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Belmont\Financing\TCAC\9% 2023 Round 2 (pending)\Special Needs App\Final - Special Needs App\"/>
    </mc:Choice>
  </mc:AlternateContent>
  <xr:revisionPtr revIDLastSave="0" documentId="13_ncr:1_{CBF2CBE0-169E-4FAF-9E6C-2696FEEFB78C}" xr6:coauthVersionLast="47" xr6:coauthVersionMax="47" xr10:uidLastSave="{00000000-0000-0000-0000-000000000000}"/>
  <bookViews>
    <workbookView xWindow="22932" yWindow="-108" windowWidth="23256" windowHeight="12456" tabRatio="821" firstSheet="3" activeTab="10"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 i="9" l="1"/>
  <c r="K66" i="9"/>
  <c r="M66" i="9"/>
  <c r="O66" i="9"/>
  <c r="Q66" i="9"/>
  <c r="S66" i="9"/>
  <c r="U66" i="9"/>
  <c r="W66" i="9"/>
  <c r="Y66" i="9"/>
  <c r="AA66" i="9"/>
  <c r="AC66" i="9"/>
  <c r="AE66" i="9"/>
  <c r="AG66" i="9"/>
  <c r="AI66" i="9"/>
  <c r="AK66" i="9"/>
  <c r="AM66" i="9"/>
  <c r="AO66" i="9"/>
  <c r="AQ66" i="9"/>
  <c r="AS66" i="9"/>
  <c r="AU66" i="9"/>
  <c r="AW66" i="9"/>
  <c r="AY66" i="9"/>
  <c r="BA66" i="9"/>
  <c r="BC66" i="9"/>
  <c r="BE66" i="9"/>
  <c r="BG66" i="9"/>
  <c r="BI66" i="9"/>
  <c r="BK66" i="9"/>
  <c r="BM66" i="9"/>
  <c r="BO66" i="9"/>
  <c r="BQ66" i="9"/>
  <c r="BS66" i="9"/>
  <c r="BU66" i="9"/>
  <c r="BW66" i="9"/>
  <c r="BY66" i="9"/>
  <c r="CA66" i="9"/>
  <c r="CC66" i="9"/>
  <c r="CE66" i="9"/>
  <c r="CG66" i="9"/>
  <c r="CI66" i="9"/>
  <c r="CK66" i="9"/>
  <c r="CM66" i="9"/>
  <c r="CO66" i="9"/>
  <c r="CQ66" i="9"/>
  <c r="CS66" i="9"/>
  <c r="CU66" i="9"/>
  <c r="CW66" i="9"/>
  <c r="CY66" i="9"/>
  <c r="DA66" i="9"/>
  <c r="DC66" i="9"/>
  <c r="DE66" i="9"/>
  <c r="DG66" i="9"/>
  <c r="DI66" i="9"/>
  <c r="DK66" i="9"/>
  <c r="DM66" i="9"/>
  <c r="DO66" i="9"/>
  <c r="DQ66" i="9"/>
  <c r="DS66" i="9"/>
  <c r="DU66" i="9"/>
  <c r="DW66" i="9"/>
  <c r="DY66" i="9"/>
  <c r="EA66" i="9"/>
  <c r="EC66" i="9"/>
  <c r="EE66" i="9"/>
  <c r="EG66" i="9"/>
  <c r="EI66" i="9"/>
  <c r="EK66" i="9"/>
  <c r="EM66" i="9"/>
  <c r="EO66" i="9"/>
  <c r="EQ66" i="9"/>
  <c r="ES66" i="9"/>
  <c r="EU66" i="9"/>
  <c r="EW66" i="9"/>
  <c r="EY66" i="9"/>
  <c r="FA66" i="9"/>
  <c r="FC66" i="9"/>
  <c r="FE66" i="9"/>
  <c r="FG66" i="9"/>
  <c r="FI66" i="9"/>
  <c r="FK66" i="9"/>
  <c r="FM66" i="9"/>
  <c r="FO66" i="9"/>
  <c r="FQ66" i="9"/>
  <c r="FS66" i="9"/>
  <c r="FU66" i="9"/>
  <c r="FW66" i="9"/>
  <c r="FY66" i="9"/>
  <c r="GA66" i="9"/>
  <c r="GC66" i="9"/>
  <c r="GE66" i="9"/>
  <c r="GG66" i="9"/>
  <c r="GI66" i="9"/>
  <c r="GK66" i="9"/>
  <c r="GM66" i="9"/>
  <c r="GO66" i="9"/>
  <c r="GQ66" i="9"/>
  <c r="GS66" i="9"/>
  <c r="GU66" i="9"/>
  <c r="GW66" i="9"/>
  <c r="GY66" i="9"/>
  <c r="HA66" i="9"/>
  <c r="HC66" i="9"/>
  <c r="HE66" i="9"/>
  <c r="HG66" i="9"/>
  <c r="HI66" i="9"/>
  <c r="HK66" i="9"/>
  <c r="HM66" i="9"/>
  <c r="HO66" i="9"/>
  <c r="HQ66" i="9"/>
  <c r="HS66" i="9"/>
  <c r="HU66" i="9"/>
  <c r="HW66" i="9"/>
  <c r="HY66" i="9"/>
  <c r="IA66" i="9"/>
  <c r="IC66" i="9"/>
  <c r="IE66" i="9"/>
  <c r="IG66" i="9"/>
  <c r="II66" i="9"/>
  <c r="IK66" i="9"/>
  <c r="IM66" i="9"/>
  <c r="IO66" i="9"/>
  <c r="IQ66" i="9"/>
  <c r="IS66" i="9"/>
  <c r="IU66" i="9"/>
  <c r="IW66" i="9"/>
  <c r="IY66" i="9"/>
  <c r="JA66" i="9"/>
  <c r="JC66" i="9"/>
  <c r="JE66" i="9"/>
  <c r="JG66" i="9"/>
  <c r="JI66" i="9"/>
  <c r="JK66" i="9"/>
  <c r="JM66" i="9"/>
  <c r="JO66" i="9"/>
  <c r="JQ66" i="9"/>
  <c r="JS66" i="9"/>
  <c r="JU66" i="9"/>
  <c r="JW66" i="9"/>
  <c r="JY66" i="9"/>
  <c r="KA66" i="9"/>
  <c r="KC66" i="9"/>
  <c r="KE66" i="9"/>
  <c r="KG66" i="9"/>
  <c r="KI66" i="9"/>
  <c r="KK66" i="9"/>
  <c r="KM66" i="9"/>
  <c r="KO66" i="9"/>
  <c r="KQ66" i="9"/>
  <c r="KS66" i="9"/>
  <c r="KU66" i="9"/>
  <c r="KW66" i="9"/>
  <c r="KY66" i="9"/>
  <c r="LA66" i="9"/>
  <c r="LC66" i="9"/>
  <c r="LE66" i="9"/>
  <c r="LG66" i="9"/>
  <c r="LI66" i="9"/>
  <c r="LK66" i="9"/>
  <c r="LM66" i="9"/>
  <c r="LO66" i="9"/>
  <c r="LQ66" i="9"/>
  <c r="LS66" i="9"/>
  <c r="LU66" i="9"/>
  <c r="LW66" i="9"/>
  <c r="LY66" i="9"/>
  <c r="MA66" i="9"/>
  <c r="MC66" i="9"/>
  <c r="ME66" i="9"/>
  <c r="MG66" i="9"/>
  <c r="MI66" i="9"/>
  <c r="MK66" i="9"/>
  <c r="MM66" i="9"/>
  <c r="MO66" i="9"/>
  <c r="MQ66" i="9"/>
  <c r="MS66" i="9"/>
  <c r="MU66" i="9"/>
  <c r="MW66" i="9"/>
  <c r="MY66" i="9"/>
  <c r="NA66" i="9"/>
  <c r="NC66" i="9"/>
  <c r="NE66" i="9"/>
  <c r="NG66" i="9"/>
  <c r="NI66" i="9"/>
  <c r="NK66" i="9"/>
  <c r="NM66" i="9"/>
  <c r="NO66" i="9"/>
  <c r="NQ66" i="9"/>
  <c r="NS66" i="9"/>
  <c r="NU66" i="9"/>
  <c r="NW66" i="9"/>
  <c r="NY66" i="9"/>
  <c r="OA66" i="9"/>
  <c r="OC66" i="9"/>
  <c r="OE66" i="9"/>
  <c r="OG66" i="9"/>
  <c r="OI66" i="9"/>
  <c r="OK66" i="9"/>
  <c r="OM66" i="9"/>
  <c r="OO66" i="9"/>
  <c r="OQ66" i="9"/>
  <c r="OS66" i="9"/>
  <c r="OU66" i="9"/>
  <c r="OW66" i="9"/>
  <c r="OY66" i="9"/>
  <c r="PA66" i="9"/>
  <c r="PC66" i="9"/>
  <c r="PE66" i="9"/>
  <c r="PG66" i="9"/>
  <c r="PI66" i="9"/>
  <c r="PK66" i="9"/>
  <c r="PM66" i="9"/>
  <c r="PO66" i="9"/>
  <c r="PQ66" i="9"/>
  <c r="PS66" i="9"/>
  <c r="PU66" i="9"/>
  <c r="PW66" i="9"/>
  <c r="PY66" i="9"/>
  <c r="QA66" i="9"/>
  <c r="QC66" i="9"/>
  <c r="QE66" i="9"/>
  <c r="QG66" i="9"/>
  <c r="QI66" i="9"/>
  <c r="QK66" i="9"/>
  <c r="QM66" i="9"/>
  <c r="QO66" i="9"/>
  <c r="QQ66" i="9"/>
  <c r="QS66" i="9"/>
  <c r="QU66" i="9"/>
  <c r="QW66" i="9"/>
  <c r="QY66" i="9"/>
  <c r="RA66" i="9"/>
  <c r="RC66" i="9"/>
  <c r="RE66" i="9"/>
  <c r="RG66" i="9"/>
  <c r="RI66" i="9"/>
  <c r="RK66" i="9"/>
  <c r="RM66" i="9"/>
  <c r="RO66" i="9"/>
  <c r="RQ66" i="9"/>
  <c r="RS66" i="9"/>
  <c r="RU66" i="9"/>
  <c r="RW66" i="9"/>
  <c r="RY66" i="9"/>
  <c r="SA66" i="9"/>
  <c r="SC66" i="9"/>
  <c r="SE66" i="9"/>
  <c r="SG66" i="9"/>
  <c r="SI66" i="9"/>
  <c r="SK66" i="9"/>
  <c r="SM66" i="9"/>
  <c r="SO66" i="9"/>
  <c r="SQ66" i="9"/>
  <c r="SS66" i="9"/>
  <c r="SU66" i="9"/>
  <c r="SW66" i="9"/>
  <c r="SY66" i="9"/>
  <c r="TA66" i="9"/>
  <c r="TC66" i="9"/>
  <c r="TE66" i="9"/>
  <c r="TG66" i="9"/>
  <c r="TI66" i="9"/>
  <c r="TK66" i="9"/>
  <c r="TM66" i="9"/>
  <c r="TO66" i="9"/>
  <c r="TQ66" i="9"/>
  <c r="TS66" i="9"/>
  <c r="TU66" i="9"/>
  <c r="TW66" i="9"/>
  <c r="TY66" i="9"/>
  <c r="UA66" i="9"/>
  <c r="UC66" i="9"/>
  <c r="UE66" i="9"/>
  <c r="UG66" i="9"/>
  <c r="UI66" i="9"/>
  <c r="UK66" i="9"/>
  <c r="UM66" i="9"/>
  <c r="UO66" i="9"/>
  <c r="UQ66" i="9"/>
  <c r="US66" i="9"/>
  <c r="UU66" i="9"/>
  <c r="UW66" i="9"/>
  <c r="UY66" i="9"/>
  <c r="VA66" i="9"/>
  <c r="VC66" i="9"/>
  <c r="VE66" i="9"/>
  <c r="VG66" i="9"/>
  <c r="VI66" i="9"/>
  <c r="VK66" i="9"/>
  <c r="VM66" i="9"/>
  <c r="VO66" i="9"/>
  <c r="VQ66" i="9"/>
  <c r="VS66" i="9"/>
  <c r="VU66" i="9"/>
  <c r="VW66" i="9"/>
  <c r="VY66" i="9"/>
  <c r="WA66" i="9"/>
  <c r="WC66" i="9"/>
  <c r="WE66" i="9"/>
  <c r="WG66" i="9"/>
  <c r="WI66" i="9"/>
  <c r="WK66" i="9"/>
  <c r="WM66" i="9"/>
  <c r="WO66" i="9"/>
  <c r="WQ66" i="9"/>
  <c r="WS66" i="9"/>
  <c r="WU66" i="9"/>
  <c r="WW66" i="9"/>
  <c r="WY66" i="9"/>
  <c r="XA66" i="9"/>
  <c r="XC66" i="9"/>
  <c r="XE66" i="9"/>
  <c r="XG66" i="9"/>
  <c r="XI66" i="9"/>
  <c r="XK66" i="9"/>
  <c r="XM66" i="9"/>
  <c r="XO66" i="9"/>
  <c r="XQ66" i="9"/>
  <c r="XS66" i="9"/>
  <c r="XU66" i="9"/>
  <c r="XW66" i="9"/>
  <c r="XY66" i="9"/>
  <c r="YA66" i="9"/>
  <c r="YC66" i="9"/>
  <c r="YE66" i="9"/>
  <c r="YG66" i="9"/>
  <c r="YI66" i="9"/>
  <c r="YK66" i="9"/>
  <c r="YM66" i="9"/>
  <c r="YO66" i="9"/>
  <c r="YQ66" i="9"/>
  <c r="YS66" i="9"/>
  <c r="YU66" i="9"/>
  <c r="YW66" i="9"/>
  <c r="YY66" i="9"/>
  <c r="ZA66" i="9"/>
  <c r="ZC66" i="9"/>
  <c r="ZE66" i="9"/>
  <c r="ZG66" i="9"/>
  <c r="ZI66" i="9"/>
  <c r="ZK66" i="9"/>
  <c r="ZM66" i="9"/>
  <c r="ZO66" i="9"/>
  <c r="ZQ66" i="9"/>
  <c r="ZS66" i="9"/>
  <c r="ZU66" i="9"/>
  <c r="ZW66" i="9"/>
  <c r="ZY66" i="9"/>
  <c r="AAA66" i="9"/>
  <c r="AAC66" i="9"/>
  <c r="AAE66" i="9"/>
  <c r="AAG66" i="9"/>
  <c r="AAI66" i="9"/>
  <c r="AAK66" i="9"/>
  <c r="AAM66" i="9"/>
  <c r="AAO66" i="9"/>
  <c r="AAQ66" i="9"/>
  <c r="AAS66" i="9"/>
  <c r="AAU66" i="9"/>
  <c r="AAW66" i="9"/>
  <c r="AAY66" i="9"/>
  <c r="ABA66" i="9"/>
  <c r="ABC66" i="9"/>
  <c r="ABE66" i="9"/>
  <c r="ABG66" i="9"/>
  <c r="ABI66" i="9"/>
  <c r="ABK66" i="9"/>
  <c r="ABM66" i="9"/>
  <c r="ABO66" i="9"/>
  <c r="ABQ66" i="9"/>
  <c r="ABS66" i="9"/>
  <c r="ABU66" i="9"/>
  <c r="ABW66" i="9"/>
  <c r="ABY66" i="9"/>
  <c r="ACA66" i="9"/>
  <c r="ACC66" i="9"/>
  <c r="ACE66" i="9"/>
  <c r="ACG66" i="9"/>
  <c r="ACI66" i="9"/>
  <c r="ACK66" i="9"/>
  <c r="ACM66" i="9"/>
  <c r="ACO66" i="9"/>
  <c r="ACQ66" i="9"/>
  <c r="ACS66" i="9"/>
  <c r="ACU66" i="9"/>
  <c r="ACW66" i="9"/>
  <c r="ACY66" i="9"/>
  <c r="ADA66" i="9"/>
  <c r="ADC66" i="9"/>
  <c r="ADE66" i="9"/>
  <c r="ADG66" i="9"/>
  <c r="ADI66" i="9"/>
  <c r="ADK66" i="9"/>
  <c r="ADM66" i="9"/>
  <c r="ADO66" i="9"/>
  <c r="ADQ66" i="9"/>
  <c r="ADS66" i="9"/>
  <c r="ADU66" i="9"/>
  <c r="ADW66" i="9"/>
  <c r="ADY66" i="9"/>
  <c r="AEA66" i="9"/>
  <c r="AEC66" i="9"/>
  <c r="AEE66" i="9"/>
  <c r="AEG66" i="9"/>
  <c r="AEI66" i="9"/>
  <c r="AEK66" i="9"/>
  <c r="AEM66" i="9"/>
  <c r="AEO66" i="9"/>
  <c r="AEQ66" i="9"/>
  <c r="AES66" i="9"/>
  <c r="AEU66" i="9"/>
  <c r="AEW66" i="9"/>
  <c r="AEY66" i="9"/>
  <c r="AFA66" i="9"/>
  <c r="AFC66" i="9"/>
  <c r="AFE66" i="9"/>
  <c r="AFG66" i="9"/>
  <c r="AFI66" i="9"/>
  <c r="AFK66" i="9"/>
  <c r="AFM66" i="9"/>
  <c r="AFO66" i="9"/>
  <c r="AFQ66" i="9"/>
  <c r="AFS66" i="9"/>
  <c r="AFU66" i="9"/>
  <c r="AFW66" i="9"/>
  <c r="AFY66" i="9"/>
  <c r="AGA66" i="9"/>
  <c r="AGC66" i="9"/>
  <c r="AGE66" i="9"/>
  <c r="AGG66" i="9"/>
  <c r="AGI66" i="9"/>
  <c r="AGK66" i="9"/>
  <c r="AGM66" i="9"/>
  <c r="AGO66" i="9"/>
  <c r="AGQ66" i="9"/>
  <c r="AGS66" i="9"/>
  <c r="AGU66" i="9"/>
  <c r="AGW66" i="9"/>
  <c r="AGY66" i="9"/>
  <c r="AHA66" i="9"/>
  <c r="AHC66" i="9"/>
  <c r="AHE66" i="9"/>
  <c r="AHG66" i="9"/>
  <c r="AHI66" i="9"/>
  <c r="AHK66" i="9"/>
  <c r="AHM66" i="9"/>
  <c r="AHO66" i="9"/>
  <c r="AHQ66" i="9"/>
  <c r="AHS66" i="9"/>
  <c r="AHU66" i="9"/>
  <c r="AHW66" i="9"/>
  <c r="AHY66" i="9"/>
  <c r="AIA66" i="9"/>
  <c r="AIC66" i="9"/>
  <c r="AIE66" i="9"/>
  <c r="AIG66" i="9"/>
  <c r="AII66" i="9"/>
  <c r="AIK66" i="9"/>
  <c r="AIM66" i="9"/>
  <c r="AIO66" i="9"/>
  <c r="AIQ66" i="9"/>
  <c r="AIS66" i="9"/>
  <c r="AIU66" i="9"/>
  <c r="AIW66" i="9"/>
  <c r="AIY66" i="9"/>
  <c r="AJA66" i="9"/>
  <c r="AJC66" i="9"/>
  <c r="AJE66" i="9"/>
  <c r="AJG66" i="9"/>
  <c r="AJI66" i="9"/>
  <c r="AJK66" i="9"/>
  <c r="AJM66" i="9"/>
  <c r="AJO66" i="9"/>
  <c r="AJQ66" i="9"/>
  <c r="AJS66" i="9"/>
  <c r="AJU66" i="9"/>
  <c r="AJW66" i="9"/>
  <c r="AJY66" i="9"/>
  <c r="AKA66" i="9"/>
  <c r="AKC66" i="9"/>
  <c r="AKE66" i="9"/>
  <c r="AKG66" i="9"/>
  <c r="AKI66" i="9"/>
  <c r="AKK66" i="9"/>
  <c r="AKM66" i="9"/>
  <c r="AKO66" i="9"/>
  <c r="AKQ66" i="9"/>
  <c r="AKS66" i="9"/>
  <c r="AKU66" i="9"/>
  <c r="AKW66" i="9"/>
  <c r="AKY66" i="9"/>
  <c r="ALA66" i="9"/>
  <c r="ALC66" i="9"/>
  <c r="ALE66" i="9"/>
  <c r="ALG66" i="9"/>
  <c r="ALI66" i="9"/>
  <c r="ALK66" i="9"/>
  <c r="ALM66" i="9"/>
  <c r="ALO66" i="9"/>
  <c r="ALQ66" i="9"/>
  <c r="ALS66" i="9"/>
  <c r="ALU66" i="9"/>
  <c r="ALW66" i="9"/>
  <c r="ALY66" i="9"/>
  <c r="AMA66" i="9"/>
  <c r="AMC66" i="9"/>
  <c r="AME66" i="9"/>
  <c r="AMG66" i="9"/>
  <c r="AMI66" i="9"/>
  <c r="AMK66" i="9"/>
  <c r="AMM66" i="9"/>
  <c r="AMO66" i="9"/>
  <c r="AMQ66" i="9"/>
  <c r="AMS66" i="9"/>
  <c r="AMU66" i="9"/>
  <c r="AMW66" i="9"/>
  <c r="AMY66" i="9"/>
  <c r="ANA66" i="9"/>
  <c r="ANC66" i="9"/>
  <c r="ANE66" i="9"/>
  <c r="ANG66" i="9"/>
  <c r="ANI66" i="9"/>
  <c r="ANK66" i="9"/>
  <c r="ANM66" i="9"/>
  <c r="ANO66" i="9"/>
  <c r="ANQ66" i="9"/>
  <c r="ANS66" i="9"/>
  <c r="ANU66" i="9"/>
  <c r="ANW66" i="9"/>
  <c r="ANY66" i="9"/>
  <c r="AOA66" i="9"/>
  <c r="AOC66" i="9"/>
  <c r="AOE66" i="9"/>
  <c r="AOG66" i="9"/>
  <c r="AOI66" i="9"/>
  <c r="AOK66" i="9"/>
  <c r="AOM66" i="9"/>
  <c r="AOO66" i="9"/>
  <c r="AOQ66" i="9"/>
  <c r="AOS66" i="9"/>
  <c r="AOU66" i="9"/>
  <c r="AOW66" i="9"/>
  <c r="AOY66" i="9"/>
  <c r="APA66" i="9"/>
  <c r="APC66" i="9"/>
  <c r="APE66" i="9"/>
  <c r="APG66" i="9"/>
  <c r="API66" i="9"/>
  <c r="APK66" i="9"/>
  <c r="APM66" i="9"/>
  <c r="APO66" i="9"/>
  <c r="APQ66" i="9"/>
  <c r="APS66" i="9"/>
  <c r="APU66" i="9"/>
  <c r="APW66" i="9"/>
  <c r="APY66" i="9"/>
  <c r="AQA66" i="9"/>
  <c r="AQC66" i="9"/>
  <c r="AQE66" i="9"/>
  <c r="AQG66" i="9"/>
  <c r="AQI66" i="9"/>
  <c r="AQK66" i="9"/>
  <c r="AQM66" i="9"/>
  <c r="AQO66" i="9"/>
  <c r="AQQ66" i="9"/>
  <c r="AQS66" i="9"/>
  <c r="AQU66" i="9"/>
  <c r="AQW66" i="9"/>
  <c r="AQY66" i="9"/>
  <c r="ARA66" i="9"/>
  <c r="ARC66" i="9"/>
  <c r="ARE66" i="9"/>
  <c r="ARG66" i="9"/>
  <c r="ARI66" i="9"/>
  <c r="ARK66" i="9"/>
  <c r="ARM66" i="9"/>
  <c r="ARO66" i="9"/>
  <c r="ARQ66" i="9"/>
  <c r="ARS66" i="9"/>
  <c r="ARU66" i="9"/>
  <c r="ARW66" i="9"/>
  <c r="ARY66" i="9"/>
  <c r="ASA66" i="9"/>
  <c r="ASC66" i="9"/>
  <c r="ASE66" i="9"/>
  <c r="ASG66" i="9"/>
  <c r="ASI66" i="9"/>
  <c r="ASK66" i="9"/>
  <c r="ASM66" i="9"/>
  <c r="ASO66" i="9"/>
  <c r="ASQ66" i="9"/>
  <c r="ASS66" i="9"/>
  <c r="ASU66" i="9"/>
  <c r="ASW66" i="9"/>
  <c r="ASY66" i="9"/>
  <c r="ATA66" i="9"/>
  <c r="ATC66" i="9"/>
  <c r="ATE66" i="9"/>
  <c r="ATG66" i="9"/>
  <c r="ATI66" i="9"/>
  <c r="ATK66" i="9"/>
  <c r="ATM66" i="9"/>
  <c r="ATO66" i="9"/>
  <c r="ATQ66" i="9"/>
  <c r="ATS66" i="9"/>
  <c r="ATU66" i="9"/>
  <c r="ATW66" i="9"/>
  <c r="ATY66" i="9"/>
  <c r="AUA66" i="9"/>
  <c r="AUC66" i="9"/>
  <c r="AUE66" i="9"/>
  <c r="AUG66" i="9"/>
  <c r="AUI66" i="9"/>
  <c r="AUK66" i="9"/>
  <c r="AUM66" i="9"/>
  <c r="AUO66" i="9"/>
  <c r="AUQ66" i="9"/>
  <c r="AUS66" i="9"/>
  <c r="AUU66" i="9"/>
  <c r="AUW66" i="9"/>
  <c r="AUY66" i="9"/>
  <c r="AVA66" i="9"/>
  <c r="AVC66" i="9"/>
  <c r="AVE66" i="9"/>
  <c r="AVG66" i="9"/>
  <c r="AVI66" i="9"/>
  <c r="AVK66" i="9"/>
  <c r="AVM66" i="9"/>
  <c r="AVO66" i="9"/>
  <c r="AVQ66" i="9"/>
  <c r="AVS66" i="9"/>
  <c r="AVU66" i="9"/>
  <c r="AVW66" i="9"/>
  <c r="AVY66" i="9"/>
  <c r="AWA66" i="9"/>
  <c r="AWC66" i="9"/>
  <c r="AWE66" i="9"/>
  <c r="AWG66" i="9"/>
  <c r="AWI66" i="9"/>
  <c r="AWK66" i="9"/>
  <c r="AWM66" i="9"/>
  <c r="AWO66" i="9"/>
  <c r="AWQ66" i="9"/>
  <c r="AWS66" i="9"/>
  <c r="AWU66" i="9"/>
  <c r="AWW66" i="9"/>
  <c r="AWY66" i="9"/>
  <c r="AXA66" i="9"/>
  <c r="AXC66" i="9"/>
  <c r="AXE66" i="9"/>
  <c r="AXG66" i="9"/>
  <c r="AXI66" i="9"/>
  <c r="AXK66" i="9"/>
  <c r="AXM66" i="9"/>
  <c r="AXO66" i="9"/>
  <c r="AXQ66" i="9"/>
  <c r="AXS66" i="9"/>
  <c r="AXU66" i="9"/>
  <c r="AXW66" i="9"/>
  <c r="AXY66" i="9"/>
  <c r="AYA66" i="9"/>
  <c r="AYC66" i="9"/>
  <c r="AYE66" i="9"/>
  <c r="AYG66" i="9"/>
  <c r="AYI66" i="9"/>
  <c r="AYK66" i="9"/>
  <c r="AYM66" i="9"/>
  <c r="AYO66" i="9"/>
  <c r="AYQ66" i="9"/>
  <c r="AYS66" i="9"/>
  <c r="AYU66" i="9"/>
  <c r="AYW66" i="9"/>
  <c r="AYY66" i="9"/>
  <c r="AZA66" i="9"/>
  <c r="AZC66" i="9"/>
  <c r="AZE66" i="9"/>
  <c r="AZG66" i="9"/>
  <c r="AZI66" i="9"/>
  <c r="AZK66" i="9"/>
  <c r="AZM66" i="9"/>
  <c r="AZO66" i="9"/>
  <c r="AZQ66" i="9"/>
  <c r="AZS66" i="9"/>
  <c r="AZU66" i="9"/>
  <c r="AZW66" i="9"/>
  <c r="AZY66" i="9"/>
  <c r="BAA66" i="9"/>
  <c r="BAC66" i="9"/>
  <c r="BAE66" i="9"/>
  <c r="BAG66" i="9"/>
  <c r="BAI66" i="9"/>
  <c r="BAK66" i="9"/>
  <c r="BAM66" i="9"/>
  <c r="BAO66" i="9"/>
  <c r="BAQ66" i="9"/>
  <c r="BAS66" i="9"/>
  <c r="BAU66" i="9"/>
  <c r="BAW66" i="9"/>
  <c r="BAY66" i="9"/>
  <c r="BBA66" i="9"/>
  <c r="BBC66" i="9"/>
  <c r="BBE66" i="9"/>
  <c r="BBG66" i="9"/>
  <c r="BBI66" i="9"/>
  <c r="BBK66" i="9"/>
  <c r="BBM66" i="9"/>
  <c r="BBO66" i="9"/>
  <c r="BBQ66" i="9"/>
  <c r="BBS66" i="9"/>
  <c r="BBU66" i="9"/>
  <c r="BBW66" i="9"/>
  <c r="BBY66" i="9"/>
  <c r="BCA66" i="9"/>
  <c r="BCC66" i="9"/>
  <c r="BCE66" i="9"/>
  <c r="BCG66" i="9"/>
  <c r="BCI66" i="9"/>
  <c r="BCK66" i="9"/>
  <c r="BCM66" i="9"/>
  <c r="BCO66" i="9"/>
  <c r="BCQ66" i="9"/>
  <c r="BCS66" i="9"/>
  <c r="BCU66" i="9"/>
  <c r="BCW66" i="9"/>
  <c r="BCY66" i="9"/>
  <c r="BDA66" i="9"/>
  <c r="BDC66" i="9"/>
  <c r="BDE66" i="9"/>
  <c r="BDG66" i="9"/>
  <c r="BDI66" i="9"/>
  <c r="BDK66" i="9"/>
  <c r="BDM66" i="9"/>
  <c r="BDO66" i="9"/>
  <c r="BDQ66" i="9"/>
  <c r="BDS66" i="9"/>
  <c r="BDU66" i="9"/>
  <c r="BDW66" i="9"/>
  <c r="BDY66" i="9"/>
  <c r="BEA66" i="9"/>
  <c r="BEC66" i="9"/>
  <c r="BEE66" i="9"/>
  <c r="BEG66" i="9"/>
  <c r="BEI66" i="9"/>
  <c r="BEK66" i="9"/>
  <c r="BEM66" i="9"/>
  <c r="BEO66" i="9"/>
  <c r="BEQ66" i="9"/>
  <c r="BES66" i="9"/>
  <c r="BEU66" i="9"/>
  <c r="BEW66" i="9"/>
  <c r="BEY66" i="9"/>
  <c r="BFA66" i="9"/>
  <c r="BFC66" i="9"/>
  <c r="BFE66" i="9"/>
  <c r="BFG66" i="9"/>
  <c r="BFI66" i="9"/>
  <c r="BFK66" i="9"/>
  <c r="BFM66" i="9"/>
  <c r="BFO66" i="9"/>
  <c r="BFQ66" i="9"/>
  <c r="BFS66" i="9"/>
  <c r="BFU66" i="9"/>
  <c r="BFW66" i="9"/>
  <c r="BFY66" i="9"/>
  <c r="BGA66" i="9"/>
  <c r="BGC66" i="9"/>
  <c r="BGE66" i="9"/>
  <c r="BGG66" i="9"/>
  <c r="BGI66" i="9"/>
  <c r="BGK66" i="9"/>
  <c r="BGM66" i="9"/>
  <c r="BGO66" i="9"/>
  <c r="BGQ66" i="9"/>
  <c r="BGS66" i="9"/>
  <c r="BGU66" i="9"/>
  <c r="BGW66" i="9"/>
  <c r="BGY66" i="9"/>
  <c r="BHA66" i="9"/>
  <c r="BHC66" i="9"/>
  <c r="BHE66" i="9"/>
  <c r="BHG66" i="9"/>
  <c r="BHI66" i="9"/>
  <c r="BHK66" i="9"/>
  <c r="BHM66" i="9"/>
  <c r="BHO66" i="9"/>
  <c r="BHQ66" i="9"/>
  <c r="BHS66" i="9"/>
  <c r="BHU66" i="9"/>
  <c r="BHW66" i="9"/>
  <c r="BHY66" i="9"/>
  <c r="BIA66" i="9"/>
  <c r="BIC66" i="9"/>
  <c r="BIE66" i="9"/>
  <c r="BIG66" i="9"/>
  <c r="BII66" i="9"/>
  <c r="BIK66" i="9"/>
  <c r="BIM66" i="9"/>
  <c r="BIO66" i="9"/>
  <c r="BIQ66" i="9"/>
  <c r="BIS66" i="9"/>
  <c r="BIU66" i="9"/>
  <c r="BIW66" i="9"/>
  <c r="BIY66" i="9"/>
  <c r="BJA66" i="9"/>
  <c r="BJC66" i="9"/>
  <c r="BJE66" i="9"/>
  <c r="BJG66" i="9"/>
  <c r="BJI66" i="9"/>
  <c r="BJK66" i="9"/>
  <c r="BJM66" i="9"/>
  <c r="BJO66" i="9"/>
  <c r="BJQ66" i="9"/>
  <c r="BJS66" i="9"/>
  <c r="BJU66" i="9"/>
  <c r="BJW66" i="9"/>
  <c r="BJY66" i="9"/>
  <c r="BKA66" i="9"/>
  <c r="BKC66" i="9"/>
  <c r="BKE66" i="9"/>
  <c r="BKG66" i="9"/>
  <c r="BKI66" i="9"/>
  <c r="BKK66" i="9"/>
  <c r="BKM66" i="9"/>
  <c r="BKO66" i="9"/>
  <c r="BKQ66" i="9"/>
  <c r="BKS66" i="9"/>
  <c r="BKU66" i="9"/>
  <c r="BKW66" i="9"/>
  <c r="BKY66" i="9"/>
  <c r="BLA66" i="9"/>
  <c r="BLC66" i="9"/>
  <c r="BLE66" i="9"/>
  <c r="BLG66" i="9"/>
  <c r="BLI66" i="9"/>
  <c r="BLK66" i="9"/>
  <c r="BLM66" i="9"/>
  <c r="BLO66" i="9"/>
  <c r="BLQ66" i="9"/>
  <c r="BLS66" i="9"/>
  <c r="BLU66" i="9"/>
  <c r="BLW66" i="9"/>
  <c r="BLY66" i="9"/>
  <c r="BMA66" i="9"/>
  <c r="BMC66" i="9"/>
  <c r="BME66" i="9"/>
  <c r="BMG66" i="9"/>
  <c r="BMI66" i="9"/>
  <c r="BMK66" i="9"/>
  <c r="BMM66" i="9"/>
  <c r="BMO66" i="9"/>
  <c r="BMQ66" i="9"/>
  <c r="BMS66" i="9"/>
  <c r="BMU66" i="9"/>
  <c r="BMW66" i="9"/>
  <c r="BMY66" i="9"/>
  <c r="BNA66" i="9"/>
  <c r="BNC66" i="9"/>
  <c r="BNE66" i="9"/>
  <c r="BNG66" i="9"/>
  <c r="BNI66" i="9"/>
  <c r="BNK66" i="9"/>
  <c r="BNM66" i="9"/>
  <c r="BNO66" i="9"/>
  <c r="BNQ66" i="9"/>
  <c r="BNS66" i="9"/>
  <c r="BNU66" i="9"/>
  <c r="BNW66" i="9"/>
  <c r="BNY66" i="9"/>
  <c r="BOA66" i="9"/>
  <c r="BOC66" i="9"/>
  <c r="BOE66" i="9"/>
  <c r="BOG66" i="9"/>
  <c r="BOI66" i="9"/>
  <c r="BOK66" i="9"/>
  <c r="BOM66" i="9"/>
  <c r="BOO66" i="9"/>
  <c r="BOQ66" i="9"/>
  <c r="BOS66" i="9"/>
  <c r="BOU66" i="9"/>
  <c r="BOW66" i="9"/>
  <c r="BOY66" i="9"/>
  <c r="BPA66" i="9"/>
  <c r="BPC66" i="9"/>
  <c r="BPE66" i="9"/>
  <c r="BPG66" i="9"/>
  <c r="BPI66" i="9"/>
  <c r="BPK66" i="9"/>
  <c r="BPM66" i="9"/>
  <c r="BPO66" i="9"/>
  <c r="BPQ66" i="9"/>
  <c r="BPS66" i="9"/>
  <c r="BPU66" i="9"/>
  <c r="BPW66" i="9"/>
  <c r="BPY66" i="9"/>
  <c r="BQA66" i="9"/>
  <c r="BQC66" i="9"/>
  <c r="BQE66" i="9"/>
  <c r="BQG66" i="9"/>
  <c r="BQI66" i="9"/>
  <c r="BQK66" i="9"/>
  <c r="BQM66" i="9"/>
  <c r="BQO66" i="9"/>
  <c r="BQQ66" i="9"/>
  <c r="BQS66" i="9"/>
  <c r="BQU66" i="9"/>
  <c r="BQW66" i="9"/>
  <c r="BQY66" i="9"/>
  <c r="BRA66" i="9"/>
  <c r="BRC66" i="9"/>
  <c r="BRE66" i="9"/>
  <c r="BRG66" i="9"/>
  <c r="BRI66" i="9"/>
  <c r="BRK66" i="9"/>
  <c r="BRM66" i="9"/>
  <c r="BRO66" i="9"/>
  <c r="BRQ66" i="9"/>
  <c r="BRS66" i="9"/>
  <c r="BRU66" i="9"/>
  <c r="BRW66" i="9"/>
  <c r="BRY66" i="9"/>
  <c r="BSA66" i="9"/>
  <c r="BSC66" i="9"/>
  <c r="BSE66" i="9"/>
  <c r="BSG66" i="9"/>
  <c r="BSI66" i="9"/>
  <c r="BSK66" i="9"/>
  <c r="BSM66" i="9"/>
  <c r="BSO66" i="9"/>
  <c r="BSQ66" i="9"/>
  <c r="BSS66" i="9"/>
  <c r="BSU66" i="9"/>
  <c r="BSW66" i="9"/>
  <c r="BSY66" i="9"/>
  <c r="BTA66" i="9"/>
  <c r="BTC66" i="9"/>
  <c r="BTE66" i="9"/>
  <c r="BTG66" i="9"/>
  <c r="BTI66" i="9"/>
  <c r="BTK66" i="9"/>
  <c r="BTM66" i="9"/>
  <c r="BTO66" i="9"/>
  <c r="BTQ66" i="9"/>
  <c r="BTS66" i="9"/>
  <c r="BTU66" i="9"/>
  <c r="BTW66" i="9"/>
  <c r="BTY66" i="9"/>
  <c r="BUA66" i="9"/>
  <c r="BUC66" i="9"/>
  <c r="BUE66" i="9"/>
  <c r="BUG66" i="9"/>
  <c r="BUI66" i="9"/>
  <c r="BUK66" i="9"/>
  <c r="BUM66" i="9"/>
  <c r="BUO66" i="9"/>
  <c r="BUQ66" i="9"/>
  <c r="BUS66" i="9"/>
  <c r="BUU66" i="9"/>
  <c r="BUW66" i="9"/>
  <c r="BUY66" i="9"/>
  <c r="BVA66" i="9"/>
  <c r="BVC66" i="9"/>
  <c r="BVE66" i="9"/>
  <c r="BVG66" i="9"/>
  <c r="BVI66" i="9"/>
  <c r="BVK66" i="9"/>
  <c r="BVM66" i="9"/>
  <c r="BVO66" i="9"/>
  <c r="BVQ66" i="9"/>
  <c r="BVS66" i="9"/>
  <c r="BVU66" i="9"/>
  <c r="BVW66" i="9"/>
  <c r="BVY66" i="9"/>
  <c r="BWA66" i="9"/>
  <c r="BWC66" i="9"/>
  <c r="BWE66" i="9"/>
  <c r="BWG66" i="9"/>
  <c r="BWI66" i="9"/>
  <c r="BWK66" i="9"/>
  <c r="BWM66" i="9"/>
  <c r="BWO66" i="9"/>
  <c r="BWQ66" i="9"/>
  <c r="BWS66" i="9"/>
  <c r="BWU66" i="9"/>
  <c r="BWW66" i="9"/>
  <c r="BWY66" i="9"/>
  <c r="BXA66" i="9"/>
  <c r="BXC66" i="9"/>
  <c r="BXE66" i="9"/>
  <c r="BXG66" i="9"/>
  <c r="BXI66" i="9"/>
  <c r="BXK66" i="9"/>
  <c r="BXM66" i="9"/>
  <c r="BXO66" i="9"/>
  <c r="BXQ66" i="9"/>
  <c r="BXS66" i="9"/>
  <c r="BXU66" i="9"/>
  <c r="BXW66" i="9"/>
  <c r="BXY66" i="9"/>
  <c r="BYA66" i="9"/>
  <c r="BYC66" i="9"/>
  <c r="BYE66" i="9"/>
  <c r="BYG66" i="9"/>
  <c r="BYI66" i="9"/>
  <c r="BYK66" i="9"/>
  <c r="BYM66" i="9"/>
  <c r="BYO66" i="9"/>
  <c r="BYQ66" i="9"/>
  <c r="BYS66" i="9"/>
  <c r="BYU66" i="9"/>
  <c r="BYW66" i="9"/>
  <c r="BYY66" i="9"/>
  <c r="BZA66" i="9"/>
  <c r="BZC66" i="9"/>
  <c r="BZE66" i="9"/>
  <c r="BZG66" i="9"/>
  <c r="BZI66" i="9"/>
  <c r="BZK66" i="9"/>
  <c r="BZM66" i="9"/>
  <c r="BZO66" i="9"/>
  <c r="BZQ66" i="9"/>
  <c r="BZS66" i="9"/>
  <c r="BZU66" i="9"/>
  <c r="BZW66" i="9"/>
  <c r="BZY66" i="9"/>
  <c r="CAA66" i="9"/>
  <c r="CAC66" i="9"/>
  <c r="CAE66" i="9"/>
  <c r="CAG66" i="9"/>
  <c r="CAI66" i="9"/>
  <c r="CAK66" i="9"/>
  <c r="CAM66" i="9"/>
  <c r="CAO66" i="9"/>
  <c r="CAQ66" i="9"/>
  <c r="CAS66" i="9"/>
  <c r="CAU66" i="9"/>
  <c r="CAW66" i="9"/>
  <c r="CAY66" i="9"/>
  <c r="CBA66" i="9"/>
  <c r="CBC66" i="9"/>
  <c r="CBE66" i="9"/>
  <c r="CBG66" i="9"/>
  <c r="CBI66" i="9"/>
  <c r="CBK66" i="9"/>
  <c r="CBM66" i="9"/>
  <c r="CBO66" i="9"/>
  <c r="CBQ66" i="9"/>
  <c r="CBS66" i="9"/>
  <c r="CBU66" i="9"/>
  <c r="CBW66" i="9"/>
  <c r="CBY66" i="9"/>
  <c r="CCA66" i="9"/>
  <c r="CCC66" i="9"/>
  <c r="CCE66" i="9"/>
  <c r="CCG66" i="9"/>
  <c r="CCI66" i="9"/>
  <c r="CCK66" i="9"/>
  <c r="CCM66" i="9"/>
  <c r="CCO66" i="9"/>
  <c r="CCQ66" i="9"/>
  <c r="CCS66" i="9"/>
  <c r="CCU66" i="9"/>
  <c r="CCW66" i="9"/>
  <c r="CCY66" i="9"/>
  <c r="CDA66" i="9"/>
  <c r="CDC66" i="9"/>
  <c r="CDE66" i="9"/>
  <c r="CDG66" i="9"/>
  <c r="CDI66" i="9"/>
  <c r="CDK66" i="9"/>
  <c r="CDM66" i="9"/>
  <c r="CDO66" i="9"/>
  <c r="CDQ66" i="9"/>
  <c r="CDS66" i="9"/>
  <c r="CDU66" i="9"/>
  <c r="CDW66" i="9"/>
  <c r="CDY66" i="9"/>
  <c r="CEA66" i="9"/>
  <c r="CEC66" i="9"/>
  <c r="CEE66" i="9"/>
  <c r="CEG66" i="9"/>
  <c r="CEI66" i="9"/>
  <c r="CEK66" i="9"/>
  <c r="CEM66" i="9"/>
  <c r="CEO66" i="9"/>
  <c r="CEQ66" i="9"/>
  <c r="CES66" i="9"/>
  <c r="CEU66" i="9"/>
  <c r="CEW66" i="9"/>
  <c r="CEY66" i="9"/>
  <c r="CFA66" i="9"/>
  <c r="CFC66" i="9"/>
  <c r="CFE66" i="9"/>
  <c r="CFG66" i="9"/>
  <c r="CFI66" i="9"/>
  <c r="CFK66" i="9"/>
  <c r="CFM66" i="9"/>
  <c r="CFO66" i="9"/>
  <c r="CFQ66" i="9"/>
  <c r="CFS66" i="9"/>
  <c r="CFU66" i="9"/>
  <c r="CFW66" i="9"/>
  <c r="CFY66" i="9"/>
  <c r="CGA66" i="9"/>
  <c r="CGC66" i="9"/>
  <c r="CGE66" i="9"/>
  <c r="CGG66" i="9"/>
  <c r="CGI66" i="9"/>
  <c r="CGK66" i="9"/>
  <c r="CGM66" i="9"/>
  <c r="CGO66" i="9"/>
  <c r="CGQ66" i="9"/>
  <c r="CGS66" i="9"/>
  <c r="CGU66" i="9"/>
  <c r="CGW66" i="9"/>
  <c r="CGY66" i="9"/>
  <c r="CHA66" i="9"/>
  <c r="CHC66" i="9"/>
  <c r="CHE66" i="9"/>
  <c r="CHG66" i="9"/>
  <c r="CHI66" i="9"/>
  <c r="CHK66" i="9"/>
  <c r="CHM66" i="9"/>
  <c r="CHO66" i="9"/>
  <c r="CHQ66" i="9"/>
  <c r="CHS66" i="9"/>
  <c r="CHU66" i="9"/>
  <c r="CHW66" i="9"/>
  <c r="CHY66" i="9"/>
  <c r="CIA66" i="9"/>
  <c r="CIC66" i="9"/>
  <c r="CIE66" i="9"/>
  <c r="CIG66" i="9"/>
  <c r="CII66" i="9"/>
  <c r="CIK66" i="9"/>
  <c r="CIM66" i="9"/>
  <c r="CIO66" i="9"/>
  <c r="CIQ66" i="9"/>
  <c r="CIS66" i="9"/>
  <c r="CIU66" i="9"/>
  <c r="CIW66" i="9"/>
  <c r="CIY66" i="9"/>
  <c r="CJA66" i="9"/>
  <c r="CJC66" i="9"/>
  <c r="CJE66" i="9"/>
  <c r="CJG66" i="9"/>
  <c r="CJI66" i="9"/>
  <c r="CJK66" i="9"/>
  <c r="CJM66" i="9"/>
  <c r="CJO66" i="9"/>
  <c r="CJQ66" i="9"/>
  <c r="CJS66" i="9"/>
  <c r="CJU66" i="9"/>
  <c r="CJW66" i="9"/>
  <c r="CJY66" i="9"/>
  <c r="CKA66" i="9"/>
  <c r="CKC66" i="9"/>
  <c r="CKE66" i="9"/>
  <c r="CKG66" i="9"/>
  <c r="CKI66" i="9"/>
  <c r="CKK66" i="9"/>
  <c r="CKM66" i="9"/>
  <c r="CKO66" i="9"/>
  <c r="CKQ66" i="9"/>
  <c r="CKS66" i="9"/>
  <c r="CKU66" i="9"/>
  <c r="CKW66" i="9"/>
  <c r="CKY66" i="9"/>
  <c r="CLA66" i="9"/>
  <c r="CLC66" i="9"/>
  <c r="CLE66" i="9"/>
  <c r="CLG66" i="9"/>
  <c r="CLI66" i="9"/>
  <c r="CLK66" i="9"/>
  <c r="CLM66" i="9"/>
  <c r="CLO66" i="9"/>
  <c r="CLQ66" i="9"/>
  <c r="CLS66" i="9"/>
  <c r="CLU66" i="9"/>
  <c r="CLW66" i="9"/>
  <c r="CLY66" i="9"/>
  <c r="CMA66" i="9"/>
  <c r="CMC66" i="9"/>
  <c r="CME66" i="9"/>
  <c r="CMG66" i="9"/>
  <c r="CMI66" i="9"/>
  <c r="CMK66" i="9"/>
  <c r="CMM66" i="9"/>
  <c r="CMO66" i="9"/>
  <c r="CMQ66" i="9"/>
  <c r="CMS66" i="9"/>
  <c r="CMU66" i="9"/>
  <c r="CMW66" i="9"/>
  <c r="CMY66" i="9"/>
  <c r="CNA66" i="9"/>
  <c r="CNC66" i="9"/>
  <c r="CNE66" i="9"/>
  <c r="CNG66" i="9"/>
  <c r="CNI66" i="9"/>
  <c r="CNK66" i="9"/>
  <c r="CNM66" i="9"/>
  <c r="CNO66" i="9"/>
  <c r="CNQ66" i="9"/>
  <c r="CNS66" i="9"/>
  <c r="CNU66" i="9"/>
  <c r="CNW66" i="9"/>
  <c r="CNY66" i="9"/>
  <c r="COA66" i="9"/>
  <c r="COC66" i="9"/>
  <c r="COE66" i="9"/>
  <c r="COG66" i="9"/>
  <c r="COI66" i="9"/>
  <c r="COK66" i="9"/>
  <c r="COM66" i="9"/>
  <c r="COO66" i="9"/>
  <c r="COQ66" i="9"/>
  <c r="COS66" i="9"/>
  <c r="COU66" i="9"/>
  <c r="COW66" i="9"/>
  <c r="COY66" i="9"/>
  <c r="CPA66" i="9"/>
  <c r="CPC66" i="9"/>
  <c r="CPE66" i="9"/>
  <c r="CPG66" i="9"/>
  <c r="CPI66" i="9"/>
  <c r="CPK66" i="9"/>
  <c r="CPM66" i="9"/>
  <c r="CPO66" i="9"/>
  <c r="CPQ66" i="9"/>
  <c r="CPS66" i="9"/>
  <c r="CPU66" i="9"/>
  <c r="CPW66" i="9"/>
  <c r="CPY66" i="9"/>
  <c r="CQA66" i="9"/>
  <c r="CQC66" i="9"/>
  <c r="CQE66" i="9"/>
  <c r="CQG66" i="9"/>
  <c r="CQI66" i="9"/>
  <c r="CQK66" i="9"/>
  <c r="CQM66" i="9"/>
  <c r="CQO66" i="9"/>
  <c r="CQQ66" i="9"/>
  <c r="CQS66" i="9"/>
  <c r="CQU66" i="9"/>
  <c r="CQW66" i="9"/>
  <c r="CQY66" i="9"/>
  <c r="CRA66" i="9"/>
  <c r="CRC66" i="9"/>
  <c r="CRE66" i="9"/>
  <c r="CRG66" i="9"/>
  <c r="CRI66" i="9"/>
  <c r="CRK66" i="9"/>
  <c r="CRM66" i="9"/>
  <c r="CRO66" i="9"/>
  <c r="CRQ66" i="9"/>
  <c r="CRS66" i="9"/>
  <c r="CRU66" i="9"/>
  <c r="CRW66" i="9"/>
  <c r="CRY66" i="9"/>
  <c r="CSA66" i="9"/>
  <c r="CSC66" i="9"/>
  <c r="CSE66" i="9"/>
  <c r="CSG66" i="9"/>
  <c r="CSI66" i="9"/>
  <c r="CSK66" i="9"/>
  <c r="CSM66" i="9"/>
  <c r="CSO66" i="9"/>
  <c r="CSQ66" i="9"/>
  <c r="CSS66" i="9"/>
  <c r="CSU66" i="9"/>
  <c r="CSW66" i="9"/>
  <c r="CSY66" i="9"/>
  <c r="CTA66" i="9"/>
  <c r="CTC66" i="9"/>
  <c r="CTE66" i="9"/>
  <c r="CTG66" i="9"/>
  <c r="CTI66" i="9"/>
  <c r="CTK66" i="9"/>
  <c r="CTM66" i="9"/>
  <c r="CTO66" i="9"/>
  <c r="CTQ66" i="9"/>
  <c r="CTS66" i="9"/>
  <c r="CTU66" i="9"/>
  <c r="CTW66" i="9"/>
  <c r="CTY66" i="9"/>
  <c r="CUA66" i="9"/>
  <c r="CUC66" i="9"/>
  <c r="CUE66" i="9"/>
  <c r="CUG66" i="9"/>
  <c r="CUI66" i="9"/>
  <c r="CUK66" i="9"/>
  <c r="CUM66" i="9"/>
  <c r="CUO66" i="9"/>
  <c r="CUQ66" i="9"/>
  <c r="CUS66" i="9"/>
  <c r="CUU66" i="9"/>
  <c r="CUW66" i="9"/>
  <c r="CUY66" i="9"/>
  <c r="CVA66" i="9"/>
  <c r="CVC66" i="9"/>
  <c r="CVE66" i="9"/>
  <c r="CVG66" i="9"/>
  <c r="CVI66" i="9"/>
  <c r="CVK66" i="9"/>
  <c r="CVM66" i="9"/>
  <c r="CVO66" i="9"/>
  <c r="CVQ66" i="9"/>
  <c r="CVS66" i="9"/>
  <c r="CVU66" i="9"/>
  <c r="CVW66" i="9"/>
  <c r="CVY66" i="9"/>
  <c r="CWA66" i="9"/>
  <c r="CWC66" i="9"/>
  <c r="CWE66" i="9"/>
  <c r="CWG66" i="9"/>
  <c r="CWI66" i="9"/>
  <c r="CWK66" i="9"/>
  <c r="CWM66" i="9"/>
  <c r="CWO66" i="9"/>
  <c r="CWQ66" i="9"/>
  <c r="CWS66" i="9"/>
  <c r="CWU66" i="9"/>
  <c r="CWW66" i="9"/>
  <c r="CWY66" i="9"/>
  <c r="CXA66" i="9"/>
  <c r="CXC66" i="9"/>
  <c r="CXE66" i="9"/>
  <c r="CXG66" i="9"/>
  <c r="CXI66" i="9"/>
  <c r="CXK66" i="9"/>
  <c r="CXM66" i="9"/>
  <c r="CXO66" i="9"/>
  <c r="CXQ66" i="9"/>
  <c r="CXS66" i="9"/>
  <c r="CXU66" i="9"/>
  <c r="CXW66" i="9"/>
  <c r="CXY66" i="9"/>
  <c r="CYA66" i="9"/>
  <c r="CYC66" i="9"/>
  <c r="CYE66" i="9"/>
  <c r="CYG66" i="9"/>
  <c r="CYI66" i="9"/>
  <c r="CYK66" i="9"/>
  <c r="CYM66" i="9"/>
  <c r="CYO66" i="9"/>
  <c r="CYQ66" i="9"/>
  <c r="CYS66" i="9"/>
  <c r="CYU66" i="9"/>
  <c r="CYW66" i="9"/>
  <c r="CYY66" i="9"/>
  <c r="CZA66" i="9"/>
  <c r="CZC66" i="9"/>
  <c r="CZE66" i="9"/>
  <c r="CZG66" i="9"/>
  <c r="CZI66" i="9"/>
  <c r="CZK66" i="9"/>
  <c r="CZM66" i="9"/>
  <c r="CZO66" i="9"/>
  <c r="CZQ66" i="9"/>
  <c r="CZS66" i="9"/>
  <c r="CZU66" i="9"/>
  <c r="CZW66" i="9"/>
  <c r="CZY66" i="9"/>
  <c r="DAA66" i="9"/>
  <c r="DAC66" i="9"/>
  <c r="DAE66" i="9"/>
  <c r="DAG66" i="9"/>
  <c r="DAI66" i="9"/>
  <c r="DAK66" i="9"/>
  <c r="DAM66" i="9"/>
  <c r="DAO66" i="9"/>
  <c r="DAQ66" i="9"/>
  <c r="DAS66" i="9"/>
  <c r="DAU66" i="9"/>
  <c r="DAW66" i="9"/>
  <c r="DAY66" i="9"/>
  <c r="DBA66" i="9"/>
  <c r="DBC66" i="9"/>
  <c r="DBE66" i="9"/>
  <c r="DBG66" i="9"/>
  <c r="DBI66" i="9"/>
  <c r="DBK66" i="9"/>
  <c r="DBM66" i="9"/>
  <c r="DBO66" i="9"/>
  <c r="DBQ66" i="9"/>
  <c r="DBS66" i="9"/>
  <c r="DBU66" i="9"/>
  <c r="DBW66" i="9"/>
  <c r="DBY66" i="9"/>
  <c r="DCA66" i="9"/>
  <c r="DCC66" i="9"/>
  <c r="DCE66" i="9"/>
  <c r="DCG66" i="9"/>
  <c r="DCI66" i="9"/>
  <c r="DCK66" i="9"/>
  <c r="DCM66" i="9"/>
  <c r="DCO66" i="9"/>
  <c r="DCQ66" i="9"/>
  <c r="DCS66" i="9"/>
  <c r="DCU66" i="9"/>
  <c r="DCW66" i="9"/>
  <c r="DCY66" i="9"/>
  <c r="DDA66" i="9"/>
  <c r="DDC66" i="9"/>
  <c r="DDE66" i="9"/>
  <c r="DDG66" i="9"/>
  <c r="DDI66" i="9"/>
  <c r="DDK66" i="9"/>
  <c r="DDM66" i="9"/>
  <c r="DDO66" i="9"/>
  <c r="DDQ66" i="9"/>
  <c r="DDS66" i="9"/>
  <c r="DDU66" i="9"/>
  <c r="DDW66" i="9"/>
  <c r="DDY66" i="9"/>
  <c r="DEA66" i="9"/>
  <c r="DEC66" i="9"/>
  <c r="DEE66" i="9"/>
  <c r="DEG66" i="9"/>
  <c r="DEI66" i="9"/>
  <c r="DEK66" i="9"/>
  <c r="DEM66" i="9"/>
  <c r="DEO66" i="9"/>
  <c r="DEQ66" i="9"/>
  <c r="DES66" i="9"/>
  <c r="DEU66" i="9"/>
  <c r="DEW66" i="9"/>
  <c r="DEY66" i="9"/>
  <c r="DFA66" i="9"/>
  <c r="DFC66" i="9"/>
  <c r="DFE66" i="9"/>
  <c r="DFG66" i="9"/>
  <c r="DFI66" i="9"/>
  <c r="DFK66" i="9"/>
  <c r="DFM66" i="9"/>
  <c r="DFO66" i="9"/>
  <c r="DFQ66" i="9"/>
  <c r="DFS66" i="9"/>
  <c r="DFU66" i="9"/>
  <c r="DFW66" i="9"/>
  <c r="DFY66" i="9"/>
  <c r="DGA66" i="9"/>
  <c r="DGC66" i="9"/>
  <c r="DGE66" i="9"/>
  <c r="DGG66" i="9"/>
  <c r="DGI66" i="9"/>
  <c r="DGK66" i="9"/>
  <c r="DGM66" i="9"/>
  <c r="DGO66" i="9"/>
  <c r="DGQ66" i="9"/>
  <c r="DGS66" i="9"/>
  <c r="DGU66" i="9"/>
  <c r="DGW66" i="9"/>
  <c r="DGY66" i="9"/>
  <c r="DHA66" i="9"/>
  <c r="DHC66" i="9"/>
  <c r="DHE66" i="9"/>
  <c r="DHG66" i="9"/>
  <c r="DHI66" i="9"/>
  <c r="DHK66" i="9"/>
  <c r="DHM66" i="9"/>
  <c r="DHO66" i="9"/>
  <c r="DHQ66" i="9"/>
  <c r="DHS66" i="9"/>
  <c r="DHU66" i="9"/>
  <c r="DHW66" i="9"/>
  <c r="DHY66" i="9"/>
  <c r="DIA66" i="9"/>
  <c r="DIC66" i="9"/>
  <c r="DIE66" i="9"/>
  <c r="DIG66" i="9"/>
  <c r="DII66" i="9"/>
  <c r="DIK66" i="9"/>
  <c r="DIM66" i="9"/>
  <c r="DIO66" i="9"/>
  <c r="DIQ66" i="9"/>
  <c r="DIS66" i="9"/>
  <c r="DIU66" i="9"/>
  <c r="DIW66" i="9"/>
  <c r="DIY66" i="9"/>
  <c r="DJA66" i="9"/>
  <c r="DJC66" i="9"/>
  <c r="DJE66" i="9"/>
  <c r="DJG66" i="9"/>
  <c r="DJI66" i="9"/>
  <c r="DJK66" i="9"/>
  <c r="DJM66" i="9"/>
  <c r="DJO66" i="9"/>
  <c r="DJQ66" i="9"/>
  <c r="DJS66" i="9"/>
  <c r="DJU66" i="9"/>
  <c r="DJW66" i="9"/>
  <c r="DJY66" i="9"/>
  <c r="DKA66" i="9"/>
  <c r="DKC66" i="9"/>
  <c r="DKE66" i="9"/>
  <c r="DKG66" i="9"/>
  <c r="DKI66" i="9"/>
  <c r="DKK66" i="9"/>
  <c r="DKM66" i="9"/>
  <c r="DKO66" i="9"/>
  <c r="DKQ66" i="9"/>
  <c r="DKS66" i="9"/>
  <c r="DKU66" i="9"/>
  <c r="DKW66" i="9"/>
  <c r="DKY66" i="9"/>
  <c r="DLA66" i="9"/>
  <c r="DLC66" i="9"/>
  <c r="DLE66" i="9"/>
  <c r="DLG66" i="9"/>
  <c r="DLI66" i="9"/>
  <c r="DLK66" i="9"/>
  <c r="DLM66" i="9"/>
  <c r="DLO66" i="9"/>
  <c r="DLQ66" i="9"/>
  <c r="DLS66" i="9"/>
  <c r="DLU66" i="9"/>
  <c r="DLW66" i="9"/>
  <c r="DLY66" i="9"/>
  <c r="DMA66" i="9"/>
  <c r="DMC66" i="9"/>
  <c r="DME66" i="9"/>
  <c r="DMG66" i="9"/>
  <c r="DMI66" i="9"/>
  <c r="DMK66" i="9"/>
  <c r="DMM66" i="9"/>
  <c r="DMO66" i="9"/>
  <c r="DMQ66" i="9"/>
  <c r="DMS66" i="9"/>
  <c r="DMU66" i="9"/>
  <c r="DMW66" i="9"/>
  <c r="DMY66" i="9"/>
  <c r="DNA66" i="9"/>
  <c r="DNC66" i="9"/>
  <c r="DNE66" i="9"/>
  <c r="DNG66" i="9"/>
  <c r="DNI66" i="9"/>
  <c r="DNK66" i="9"/>
  <c r="DNM66" i="9"/>
  <c r="DNO66" i="9"/>
  <c r="DNQ66" i="9"/>
  <c r="DNS66" i="9"/>
  <c r="DNU66" i="9"/>
  <c r="DNW66" i="9"/>
  <c r="DNY66" i="9"/>
  <c r="DOA66" i="9"/>
  <c r="DOC66" i="9"/>
  <c r="DOE66" i="9"/>
  <c r="DOG66" i="9"/>
  <c r="DOI66" i="9"/>
  <c r="DOK66" i="9"/>
  <c r="DOM66" i="9"/>
  <c r="DOO66" i="9"/>
  <c r="DOQ66" i="9"/>
  <c r="DOS66" i="9"/>
  <c r="DOU66" i="9"/>
  <c r="DOW66" i="9"/>
  <c r="DOY66" i="9"/>
  <c r="DPA66" i="9"/>
  <c r="DPC66" i="9"/>
  <c r="DPE66" i="9"/>
  <c r="DPG66" i="9"/>
  <c r="DPI66" i="9"/>
  <c r="DPK66" i="9"/>
  <c r="DPM66" i="9"/>
  <c r="DPO66" i="9"/>
  <c r="DPQ66" i="9"/>
  <c r="DPS66" i="9"/>
  <c r="DPU66" i="9"/>
  <c r="DPW66" i="9"/>
  <c r="DPY66" i="9"/>
  <c r="DQA66" i="9"/>
  <c r="DQC66" i="9"/>
  <c r="DQE66" i="9"/>
  <c r="DQG66" i="9"/>
  <c r="DQI66" i="9"/>
  <c r="DQK66" i="9"/>
  <c r="DQM66" i="9"/>
  <c r="DQO66" i="9"/>
  <c r="DQQ66" i="9"/>
  <c r="DQS66" i="9"/>
  <c r="DQU66" i="9"/>
  <c r="DQW66" i="9"/>
  <c r="DQY66" i="9"/>
  <c r="DRA66" i="9"/>
  <c r="DRC66" i="9"/>
  <c r="DRE66" i="9"/>
  <c r="DRG66" i="9"/>
  <c r="DRI66" i="9"/>
  <c r="DRK66" i="9"/>
  <c r="DRM66" i="9"/>
  <c r="DRO66" i="9"/>
  <c r="DRQ66" i="9"/>
  <c r="DRS66" i="9"/>
  <c r="DRU66" i="9"/>
  <c r="DRW66" i="9"/>
  <c r="DRY66" i="9"/>
  <c r="DSA66" i="9"/>
  <c r="DSC66" i="9"/>
  <c r="DSE66" i="9"/>
  <c r="DSG66" i="9"/>
  <c r="DSI66" i="9"/>
  <c r="DSK66" i="9"/>
  <c r="DSM66" i="9"/>
  <c r="DSO66" i="9"/>
  <c r="DSQ66" i="9"/>
  <c r="DSS66" i="9"/>
  <c r="DSU66" i="9"/>
  <c r="DSW66" i="9"/>
  <c r="DSY66" i="9"/>
  <c r="DTA66" i="9"/>
  <c r="DTC66" i="9"/>
  <c r="DTE66" i="9"/>
  <c r="DTG66" i="9"/>
  <c r="DTI66" i="9"/>
  <c r="DTK66" i="9"/>
  <c r="DTM66" i="9"/>
  <c r="DTO66" i="9"/>
  <c r="DTQ66" i="9"/>
  <c r="DTS66" i="9"/>
  <c r="DTU66" i="9"/>
  <c r="DTW66" i="9"/>
  <c r="DTY66" i="9"/>
  <c r="DUA66" i="9"/>
  <c r="DUC66" i="9"/>
  <c r="DUE66" i="9"/>
  <c r="DUG66" i="9"/>
  <c r="DUI66" i="9"/>
  <c r="DUK66" i="9"/>
  <c r="DUM66" i="9"/>
  <c r="DUO66" i="9"/>
  <c r="DUQ66" i="9"/>
  <c r="DUS66" i="9"/>
  <c r="DUU66" i="9"/>
  <c r="DUW66" i="9"/>
  <c r="DUY66" i="9"/>
  <c r="DVA66" i="9"/>
  <c r="DVC66" i="9"/>
  <c r="DVE66" i="9"/>
  <c r="DVG66" i="9"/>
  <c r="DVI66" i="9"/>
  <c r="DVK66" i="9"/>
  <c r="DVM66" i="9"/>
  <c r="DVO66" i="9"/>
  <c r="DVQ66" i="9"/>
  <c r="DVS66" i="9"/>
  <c r="DVU66" i="9"/>
  <c r="DVW66" i="9"/>
  <c r="DVY66" i="9"/>
  <c r="DWA66" i="9"/>
  <c r="DWC66" i="9"/>
  <c r="DWE66" i="9"/>
  <c r="DWG66" i="9"/>
  <c r="DWI66" i="9"/>
  <c r="DWK66" i="9"/>
  <c r="DWM66" i="9"/>
  <c r="DWO66" i="9"/>
  <c r="DWQ66" i="9"/>
  <c r="DWS66" i="9"/>
  <c r="DWU66" i="9"/>
  <c r="DWW66" i="9"/>
  <c r="DWY66" i="9"/>
  <c r="DXA66" i="9"/>
  <c r="DXC66" i="9"/>
  <c r="DXE66" i="9"/>
  <c r="DXG66" i="9"/>
  <c r="DXI66" i="9"/>
  <c r="DXK66" i="9"/>
  <c r="DXM66" i="9"/>
  <c r="DXO66" i="9"/>
  <c r="DXQ66" i="9"/>
  <c r="DXS66" i="9"/>
  <c r="DXU66" i="9"/>
  <c r="DXW66" i="9"/>
  <c r="DXY66" i="9"/>
  <c r="DYA66" i="9"/>
  <c r="DYC66" i="9"/>
  <c r="DYE66" i="9"/>
  <c r="DYG66" i="9"/>
  <c r="DYI66" i="9"/>
  <c r="DYK66" i="9"/>
  <c r="DYM66" i="9"/>
  <c r="DYO66" i="9"/>
  <c r="DYQ66" i="9"/>
  <c r="DYS66" i="9"/>
  <c r="DYU66" i="9"/>
  <c r="DYW66" i="9"/>
  <c r="DYY66" i="9"/>
  <c r="DZA66" i="9"/>
  <c r="DZC66" i="9"/>
  <c r="DZE66" i="9"/>
  <c r="DZG66" i="9"/>
  <c r="DZI66" i="9"/>
  <c r="DZK66" i="9"/>
  <c r="DZM66" i="9"/>
  <c r="DZO66" i="9"/>
  <c r="DZQ66" i="9"/>
  <c r="DZS66" i="9"/>
  <c r="DZU66" i="9"/>
  <c r="DZW66" i="9"/>
  <c r="DZY66" i="9"/>
  <c r="EAA66" i="9"/>
  <c r="EAC66" i="9"/>
  <c r="EAE66" i="9"/>
  <c r="EAG66" i="9"/>
  <c r="EAI66" i="9"/>
  <c r="EAK66" i="9"/>
  <c r="EAM66" i="9"/>
  <c r="EAO66" i="9"/>
  <c r="EAQ66" i="9"/>
  <c r="EAS66" i="9"/>
  <c r="EAU66" i="9"/>
  <c r="EAW66" i="9"/>
  <c r="EAY66" i="9"/>
  <c r="EBA66" i="9"/>
  <c r="EBC66" i="9"/>
  <c r="EBE66" i="9"/>
  <c r="EBG66" i="9"/>
  <c r="EBI66" i="9"/>
  <c r="EBK66" i="9"/>
  <c r="EBM66" i="9"/>
  <c r="EBO66" i="9"/>
  <c r="EBQ66" i="9"/>
  <c r="EBS66" i="9"/>
  <c r="EBU66" i="9"/>
  <c r="EBW66" i="9"/>
  <c r="EBY66" i="9"/>
  <c r="ECA66" i="9"/>
  <c r="ECC66" i="9"/>
  <c r="ECE66" i="9"/>
  <c r="ECG66" i="9"/>
  <c r="ECI66" i="9"/>
  <c r="ECK66" i="9"/>
  <c r="ECM66" i="9"/>
  <c r="ECO66" i="9"/>
  <c r="ECQ66" i="9"/>
  <c r="ECS66" i="9"/>
  <c r="ECU66" i="9"/>
  <c r="ECW66" i="9"/>
  <c r="ECY66" i="9"/>
  <c r="EDA66" i="9"/>
  <c r="EDC66" i="9"/>
  <c r="EDE66" i="9"/>
  <c r="EDG66" i="9"/>
  <c r="EDI66" i="9"/>
  <c r="EDK66" i="9"/>
  <c r="EDM66" i="9"/>
  <c r="EDO66" i="9"/>
  <c r="EDQ66" i="9"/>
  <c r="EDS66" i="9"/>
  <c r="EDU66" i="9"/>
  <c r="EDW66" i="9"/>
  <c r="EDY66" i="9"/>
  <c r="EEA66" i="9"/>
  <c r="EEC66" i="9"/>
  <c r="EEE66" i="9"/>
  <c r="EEG66" i="9"/>
  <c r="EEI66" i="9"/>
  <c r="EEK66" i="9"/>
  <c r="EEM66" i="9"/>
  <c r="EEO66" i="9"/>
  <c r="EEQ66" i="9"/>
  <c r="EES66" i="9"/>
  <c r="EEU66" i="9"/>
  <c r="EEW66" i="9"/>
  <c r="EEY66" i="9"/>
  <c r="EFA66" i="9"/>
  <c r="EFC66" i="9"/>
  <c r="EFE66" i="9"/>
  <c r="EFG66" i="9"/>
  <c r="EFI66" i="9"/>
  <c r="EFK66" i="9"/>
  <c r="EFM66" i="9"/>
  <c r="EFO66" i="9"/>
  <c r="EFQ66" i="9"/>
  <c r="EFS66" i="9"/>
  <c r="EFU66" i="9"/>
  <c r="EFW66" i="9"/>
  <c r="EFY66" i="9"/>
  <c r="EGA66" i="9"/>
  <c r="EGC66" i="9"/>
  <c r="EGE66" i="9"/>
  <c r="EGG66" i="9"/>
  <c r="EGI66" i="9"/>
  <c r="EGK66" i="9"/>
  <c r="EGM66" i="9"/>
  <c r="EGO66" i="9"/>
  <c r="EGQ66" i="9"/>
  <c r="EGS66" i="9"/>
  <c r="EGU66" i="9"/>
  <c r="EGW66" i="9"/>
  <c r="EGY66" i="9"/>
  <c r="EHA66" i="9"/>
  <c r="EHC66" i="9"/>
  <c r="EHE66" i="9"/>
  <c r="EHG66" i="9"/>
  <c r="EHI66" i="9"/>
  <c r="EHK66" i="9"/>
  <c r="EHM66" i="9"/>
  <c r="EHO66" i="9"/>
  <c r="EHQ66" i="9"/>
  <c r="EHS66" i="9"/>
  <c r="EHU66" i="9"/>
  <c r="EHW66" i="9"/>
  <c r="EHY66" i="9"/>
  <c r="EIA66" i="9"/>
  <c r="EIC66" i="9"/>
  <c r="EIE66" i="9"/>
  <c r="EIG66" i="9"/>
  <c r="EII66" i="9"/>
  <c r="EIK66" i="9"/>
  <c r="EIM66" i="9"/>
  <c r="EIO66" i="9"/>
  <c r="EIQ66" i="9"/>
  <c r="EIS66" i="9"/>
  <c r="EIU66" i="9"/>
  <c r="EIW66" i="9"/>
  <c r="EIY66" i="9"/>
  <c r="EJA66" i="9"/>
  <c r="EJC66" i="9"/>
  <c r="EJE66" i="9"/>
  <c r="EJG66" i="9"/>
  <c r="EJI66" i="9"/>
  <c r="EJK66" i="9"/>
  <c r="EJM66" i="9"/>
  <c r="EJO66" i="9"/>
  <c r="EJQ66" i="9"/>
  <c r="EJS66" i="9"/>
  <c r="EJU66" i="9"/>
  <c r="EJW66" i="9"/>
  <c r="EJY66" i="9"/>
  <c r="EKA66" i="9"/>
  <c r="EKC66" i="9"/>
  <c r="EKE66" i="9"/>
  <c r="EKG66" i="9"/>
  <c r="EKI66" i="9"/>
  <c r="EKK66" i="9"/>
  <c r="EKM66" i="9"/>
  <c r="EKO66" i="9"/>
  <c r="EKQ66" i="9"/>
  <c r="EKS66" i="9"/>
  <c r="EKU66" i="9"/>
  <c r="EKW66" i="9"/>
  <c r="EKY66" i="9"/>
  <c r="ELA66" i="9"/>
  <c r="ELC66" i="9"/>
  <c r="ELE66" i="9"/>
  <c r="ELG66" i="9"/>
  <c r="ELI66" i="9"/>
  <c r="ELK66" i="9"/>
  <c r="ELM66" i="9"/>
  <c r="ELO66" i="9"/>
  <c r="ELQ66" i="9"/>
  <c r="ELS66" i="9"/>
  <c r="ELU66" i="9"/>
  <c r="ELW66" i="9"/>
  <c r="ELY66" i="9"/>
  <c r="EMA66" i="9"/>
  <c r="EMC66" i="9"/>
  <c r="EME66" i="9"/>
  <c r="EMG66" i="9"/>
  <c r="EMI66" i="9"/>
  <c r="EMK66" i="9"/>
  <c r="EMM66" i="9"/>
  <c r="EMO66" i="9"/>
  <c r="EMQ66" i="9"/>
  <c r="EMS66" i="9"/>
  <c r="EMU66" i="9"/>
  <c r="EMW66" i="9"/>
  <c r="EMY66" i="9"/>
  <c r="ENA66" i="9"/>
  <c r="ENC66" i="9"/>
  <c r="ENE66" i="9"/>
  <c r="ENG66" i="9"/>
  <c r="ENI66" i="9"/>
  <c r="ENK66" i="9"/>
  <c r="ENM66" i="9"/>
  <c r="ENO66" i="9"/>
  <c r="ENQ66" i="9"/>
  <c r="ENS66" i="9"/>
  <c r="ENU66" i="9"/>
  <c r="ENW66" i="9"/>
  <c r="ENY66" i="9"/>
  <c r="EOA66" i="9"/>
  <c r="EOC66" i="9"/>
  <c r="EOE66" i="9"/>
  <c r="EOG66" i="9"/>
  <c r="EOI66" i="9"/>
  <c r="EOK66" i="9"/>
  <c r="EOM66" i="9"/>
  <c r="EOO66" i="9"/>
  <c r="EOQ66" i="9"/>
  <c r="EOS66" i="9"/>
  <c r="EOU66" i="9"/>
  <c r="EOW66" i="9"/>
  <c r="EOY66" i="9"/>
  <c r="EPA66" i="9"/>
  <c r="EPC66" i="9"/>
  <c r="EPE66" i="9"/>
  <c r="EPG66" i="9"/>
  <c r="EPI66" i="9"/>
  <c r="EPK66" i="9"/>
  <c r="EPM66" i="9"/>
  <c r="EPO66" i="9"/>
  <c r="EPQ66" i="9"/>
  <c r="EPS66" i="9"/>
  <c r="EPU66" i="9"/>
  <c r="EPW66" i="9"/>
  <c r="EPY66" i="9"/>
  <c r="EQA66" i="9"/>
  <c r="EQC66" i="9"/>
  <c r="EQE66" i="9"/>
  <c r="EQG66" i="9"/>
  <c r="EQI66" i="9"/>
  <c r="EQK66" i="9"/>
  <c r="EQM66" i="9"/>
  <c r="EQO66" i="9"/>
  <c r="EQQ66" i="9"/>
  <c r="EQS66" i="9"/>
  <c r="EQU66" i="9"/>
  <c r="EQW66" i="9"/>
  <c r="EQY66" i="9"/>
  <c r="ERA66" i="9"/>
  <c r="ERC66" i="9"/>
  <c r="ERE66" i="9"/>
  <c r="ERG66" i="9"/>
  <c r="ERI66" i="9"/>
  <c r="ERK66" i="9"/>
  <c r="ERM66" i="9"/>
  <c r="ERO66" i="9"/>
  <c r="ERQ66" i="9"/>
  <c r="ERS66" i="9"/>
  <c r="ERU66" i="9"/>
  <c r="ERW66" i="9"/>
  <c r="ERY66" i="9"/>
  <c r="ESA66" i="9"/>
  <c r="ESC66" i="9"/>
  <c r="ESE66" i="9"/>
  <c r="ESG66" i="9"/>
  <c r="ESI66" i="9"/>
  <c r="ESK66" i="9"/>
  <c r="ESM66" i="9"/>
  <c r="ESO66" i="9"/>
  <c r="ESQ66" i="9"/>
  <c r="ESS66" i="9"/>
  <c r="ESU66" i="9"/>
  <c r="ESW66" i="9"/>
  <c r="ESY66" i="9"/>
  <c r="ETA66" i="9"/>
  <c r="ETC66" i="9"/>
  <c r="ETE66" i="9"/>
  <c r="ETG66" i="9"/>
  <c r="ETI66" i="9"/>
  <c r="ETK66" i="9"/>
  <c r="ETM66" i="9"/>
  <c r="ETO66" i="9"/>
  <c r="ETQ66" i="9"/>
  <c r="ETS66" i="9"/>
  <c r="ETU66" i="9"/>
  <c r="ETW66" i="9"/>
  <c r="ETY66" i="9"/>
  <c r="EUA66" i="9"/>
  <c r="EUC66" i="9"/>
  <c r="EUE66" i="9"/>
  <c r="EUG66" i="9"/>
  <c r="EUI66" i="9"/>
  <c r="EUK66" i="9"/>
  <c r="EUM66" i="9"/>
  <c r="EUO66" i="9"/>
  <c r="EUQ66" i="9"/>
  <c r="EUS66" i="9"/>
  <c r="EUU66" i="9"/>
  <c r="EUW66" i="9"/>
  <c r="EUY66" i="9"/>
  <c r="EVA66" i="9"/>
  <c r="EVC66" i="9"/>
  <c r="EVE66" i="9"/>
  <c r="EVG66" i="9"/>
  <c r="EVI66" i="9"/>
  <c r="EVK66" i="9"/>
  <c r="EVM66" i="9"/>
  <c r="EVO66" i="9"/>
  <c r="EVQ66" i="9"/>
  <c r="EVS66" i="9"/>
  <c r="EVU66" i="9"/>
  <c r="EVW66" i="9"/>
  <c r="EVY66" i="9"/>
  <c r="EWA66" i="9"/>
  <c r="EWC66" i="9"/>
  <c r="EWE66" i="9"/>
  <c r="EWG66" i="9"/>
  <c r="EWI66" i="9"/>
  <c r="EWK66" i="9"/>
  <c r="EWM66" i="9"/>
  <c r="EWO66" i="9"/>
  <c r="EWQ66" i="9"/>
  <c r="EWS66" i="9"/>
  <c r="EWU66" i="9"/>
  <c r="EWW66" i="9"/>
  <c r="EWY66" i="9"/>
  <c r="EXA66" i="9"/>
  <c r="EXC66" i="9"/>
  <c r="EXE66" i="9"/>
  <c r="EXG66" i="9"/>
  <c r="EXI66" i="9"/>
  <c r="EXK66" i="9"/>
  <c r="EXM66" i="9"/>
  <c r="EXO66" i="9"/>
  <c r="EXQ66" i="9"/>
  <c r="EXS66" i="9"/>
  <c r="EXU66" i="9"/>
  <c r="EXW66" i="9"/>
  <c r="EXY66" i="9"/>
  <c r="EYA66" i="9"/>
  <c r="EYC66" i="9"/>
  <c r="EYE66" i="9"/>
  <c r="EYG66" i="9"/>
  <c r="EYI66" i="9"/>
  <c r="EYK66" i="9"/>
  <c r="EYM66" i="9"/>
  <c r="EYO66" i="9"/>
  <c r="EYQ66" i="9"/>
  <c r="EYS66" i="9"/>
  <c r="EYU66" i="9"/>
  <c r="EYW66" i="9"/>
  <c r="EYY66" i="9"/>
  <c r="EZA66" i="9"/>
  <c r="EZC66" i="9"/>
  <c r="EZE66" i="9"/>
  <c r="EZG66" i="9"/>
  <c r="EZI66" i="9"/>
  <c r="EZK66" i="9"/>
  <c r="EZM66" i="9"/>
  <c r="EZO66" i="9"/>
  <c r="EZQ66" i="9"/>
  <c r="EZS66" i="9"/>
  <c r="EZU66" i="9"/>
  <c r="EZW66" i="9"/>
  <c r="EZY66" i="9"/>
  <c r="FAA66" i="9"/>
  <c r="FAC66" i="9"/>
  <c r="FAE66" i="9"/>
  <c r="FAG66" i="9"/>
  <c r="FAI66" i="9"/>
  <c r="FAK66" i="9"/>
  <c r="FAM66" i="9"/>
  <c r="FAO66" i="9"/>
  <c r="FAQ66" i="9"/>
  <c r="FAS66" i="9"/>
  <c r="FAU66" i="9"/>
  <c r="FAW66" i="9"/>
  <c r="FAY66" i="9"/>
  <c r="FBA66" i="9"/>
  <c r="FBC66" i="9"/>
  <c r="FBE66" i="9"/>
  <c r="FBG66" i="9"/>
  <c r="FBI66" i="9"/>
  <c r="FBK66" i="9"/>
  <c r="FBM66" i="9"/>
  <c r="FBO66" i="9"/>
  <c r="FBQ66" i="9"/>
  <c r="FBS66" i="9"/>
  <c r="FBU66" i="9"/>
  <c r="FBW66" i="9"/>
  <c r="FBY66" i="9"/>
  <c r="FCA66" i="9"/>
  <c r="FCC66" i="9"/>
  <c r="FCE66" i="9"/>
  <c r="FCG66" i="9"/>
  <c r="FCI66" i="9"/>
  <c r="FCK66" i="9"/>
  <c r="FCM66" i="9"/>
  <c r="FCO66" i="9"/>
  <c r="FCQ66" i="9"/>
  <c r="FCS66" i="9"/>
  <c r="FCU66" i="9"/>
  <c r="FCW66" i="9"/>
  <c r="FCY66" i="9"/>
  <c r="FDA66" i="9"/>
  <c r="FDC66" i="9"/>
  <c r="FDE66" i="9"/>
  <c r="FDG66" i="9"/>
  <c r="FDI66" i="9"/>
  <c r="FDK66" i="9"/>
  <c r="FDM66" i="9"/>
  <c r="FDO66" i="9"/>
  <c r="FDQ66" i="9"/>
  <c r="FDS66" i="9"/>
  <c r="FDU66" i="9"/>
  <c r="FDW66" i="9"/>
  <c r="FDY66" i="9"/>
  <c r="FEA66" i="9"/>
  <c r="FEC66" i="9"/>
  <c r="FEE66" i="9"/>
  <c r="FEG66" i="9"/>
  <c r="FEI66" i="9"/>
  <c r="FEK66" i="9"/>
  <c r="FEM66" i="9"/>
  <c r="FEO66" i="9"/>
  <c r="FEQ66" i="9"/>
  <c r="FES66" i="9"/>
  <c r="FEU66" i="9"/>
  <c r="FEW66" i="9"/>
  <c r="FEY66" i="9"/>
  <c r="FFA66" i="9"/>
  <c r="FFC66" i="9"/>
  <c r="FFE66" i="9"/>
  <c r="FFG66" i="9"/>
  <c r="FFI66" i="9"/>
  <c r="FFK66" i="9"/>
  <c r="FFM66" i="9"/>
  <c r="FFO66" i="9"/>
  <c r="FFQ66" i="9"/>
  <c r="FFS66" i="9"/>
  <c r="FFU66" i="9"/>
  <c r="FFW66" i="9"/>
  <c r="FFY66" i="9"/>
  <c r="FGA66" i="9"/>
  <c r="FGC66" i="9"/>
  <c r="FGE66" i="9"/>
  <c r="FGG66" i="9"/>
  <c r="FGI66" i="9"/>
  <c r="FGK66" i="9"/>
  <c r="FGM66" i="9"/>
  <c r="FGO66" i="9"/>
  <c r="FGQ66" i="9"/>
  <c r="FGS66" i="9"/>
  <c r="FGU66" i="9"/>
  <c r="FGW66" i="9"/>
  <c r="FGY66" i="9"/>
  <c r="FHA66" i="9"/>
  <c r="FHC66" i="9"/>
  <c r="FHE66" i="9"/>
  <c r="FHG66" i="9"/>
  <c r="FHI66" i="9"/>
  <c r="FHK66" i="9"/>
  <c r="FHM66" i="9"/>
  <c r="FHO66" i="9"/>
  <c r="FHQ66" i="9"/>
  <c r="FHS66" i="9"/>
  <c r="FHU66" i="9"/>
  <c r="FHW66" i="9"/>
  <c r="FHY66" i="9"/>
  <c r="FIA66" i="9"/>
  <c r="FIC66" i="9"/>
  <c r="FIE66" i="9"/>
  <c r="FIG66" i="9"/>
  <c r="FII66" i="9"/>
  <c r="FIK66" i="9"/>
  <c r="FIM66" i="9"/>
  <c r="FIO66" i="9"/>
  <c r="FIQ66" i="9"/>
  <c r="FIS66" i="9"/>
  <c r="FIU66" i="9"/>
  <c r="FIW66" i="9"/>
  <c r="FIY66" i="9"/>
  <c r="FJA66" i="9"/>
  <c r="FJC66" i="9"/>
  <c r="FJE66" i="9"/>
  <c r="FJG66" i="9"/>
  <c r="FJI66" i="9"/>
  <c r="FJK66" i="9"/>
  <c r="FJM66" i="9"/>
  <c r="FJO66" i="9"/>
  <c r="FJQ66" i="9"/>
  <c r="FJS66" i="9"/>
  <c r="FJU66" i="9"/>
  <c r="FJW66" i="9"/>
  <c r="FJY66" i="9"/>
  <c r="FKA66" i="9"/>
  <c r="FKC66" i="9"/>
  <c r="FKE66" i="9"/>
  <c r="FKG66" i="9"/>
  <c r="FKI66" i="9"/>
  <c r="FKK66" i="9"/>
  <c r="FKM66" i="9"/>
  <c r="FKO66" i="9"/>
  <c r="FKQ66" i="9"/>
  <c r="FKS66" i="9"/>
  <c r="FKU66" i="9"/>
  <c r="FKW66" i="9"/>
  <c r="FKY66" i="9"/>
  <c r="FLA66" i="9"/>
  <c r="FLC66" i="9"/>
  <c r="FLE66" i="9"/>
  <c r="FLG66" i="9"/>
  <c r="FLI66" i="9"/>
  <c r="FLK66" i="9"/>
  <c r="FLM66" i="9"/>
  <c r="FLO66" i="9"/>
  <c r="FLQ66" i="9"/>
  <c r="FLS66" i="9"/>
  <c r="FLU66" i="9"/>
  <c r="FLW66" i="9"/>
  <c r="FLY66" i="9"/>
  <c r="FMA66" i="9"/>
  <c r="FMC66" i="9"/>
  <c r="FME66" i="9"/>
  <c r="FMG66" i="9"/>
  <c r="FMI66" i="9"/>
  <c r="FMK66" i="9"/>
  <c r="FMM66" i="9"/>
  <c r="FMO66" i="9"/>
  <c r="FMQ66" i="9"/>
  <c r="FMS66" i="9"/>
  <c r="FMU66" i="9"/>
  <c r="FMW66" i="9"/>
  <c r="FMY66" i="9"/>
  <c r="FNA66" i="9"/>
  <c r="FNC66" i="9"/>
  <c r="FNE66" i="9"/>
  <c r="FNG66" i="9"/>
  <c r="FNI66" i="9"/>
  <c r="FNK66" i="9"/>
  <c r="FNM66" i="9"/>
  <c r="FNO66" i="9"/>
  <c r="FNQ66" i="9"/>
  <c r="FNS66" i="9"/>
  <c r="FNU66" i="9"/>
  <c r="FNW66" i="9"/>
  <c r="FNY66" i="9"/>
  <c r="FOA66" i="9"/>
  <c r="FOC66" i="9"/>
  <c r="FOE66" i="9"/>
  <c r="FOG66" i="9"/>
  <c r="FOI66" i="9"/>
  <c r="FOK66" i="9"/>
  <c r="FOM66" i="9"/>
  <c r="FOO66" i="9"/>
  <c r="FOQ66" i="9"/>
  <c r="FOS66" i="9"/>
  <c r="FOU66" i="9"/>
  <c r="FOW66" i="9"/>
  <c r="FOY66" i="9"/>
  <c r="FPA66" i="9"/>
  <c r="FPC66" i="9"/>
  <c r="FPE66" i="9"/>
  <c r="FPG66" i="9"/>
  <c r="FPI66" i="9"/>
  <c r="FPK66" i="9"/>
  <c r="FPM66" i="9"/>
  <c r="FPO66" i="9"/>
  <c r="FPQ66" i="9"/>
  <c r="FPS66" i="9"/>
  <c r="FPU66" i="9"/>
  <c r="FPW66" i="9"/>
  <c r="FPY66" i="9"/>
  <c r="FQA66" i="9"/>
  <c r="FQC66" i="9"/>
  <c r="FQE66" i="9"/>
  <c r="FQG66" i="9"/>
  <c r="FQI66" i="9"/>
  <c r="FQK66" i="9"/>
  <c r="FQM66" i="9"/>
  <c r="FQO66" i="9"/>
  <c r="FQQ66" i="9"/>
  <c r="FQS66" i="9"/>
  <c r="FQU66" i="9"/>
  <c r="FQW66" i="9"/>
  <c r="FQY66" i="9"/>
  <c r="FRA66" i="9"/>
  <c r="FRC66" i="9"/>
  <c r="FRE66" i="9"/>
  <c r="FRG66" i="9"/>
  <c r="FRI66" i="9"/>
  <c r="FRK66" i="9"/>
  <c r="FRM66" i="9"/>
  <c r="FRO66" i="9"/>
  <c r="FRQ66" i="9"/>
  <c r="FRS66" i="9"/>
  <c r="FRU66" i="9"/>
  <c r="FRW66" i="9"/>
  <c r="FRY66" i="9"/>
  <c r="FSA66" i="9"/>
  <c r="FSC66" i="9"/>
  <c r="FSE66" i="9"/>
  <c r="FSG66" i="9"/>
  <c r="FSI66" i="9"/>
  <c r="FSK66" i="9"/>
  <c r="FSM66" i="9"/>
  <c r="FSO66" i="9"/>
  <c r="FSQ66" i="9"/>
  <c r="FSS66" i="9"/>
  <c r="FSU66" i="9"/>
  <c r="FSW66" i="9"/>
  <c r="FSY66" i="9"/>
  <c r="FTA66" i="9"/>
  <c r="FTC66" i="9"/>
  <c r="FTE66" i="9"/>
  <c r="FTG66" i="9"/>
  <c r="FTI66" i="9"/>
  <c r="FTK66" i="9"/>
  <c r="FTM66" i="9"/>
  <c r="FTO66" i="9"/>
  <c r="FTQ66" i="9"/>
  <c r="FTS66" i="9"/>
  <c r="FTU66" i="9"/>
  <c r="FTW66" i="9"/>
  <c r="FTY66" i="9"/>
  <c r="FUA66" i="9"/>
  <c r="FUC66" i="9"/>
  <c r="FUE66" i="9"/>
  <c r="FUG66" i="9"/>
  <c r="FUI66" i="9"/>
  <c r="FUK66" i="9"/>
  <c r="FUM66" i="9"/>
  <c r="FUO66" i="9"/>
  <c r="FUQ66" i="9"/>
  <c r="FUS66" i="9"/>
  <c r="FUU66" i="9"/>
  <c r="FUW66" i="9"/>
  <c r="FUY66" i="9"/>
  <c r="FVA66" i="9"/>
  <c r="FVC66" i="9"/>
  <c r="FVE66" i="9"/>
  <c r="FVG66" i="9"/>
  <c r="FVI66" i="9"/>
  <c r="FVK66" i="9"/>
  <c r="FVM66" i="9"/>
  <c r="FVO66" i="9"/>
  <c r="FVQ66" i="9"/>
  <c r="FVS66" i="9"/>
  <c r="FVU66" i="9"/>
  <c r="FVW66" i="9"/>
  <c r="FVY66" i="9"/>
  <c r="FWA66" i="9"/>
  <c r="FWC66" i="9"/>
  <c r="FWE66" i="9"/>
  <c r="FWG66" i="9"/>
  <c r="FWI66" i="9"/>
  <c r="FWK66" i="9"/>
  <c r="FWM66" i="9"/>
  <c r="FWO66" i="9"/>
  <c r="FWQ66" i="9"/>
  <c r="FWS66" i="9"/>
  <c r="FWU66" i="9"/>
  <c r="FWW66" i="9"/>
  <c r="FWY66" i="9"/>
  <c r="FXA66" i="9"/>
  <c r="FXC66" i="9"/>
  <c r="FXE66" i="9"/>
  <c r="FXG66" i="9"/>
  <c r="FXI66" i="9"/>
  <c r="FXK66" i="9"/>
  <c r="FXM66" i="9"/>
  <c r="FXO66" i="9"/>
  <c r="FXQ66" i="9"/>
  <c r="FXS66" i="9"/>
  <c r="FXU66" i="9"/>
  <c r="FXW66" i="9"/>
  <c r="FXY66" i="9"/>
  <c r="FYA66" i="9"/>
  <c r="FYC66" i="9"/>
  <c r="FYE66" i="9"/>
  <c r="FYG66" i="9"/>
  <c r="FYI66" i="9"/>
  <c r="FYK66" i="9"/>
  <c r="FYM66" i="9"/>
  <c r="FYO66" i="9"/>
  <c r="FYQ66" i="9"/>
  <c r="FYS66" i="9"/>
  <c r="FYU66" i="9"/>
  <c r="FYW66" i="9"/>
  <c r="FYY66" i="9"/>
  <c r="FZA66" i="9"/>
  <c r="FZC66" i="9"/>
  <c r="FZE66" i="9"/>
  <c r="FZG66" i="9"/>
  <c r="FZI66" i="9"/>
  <c r="FZK66" i="9"/>
  <c r="FZM66" i="9"/>
  <c r="FZO66" i="9"/>
  <c r="FZQ66" i="9"/>
  <c r="FZS66" i="9"/>
  <c r="FZU66" i="9"/>
  <c r="FZW66" i="9"/>
  <c r="FZY66" i="9"/>
  <c r="GAA66" i="9"/>
  <c r="GAC66" i="9"/>
  <c r="GAE66" i="9"/>
  <c r="GAG66" i="9"/>
  <c r="GAI66" i="9"/>
  <c r="GAK66" i="9"/>
  <c r="GAM66" i="9"/>
  <c r="GAO66" i="9"/>
  <c r="GAQ66" i="9"/>
  <c r="GAS66" i="9"/>
  <c r="GAU66" i="9"/>
  <c r="GAW66" i="9"/>
  <c r="GAY66" i="9"/>
  <c r="GBA66" i="9"/>
  <c r="GBC66" i="9"/>
  <c r="GBE66" i="9"/>
  <c r="GBG66" i="9"/>
  <c r="GBI66" i="9"/>
  <c r="GBK66" i="9"/>
  <c r="GBM66" i="9"/>
  <c r="GBO66" i="9"/>
  <c r="GBQ66" i="9"/>
  <c r="GBS66" i="9"/>
  <c r="GBU66" i="9"/>
  <c r="GBW66" i="9"/>
  <c r="GBY66" i="9"/>
  <c r="GCA66" i="9"/>
  <c r="GCC66" i="9"/>
  <c r="GCE66" i="9"/>
  <c r="GCG66" i="9"/>
  <c r="GCI66" i="9"/>
  <c r="GCK66" i="9"/>
  <c r="GCM66" i="9"/>
  <c r="GCO66" i="9"/>
  <c r="GCQ66" i="9"/>
  <c r="GCS66" i="9"/>
  <c r="GCU66" i="9"/>
  <c r="GCW66" i="9"/>
  <c r="GCY66" i="9"/>
  <c r="GDA66" i="9"/>
  <c r="GDC66" i="9"/>
  <c r="GDE66" i="9"/>
  <c r="GDG66" i="9"/>
  <c r="GDI66" i="9"/>
  <c r="GDK66" i="9"/>
  <c r="GDM66" i="9"/>
  <c r="GDO66" i="9"/>
  <c r="GDQ66" i="9"/>
  <c r="GDS66" i="9"/>
  <c r="GDU66" i="9"/>
  <c r="GDW66" i="9"/>
  <c r="GDY66" i="9"/>
  <c r="GEA66" i="9"/>
  <c r="GEC66" i="9"/>
  <c r="GEE66" i="9"/>
  <c r="GEG66" i="9"/>
  <c r="GEI66" i="9"/>
  <c r="GEK66" i="9"/>
  <c r="GEM66" i="9"/>
  <c r="GEO66" i="9"/>
  <c r="GEQ66" i="9"/>
  <c r="GES66" i="9"/>
  <c r="GEU66" i="9"/>
  <c r="GEW66" i="9"/>
  <c r="GEY66" i="9"/>
  <c r="GFA66" i="9"/>
  <c r="GFC66" i="9"/>
  <c r="GFE66" i="9"/>
  <c r="GFG66" i="9"/>
  <c r="GFI66" i="9"/>
  <c r="GFK66" i="9"/>
  <c r="GFM66" i="9"/>
  <c r="GFO66" i="9"/>
  <c r="GFQ66" i="9"/>
  <c r="GFS66" i="9"/>
  <c r="GFU66" i="9"/>
  <c r="GFW66" i="9"/>
  <c r="GFY66" i="9"/>
  <c r="GGA66" i="9"/>
  <c r="GGC66" i="9"/>
  <c r="GGE66" i="9"/>
  <c r="GGG66" i="9"/>
  <c r="GGI66" i="9"/>
  <c r="GGK66" i="9"/>
  <c r="GGM66" i="9"/>
  <c r="GGO66" i="9"/>
  <c r="GGQ66" i="9"/>
  <c r="GGS66" i="9"/>
  <c r="GGU66" i="9"/>
  <c r="GGW66" i="9"/>
  <c r="GGY66" i="9"/>
  <c r="GHA66" i="9"/>
  <c r="GHC66" i="9"/>
  <c r="GHE66" i="9"/>
  <c r="GHG66" i="9"/>
  <c r="GHI66" i="9"/>
  <c r="GHK66" i="9"/>
  <c r="GHM66" i="9"/>
  <c r="GHO66" i="9"/>
  <c r="GHQ66" i="9"/>
  <c r="GHS66" i="9"/>
  <c r="GHU66" i="9"/>
  <c r="GHW66" i="9"/>
  <c r="GHY66" i="9"/>
  <c r="GIA66" i="9"/>
  <c r="GIC66" i="9"/>
  <c r="GIE66" i="9"/>
  <c r="GIG66" i="9"/>
  <c r="GII66" i="9"/>
  <c r="GIK66" i="9"/>
  <c r="GIM66" i="9"/>
  <c r="GIO66" i="9"/>
  <c r="GIQ66" i="9"/>
  <c r="GIS66" i="9"/>
  <c r="GIU66" i="9"/>
  <c r="GIW66" i="9"/>
  <c r="GIY66" i="9"/>
  <c r="GJA66" i="9"/>
  <c r="GJC66" i="9"/>
  <c r="GJE66" i="9"/>
  <c r="GJG66" i="9"/>
  <c r="GJI66" i="9"/>
  <c r="GJK66" i="9"/>
  <c r="GJM66" i="9"/>
  <c r="GJO66" i="9"/>
  <c r="GJQ66" i="9"/>
  <c r="GJS66" i="9"/>
  <c r="GJU66" i="9"/>
  <c r="GJW66" i="9"/>
  <c r="GJY66" i="9"/>
  <c r="GKA66" i="9"/>
  <c r="GKC66" i="9"/>
  <c r="GKE66" i="9"/>
  <c r="GKG66" i="9"/>
  <c r="GKI66" i="9"/>
  <c r="GKK66" i="9"/>
  <c r="GKM66" i="9"/>
  <c r="GKO66" i="9"/>
  <c r="GKQ66" i="9"/>
  <c r="GKS66" i="9"/>
  <c r="GKU66" i="9"/>
  <c r="GKW66" i="9"/>
  <c r="GKY66" i="9"/>
  <c r="GLA66" i="9"/>
  <c r="GLC66" i="9"/>
  <c r="GLE66" i="9"/>
  <c r="GLG66" i="9"/>
  <c r="GLI66" i="9"/>
  <c r="GLK66" i="9"/>
  <c r="GLM66" i="9"/>
  <c r="GLO66" i="9"/>
  <c r="GLQ66" i="9"/>
  <c r="GLS66" i="9"/>
  <c r="GLU66" i="9"/>
  <c r="GLW66" i="9"/>
  <c r="GLY66" i="9"/>
  <c r="GMA66" i="9"/>
  <c r="GMC66" i="9"/>
  <c r="GME66" i="9"/>
  <c r="GMG66" i="9"/>
  <c r="GMI66" i="9"/>
  <c r="GMK66" i="9"/>
  <c r="GMM66" i="9"/>
  <c r="GMO66" i="9"/>
  <c r="GMQ66" i="9"/>
  <c r="GMS66" i="9"/>
  <c r="GMU66" i="9"/>
  <c r="GMW66" i="9"/>
  <c r="GMY66" i="9"/>
  <c r="GNA66" i="9"/>
  <c r="GNC66" i="9"/>
  <c r="GNE66" i="9"/>
  <c r="GNG66" i="9"/>
  <c r="GNI66" i="9"/>
  <c r="GNK66" i="9"/>
  <c r="GNM66" i="9"/>
  <c r="GNO66" i="9"/>
  <c r="GNQ66" i="9"/>
  <c r="GNS66" i="9"/>
  <c r="GNU66" i="9"/>
  <c r="GNW66" i="9"/>
  <c r="GNY66" i="9"/>
  <c r="GOA66" i="9"/>
  <c r="GOC66" i="9"/>
  <c r="GOE66" i="9"/>
  <c r="GOG66" i="9"/>
  <c r="GOI66" i="9"/>
  <c r="GOK66" i="9"/>
  <c r="GOM66" i="9"/>
  <c r="GOO66" i="9"/>
  <c r="GOQ66" i="9"/>
  <c r="GOS66" i="9"/>
  <c r="GOU66" i="9"/>
  <c r="GOW66" i="9"/>
  <c r="GOY66" i="9"/>
  <c r="GPA66" i="9"/>
  <c r="GPC66" i="9"/>
  <c r="GPE66" i="9"/>
  <c r="GPG66" i="9"/>
  <c r="GPI66" i="9"/>
  <c r="GPK66" i="9"/>
  <c r="GPM66" i="9"/>
  <c r="GPO66" i="9"/>
  <c r="GPQ66" i="9"/>
  <c r="GPS66" i="9"/>
  <c r="GPU66" i="9"/>
  <c r="GPW66" i="9"/>
  <c r="GPY66" i="9"/>
  <c r="GQA66" i="9"/>
  <c r="GQC66" i="9"/>
  <c r="GQE66" i="9"/>
  <c r="GQG66" i="9"/>
  <c r="GQI66" i="9"/>
  <c r="GQK66" i="9"/>
  <c r="GQM66" i="9"/>
  <c r="GQO66" i="9"/>
  <c r="GQQ66" i="9"/>
  <c r="GQS66" i="9"/>
  <c r="GQU66" i="9"/>
  <c r="GQW66" i="9"/>
  <c r="GQY66" i="9"/>
  <c r="GRA66" i="9"/>
  <c r="GRC66" i="9"/>
  <c r="GRE66" i="9"/>
  <c r="GRG66" i="9"/>
  <c r="GRI66" i="9"/>
  <c r="GRK66" i="9"/>
  <c r="GRM66" i="9"/>
  <c r="GRO66" i="9"/>
  <c r="GRQ66" i="9"/>
  <c r="GRS66" i="9"/>
  <c r="GRU66" i="9"/>
  <c r="GRW66" i="9"/>
  <c r="GRY66" i="9"/>
  <c r="GSA66" i="9"/>
  <c r="GSC66" i="9"/>
  <c r="GSE66" i="9"/>
  <c r="GSG66" i="9"/>
  <c r="GSI66" i="9"/>
  <c r="GSK66" i="9"/>
  <c r="GSM66" i="9"/>
  <c r="GSO66" i="9"/>
  <c r="GSQ66" i="9"/>
  <c r="GSS66" i="9"/>
  <c r="GSU66" i="9"/>
  <c r="GSW66" i="9"/>
  <c r="GSY66" i="9"/>
  <c r="GTA66" i="9"/>
  <c r="GTC66" i="9"/>
  <c r="GTE66" i="9"/>
  <c r="GTG66" i="9"/>
  <c r="GTI66" i="9"/>
  <c r="GTK66" i="9"/>
  <c r="GTM66" i="9"/>
  <c r="GTO66" i="9"/>
  <c r="GTQ66" i="9"/>
  <c r="GTS66" i="9"/>
  <c r="GTU66" i="9"/>
  <c r="GTW66" i="9"/>
  <c r="GTY66" i="9"/>
  <c r="GUA66" i="9"/>
  <c r="GUC66" i="9"/>
  <c r="GUE66" i="9"/>
  <c r="GUG66" i="9"/>
  <c r="GUI66" i="9"/>
  <c r="GUK66" i="9"/>
  <c r="GUM66" i="9"/>
  <c r="GUO66" i="9"/>
  <c r="GUQ66" i="9"/>
  <c r="GUS66" i="9"/>
  <c r="GUU66" i="9"/>
  <c r="GUW66" i="9"/>
  <c r="GUY66" i="9"/>
  <c r="GVA66" i="9"/>
  <c r="GVC66" i="9"/>
  <c r="GVE66" i="9"/>
  <c r="GVG66" i="9"/>
  <c r="GVI66" i="9"/>
  <c r="GVK66" i="9"/>
  <c r="GVM66" i="9"/>
  <c r="GVO66" i="9"/>
  <c r="GVQ66" i="9"/>
  <c r="GVS66" i="9"/>
  <c r="GVU66" i="9"/>
  <c r="GVW66" i="9"/>
  <c r="GVY66" i="9"/>
  <c r="GWA66" i="9"/>
  <c r="GWC66" i="9"/>
  <c r="GWE66" i="9"/>
  <c r="GWG66" i="9"/>
  <c r="GWI66" i="9"/>
  <c r="GWK66" i="9"/>
  <c r="GWM66" i="9"/>
  <c r="GWO66" i="9"/>
  <c r="GWQ66" i="9"/>
  <c r="GWS66" i="9"/>
  <c r="GWU66" i="9"/>
  <c r="GWW66" i="9"/>
  <c r="GWY66" i="9"/>
  <c r="GXA66" i="9"/>
  <c r="GXC66" i="9"/>
  <c r="GXE66" i="9"/>
  <c r="GXG66" i="9"/>
  <c r="GXI66" i="9"/>
  <c r="GXK66" i="9"/>
  <c r="GXM66" i="9"/>
  <c r="GXO66" i="9"/>
  <c r="GXQ66" i="9"/>
  <c r="GXS66" i="9"/>
  <c r="GXU66" i="9"/>
  <c r="GXW66" i="9"/>
  <c r="GXY66" i="9"/>
  <c r="GYA66" i="9"/>
  <c r="GYC66" i="9"/>
  <c r="GYE66" i="9"/>
  <c r="GYG66" i="9"/>
  <c r="GYI66" i="9"/>
  <c r="GYK66" i="9"/>
  <c r="GYM66" i="9"/>
  <c r="GYO66" i="9"/>
  <c r="GYQ66" i="9"/>
  <c r="GYS66" i="9"/>
  <c r="GYU66" i="9"/>
  <c r="GYW66" i="9"/>
  <c r="GYY66" i="9"/>
  <c r="GZA66" i="9"/>
  <c r="GZC66" i="9"/>
  <c r="GZE66" i="9"/>
  <c r="GZG66" i="9"/>
  <c r="GZI66" i="9"/>
  <c r="GZK66" i="9"/>
  <c r="GZM66" i="9"/>
  <c r="GZO66" i="9"/>
  <c r="GZQ66" i="9"/>
  <c r="GZS66" i="9"/>
  <c r="GZU66" i="9"/>
  <c r="GZW66" i="9"/>
  <c r="GZY66" i="9"/>
  <c r="HAA66" i="9"/>
  <c r="HAC66" i="9"/>
  <c r="HAE66" i="9"/>
  <c r="HAG66" i="9"/>
  <c r="HAI66" i="9"/>
  <c r="HAK66" i="9"/>
  <c r="HAM66" i="9"/>
  <c r="HAO66" i="9"/>
  <c r="HAQ66" i="9"/>
  <c r="HAS66" i="9"/>
  <c r="HAU66" i="9"/>
  <c r="HAW66" i="9"/>
  <c r="HAY66" i="9"/>
  <c r="HBA66" i="9"/>
  <c r="HBC66" i="9"/>
  <c r="HBE66" i="9"/>
  <c r="HBG66" i="9"/>
  <c r="HBI66" i="9"/>
  <c r="HBK66" i="9"/>
  <c r="HBM66" i="9"/>
  <c r="HBO66" i="9"/>
  <c r="HBQ66" i="9"/>
  <c r="HBS66" i="9"/>
  <c r="HBU66" i="9"/>
  <c r="HBW66" i="9"/>
  <c r="HBY66" i="9"/>
  <c r="HCA66" i="9"/>
  <c r="HCC66" i="9"/>
  <c r="HCE66" i="9"/>
  <c r="HCG66" i="9"/>
  <c r="HCI66" i="9"/>
  <c r="HCK66" i="9"/>
  <c r="HCM66" i="9"/>
  <c r="HCO66" i="9"/>
  <c r="HCQ66" i="9"/>
  <c r="HCS66" i="9"/>
  <c r="HCU66" i="9"/>
  <c r="HCW66" i="9"/>
  <c r="HCY66" i="9"/>
  <c r="HDA66" i="9"/>
  <c r="HDC66" i="9"/>
  <c r="HDE66" i="9"/>
  <c r="HDG66" i="9"/>
  <c r="HDI66" i="9"/>
  <c r="HDK66" i="9"/>
  <c r="HDM66" i="9"/>
  <c r="HDO66" i="9"/>
  <c r="HDQ66" i="9"/>
  <c r="HDS66" i="9"/>
  <c r="HDU66" i="9"/>
  <c r="HDW66" i="9"/>
  <c r="HDY66" i="9"/>
  <c r="HEA66" i="9"/>
  <c r="HEC66" i="9"/>
  <c r="HEE66" i="9"/>
  <c r="HEG66" i="9"/>
  <c r="HEI66" i="9"/>
  <c r="HEK66" i="9"/>
  <c r="HEM66" i="9"/>
  <c r="HEO66" i="9"/>
  <c r="HEQ66" i="9"/>
  <c r="HES66" i="9"/>
  <c r="HEU66" i="9"/>
  <c r="HEW66" i="9"/>
  <c r="HEY66" i="9"/>
  <c r="HFA66" i="9"/>
  <c r="HFC66" i="9"/>
  <c r="HFE66" i="9"/>
  <c r="HFG66" i="9"/>
  <c r="HFI66" i="9"/>
  <c r="HFK66" i="9"/>
  <c r="HFM66" i="9"/>
  <c r="HFO66" i="9"/>
  <c r="HFQ66" i="9"/>
  <c r="HFS66" i="9"/>
  <c r="HFU66" i="9"/>
  <c r="HFW66" i="9"/>
  <c r="HFY66" i="9"/>
  <c r="HGA66" i="9"/>
  <c r="HGC66" i="9"/>
  <c r="HGE66" i="9"/>
  <c r="HGG66" i="9"/>
  <c r="HGI66" i="9"/>
  <c r="HGK66" i="9"/>
  <c r="HGM66" i="9"/>
  <c r="HGO66" i="9"/>
  <c r="HGQ66" i="9"/>
  <c r="HGS66" i="9"/>
  <c r="HGU66" i="9"/>
  <c r="HGW66" i="9"/>
  <c r="HGY66" i="9"/>
  <c r="HHA66" i="9"/>
  <c r="HHC66" i="9"/>
  <c r="HHE66" i="9"/>
  <c r="HHG66" i="9"/>
  <c r="HHI66" i="9"/>
  <c r="HHK66" i="9"/>
  <c r="HHM66" i="9"/>
  <c r="HHO66" i="9"/>
  <c r="HHQ66" i="9"/>
  <c r="HHS66" i="9"/>
  <c r="HHU66" i="9"/>
  <c r="HHW66" i="9"/>
  <c r="HHY66" i="9"/>
  <c r="HIA66" i="9"/>
  <c r="HIC66" i="9"/>
  <c r="HIE66" i="9"/>
  <c r="HIG66" i="9"/>
  <c r="HII66" i="9"/>
  <c r="HIK66" i="9"/>
  <c r="HIM66" i="9"/>
  <c r="HIO66" i="9"/>
  <c r="HIQ66" i="9"/>
  <c r="HIS66" i="9"/>
  <c r="HIU66" i="9"/>
  <c r="HIW66" i="9"/>
  <c r="HIY66" i="9"/>
  <c r="HJA66" i="9"/>
  <c r="HJC66" i="9"/>
  <c r="HJE66" i="9"/>
  <c r="HJG66" i="9"/>
  <c r="HJI66" i="9"/>
  <c r="HJK66" i="9"/>
  <c r="HJM66" i="9"/>
  <c r="HJO66" i="9"/>
  <c r="HJQ66" i="9"/>
  <c r="HJS66" i="9"/>
  <c r="HJU66" i="9"/>
  <c r="HJW66" i="9"/>
  <c r="HJY66" i="9"/>
  <c r="HKA66" i="9"/>
  <c r="HKC66" i="9"/>
  <c r="HKE66" i="9"/>
  <c r="HKG66" i="9"/>
  <c r="HKI66" i="9"/>
  <c r="HKK66" i="9"/>
  <c r="HKM66" i="9"/>
  <c r="HKO66" i="9"/>
  <c r="HKQ66" i="9"/>
  <c r="HKS66" i="9"/>
  <c r="HKU66" i="9"/>
  <c r="HKW66" i="9"/>
  <c r="HKY66" i="9"/>
  <c r="HLA66" i="9"/>
  <c r="HLC66" i="9"/>
  <c r="HLE66" i="9"/>
  <c r="HLG66" i="9"/>
  <c r="HLI66" i="9"/>
  <c r="HLK66" i="9"/>
  <c r="HLM66" i="9"/>
  <c r="HLO66" i="9"/>
  <c r="HLQ66" i="9"/>
  <c r="HLS66" i="9"/>
  <c r="HLU66" i="9"/>
  <c r="HLW66" i="9"/>
  <c r="HLY66" i="9"/>
  <c r="HMA66" i="9"/>
  <c r="HMC66" i="9"/>
  <c r="HME66" i="9"/>
  <c r="HMG66" i="9"/>
  <c r="HMI66" i="9"/>
  <c r="HMK66" i="9"/>
  <c r="HMM66" i="9"/>
  <c r="HMO66" i="9"/>
  <c r="HMQ66" i="9"/>
  <c r="HMS66" i="9"/>
  <c r="HMU66" i="9"/>
  <c r="HMW66" i="9"/>
  <c r="HMY66" i="9"/>
  <c r="HNA66" i="9"/>
  <c r="HNC66" i="9"/>
  <c r="HNE66" i="9"/>
  <c r="HNG66" i="9"/>
  <c r="HNI66" i="9"/>
  <c r="HNK66" i="9"/>
  <c r="HNM66" i="9"/>
  <c r="HNO66" i="9"/>
  <c r="HNQ66" i="9"/>
  <c r="HNS66" i="9"/>
  <c r="HNU66" i="9"/>
  <c r="HNW66" i="9"/>
  <c r="HNY66" i="9"/>
  <c r="HOA66" i="9"/>
  <c r="HOC66" i="9"/>
  <c r="HOE66" i="9"/>
  <c r="HOG66" i="9"/>
  <c r="HOI66" i="9"/>
  <c r="HOK66" i="9"/>
  <c r="HOM66" i="9"/>
  <c r="HOO66" i="9"/>
  <c r="HOQ66" i="9"/>
  <c r="HOS66" i="9"/>
  <c r="HOU66" i="9"/>
  <c r="HOW66" i="9"/>
  <c r="HOY66" i="9"/>
  <c r="HPA66" i="9"/>
  <c r="HPC66" i="9"/>
  <c r="HPE66" i="9"/>
  <c r="HPG66" i="9"/>
  <c r="HPI66" i="9"/>
  <c r="HPK66" i="9"/>
  <c r="HPM66" i="9"/>
  <c r="HPO66" i="9"/>
  <c r="HPQ66" i="9"/>
  <c r="HPS66" i="9"/>
  <c r="HPU66" i="9"/>
  <c r="HPW66" i="9"/>
  <c r="HPY66" i="9"/>
  <c r="HQA66" i="9"/>
  <c r="HQC66" i="9"/>
  <c r="HQE66" i="9"/>
  <c r="HQG66" i="9"/>
  <c r="HQI66" i="9"/>
  <c r="HQK66" i="9"/>
  <c r="HQM66" i="9"/>
  <c r="HQO66" i="9"/>
  <c r="HQQ66" i="9"/>
  <c r="HQS66" i="9"/>
  <c r="HQU66" i="9"/>
  <c r="HQW66" i="9"/>
  <c r="HQY66" i="9"/>
  <c r="HRA66" i="9"/>
  <c r="HRC66" i="9"/>
  <c r="HRE66" i="9"/>
  <c r="HRG66" i="9"/>
  <c r="HRI66" i="9"/>
  <c r="HRK66" i="9"/>
  <c r="HRM66" i="9"/>
  <c r="HRO66" i="9"/>
  <c r="HRQ66" i="9"/>
  <c r="HRS66" i="9"/>
  <c r="HRU66" i="9"/>
  <c r="HRW66" i="9"/>
  <c r="HRY66" i="9"/>
  <c r="HSA66" i="9"/>
  <c r="HSC66" i="9"/>
  <c r="HSE66" i="9"/>
  <c r="HSG66" i="9"/>
  <c r="HSI66" i="9"/>
  <c r="HSK66" i="9"/>
  <c r="HSM66" i="9"/>
  <c r="HSO66" i="9"/>
  <c r="HSQ66" i="9"/>
  <c r="HSS66" i="9"/>
  <c r="HSU66" i="9"/>
  <c r="HSW66" i="9"/>
  <c r="HSY66" i="9"/>
  <c r="HTA66" i="9"/>
  <c r="HTC66" i="9"/>
  <c r="HTE66" i="9"/>
  <c r="HTG66" i="9"/>
  <c r="HTI66" i="9"/>
  <c r="HTK66" i="9"/>
  <c r="HTM66" i="9"/>
  <c r="HTO66" i="9"/>
  <c r="HTQ66" i="9"/>
  <c r="HTS66" i="9"/>
  <c r="HTU66" i="9"/>
  <c r="HTW66" i="9"/>
  <c r="HTY66" i="9"/>
  <c r="HUA66" i="9"/>
  <c r="HUC66" i="9"/>
  <c r="HUE66" i="9"/>
  <c r="HUG66" i="9"/>
  <c r="HUI66" i="9"/>
  <c r="HUK66" i="9"/>
  <c r="HUM66" i="9"/>
  <c r="HUO66" i="9"/>
  <c r="HUQ66" i="9"/>
  <c r="HUS66" i="9"/>
  <c r="HUU66" i="9"/>
  <c r="HUW66" i="9"/>
  <c r="HUY66" i="9"/>
  <c r="HVA66" i="9"/>
  <c r="HVC66" i="9"/>
  <c r="HVE66" i="9"/>
  <c r="HVG66" i="9"/>
  <c r="HVI66" i="9"/>
  <c r="HVK66" i="9"/>
  <c r="HVM66" i="9"/>
  <c r="HVO66" i="9"/>
  <c r="HVQ66" i="9"/>
  <c r="HVS66" i="9"/>
  <c r="HVU66" i="9"/>
  <c r="HVW66" i="9"/>
  <c r="HVY66" i="9"/>
  <c r="HWA66" i="9"/>
  <c r="HWC66" i="9"/>
  <c r="HWE66" i="9"/>
  <c r="HWG66" i="9"/>
  <c r="HWI66" i="9"/>
  <c r="HWK66" i="9"/>
  <c r="HWM66" i="9"/>
  <c r="HWO66" i="9"/>
  <c r="HWQ66" i="9"/>
  <c r="HWS66" i="9"/>
  <c r="HWU66" i="9"/>
  <c r="HWW66" i="9"/>
  <c r="HWY66" i="9"/>
  <c r="HXA66" i="9"/>
  <c r="HXC66" i="9"/>
  <c r="HXE66" i="9"/>
  <c r="HXG66" i="9"/>
  <c r="HXI66" i="9"/>
  <c r="HXK66" i="9"/>
  <c r="HXM66" i="9"/>
  <c r="HXO66" i="9"/>
  <c r="HXQ66" i="9"/>
  <c r="HXS66" i="9"/>
  <c r="HXU66" i="9"/>
  <c r="HXW66" i="9"/>
  <c r="HXY66" i="9"/>
  <c r="HYA66" i="9"/>
  <c r="HYC66" i="9"/>
  <c r="HYE66" i="9"/>
  <c r="HYG66" i="9"/>
  <c r="HYI66" i="9"/>
  <c r="HYK66" i="9"/>
  <c r="HYM66" i="9"/>
  <c r="HYO66" i="9"/>
  <c r="HYQ66" i="9"/>
  <c r="HYS66" i="9"/>
  <c r="HYU66" i="9"/>
  <c r="HYW66" i="9"/>
  <c r="HYY66" i="9"/>
  <c r="HZA66" i="9"/>
  <c r="HZC66" i="9"/>
  <c r="HZE66" i="9"/>
  <c r="HZG66" i="9"/>
  <c r="HZI66" i="9"/>
  <c r="HZK66" i="9"/>
  <c r="HZM66" i="9"/>
  <c r="HZO66" i="9"/>
  <c r="HZQ66" i="9"/>
  <c r="HZS66" i="9"/>
  <c r="HZU66" i="9"/>
  <c r="HZW66" i="9"/>
  <c r="HZY66" i="9"/>
  <c r="IAA66" i="9"/>
  <c r="IAC66" i="9"/>
  <c r="IAE66" i="9"/>
  <c r="IAG66" i="9"/>
  <c r="IAI66" i="9"/>
  <c r="IAK66" i="9"/>
  <c r="IAM66" i="9"/>
  <c r="IAO66" i="9"/>
  <c r="IAQ66" i="9"/>
  <c r="IAS66" i="9"/>
  <c r="IAU66" i="9"/>
  <c r="IAW66" i="9"/>
  <c r="IAY66" i="9"/>
  <c r="IBA66" i="9"/>
  <c r="IBC66" i="9"/>
  <c r="IBE66" i="9"/>
  <c r="IBG66" i="9"/>
  <c r="IBI66" i="9"/>
  <c r="IBK66" i="9"/>
  <c r="IBM66" i="9"/>
  <c r="IBO66" i="9"/>
  <c r="IBQ66" i="9"/>
  <c r="IBS66" i="9"/>
  <c r="IBU66" i="9"/>
  <c r="IBW66" i="9"/>
  <c r="IBY66" i="9"/>
  <c r="ICA66" i="9"/>
  <c r="ICC66" i="9"/>
  <c r="ICE66" i="9"/>
  <c r="ICG66" i="9"/>
  <c r="ICI66" i="9"/>
  <c r="ICK66" i="9"/>
  <c r="ICM66" i="9"/>
  <c r="ICO66" i="9"/>
  <c r="ICQ66" i="9"/>
  <c r="ICS66" i="9"/>
  <c r="ICU66" i="9"/>
  <c r="ICW66" i="9"/>
  <c r="ICY66" i="9"/>
  <c r="IDA66" i="9"/>
  <c r="IDC66" i="9"/>
  <c r="IDE66" i="9"/>
  <c r="IDG66" i="9"/>
  <c r="IDI66" i="9"/>
  <c r="IDK66" i="9"/>
  <c r="IDM66" i="9"/>
  <c r="IDO66" i="9"/>
  <c r="IDQ66" i="9"/>
  <c r="IDS66" i="9"/>
  <c r="IDU66" i="9"/>
  <c r="IDW66" i="9"/>
  <c r="IDY66" i="9"/>
  <c r="IEA66" i="9"/>
  <c r="IEC66" i="9"/>
  <c r="IEE66" i="9"/>
  <c r="IEG66" i="9"/>
  <c r="IEI66" i="9"/>
  <c r="IEK66" i="9"/>
  <c r="IEM66" i="9"/>
  <c r="IEO66" i="9"/>
  <c r="IEQ66" i="9"/>
  <c r="IES66" i="9"/>
  <c r="IEU66" i="9"/>
  <c r="IEW66" i="9"/>
  <c r="IEY66" i="9"/>
  <c r="IFA66" i="9"/>
  <c r="IFC66" i="9"/>
  <c r="IFE66" i="9"/>
  <c r="IFG66" i="9"/>
  <c r="IFI66" i="9"/>
  <c r="IFK66" i="9"/>
  <c r="IFM66" i="9"/>
  <c r="IFO66" i="9"/>
  <c r="IFQ66" i="9"/>
  <c r="IFS66" i="9"/>
  <c r="IFU66" i="9"/>
  <c r="IFW66" i="9"/>
  <c r="IFY66" i="9"/>
  <c r="IGA66" i="9"/>
  <c r="IGC66" i="9"/>
  <c r="IGE66" i="9"/>
  <c r="IGG66" i="9"/>
  <c r="IGI66" i="9"/>
  <c r="IGK66" i="9"/>
  <c r="IGM66" i="9"/>
  <c r="IGO66" i="9"/>
  <c r="IGQ66" i="9"/>
  <c r="IGS66" i="9"/>
  <c r="IGU66" i="9"/>
  <c r="IGW66" i="9"/>
  <c r="IGY66" i="9"/>
  <c r="IHA66" i="9"/>
  <c r="IHC66" i="9"/>
  <c r="IHE66" i="9"/>
  <c r="IHG66" i="9"/>
  <c r="IHI66" i="9"/>
  <c r="IHK66" i="9"/>
  <c r="IHM66" i="9"/>
  <c r="IHO66" i="9"/>
  <c r="IHQ66" i="9"/>
  <c r="IHS66" i="9"/>
  <c r="IHU66" i="9"/>
  <c r="IHW66" i="9"/>
  <c r="IHY66" i="9"/>
  <c r="IIA66" i="9"/>
  <c r="IIC66" i="9"/>
  <c r="IIE66" i="9"/>
  <c r="IIG66" i="9"/>
  <c r="III66" i="9"/>
  <c r="IIK66" i="9"/>
  <c r="IIM66" i="9"/>
  <c r="IIO66" i="9"/>
  <c r="IIQ66" i="9"/>
  <c r="IIS66" i="9"/>
  <c r="IIU66" i="9"/>
  <c r="IIW66" i="9"/>
  <c r="IIY66" i="9"/>
  <c r="IJA66" i="9"/>
  <c r="IJC66" i="9"/>
  <c r="IJE66" i="9"/>
  <c r="IJG66" i="9"/>
  <c r="IJI66" i="9"/>
  <c r="IJK66" i="9"/>
  <c r="IJM66" i="9"/>
  <c r="IJO66" i="9"/>
  <c r="IJQ66" i="9"/>
  <c r="IJS66" i="9"/>
  <c r="IJU66" i="9"/>
  <c r="IJW66" i="9"/>
  <c r="IJY66" i="9"/>
  <c r="IKA66" i="9"/>
  <c r="IKC66" i="9"/>
  <c r="IKE66" i="9"/>
  <c r="IKG66" i="9"/>
  <c r="IKI66" i="9"/>
  <c r="IKK66" i="9"/>
  <c r="IKM66" i="9"/>
  <c r="IKO66" i="9"/>
  <c r="IKQ66" i="9"/>
  <c r="IKS66" i="9"/>
  <c r="IKU66" i="9"/>
  <c r="IKW66" i="9"/>
  <c r="IKY66" i="9"/>
  <c r="ILA66" i="9"/>
  <c r="ILC66" i="9"/>
  <c r="ILE66" i="9"/>
  <c r="ILG66" i="9"/>
  <c r="ILI66" i="9"/>
  <c r="ILK66" i="9"/>
  <c r="ILM66" i="9"/>
  <c r="ILO66" i="9"/>
  <c r="ILQ66" i="9"/>
  <c r="ILS66" i="9"/>
  <c r="ILU66" i="9"/>
  <c r="ILW66" i="9"/>
  <c r="ILY66" i="9"/>
  <c r="IMA66" i="9"/>
  <c r="IMC66" i="9"/>
  <c r="IME66" i="9"/>
  <c r="IMG66" i="9"/>
  <c r="IMI66" i="9"/>
  <c r="IMK66" i="9"/>
  <c r="IMM66" i="9"/>
  <c r="IMO66" i="9"/>
  <c r="IMQ66" i="9"/>
  <c r="IMS66" i="9"/>
  <c r="IMU66" i="9"/>
  <c r="IMW66" i="9"/>
  <c r="IMY66" i="9"/>
  <c r="INA66" i="9"/>
  <c r="INC66" i="9"/>
  <c r="INE66" i="9"/>
  <c r="ING66" i="9"/>
  <c r="INI66" i="9"/>
  <c r="INK66" i="9"/>
  <c r="INM66" i="9"/>
  <c r="INO66" i="9"/>
  <c r="INQ66" i="9"/>
  <c r="INS66" i="9"/>
  <c r="INU66" i="9"/>
  <c r="INW66" i="9"/>
  <c r="INY66" i="9"/>
  <c r="IOA66" i="9"/>
  <c r="IOC66" i="9"/>
  <c r="IOE66" i="9"/>
  <c r="IOG66" i="9"/>
  <c r="IOI66" i="9"/>
  <c r="IOK66" i="9"/>
  <c r="IOM66" i="9"/>
  <c r="IOO66" i="9"/>
  <c r="IOQ66" i="9"/>
  <c r="IOS66" i="9"/>
  <c r="IOU66" i="9"/>
  <c r="IOW66" i="9"/>
  <c r="IOY66" i="9"/>
  <c r="IPA66" i="9"/>
  <c r="IPC66" i="9"/>
  <c r="IPE66" i="9"/>
  <c r="IPG66" i="9"/>
  <c r="IPI66" i="9"/>
  <c r="IPK66" i="9"/>
  <c r="IPM66" i="9"/>
  <c r="IPO66" i="9"/>
  <c r="IPQ66" i="9"/>
  <c r="IPS66" i="9"/>
  <c r="IPU66" i="9"/>
  <c r="IPW66" i="9"/>
  <c r="IPY66" i="9"/>
  <c r="IQA66" i="9"/>
  <c r="IQC66" i="9"/>
  <c r="IQE66" i="9"/>
  <c r="IQG66" i="9"/>
  <c r="IQI66" i="9"/>
  <c r="IQK66" i="9"/>
  <c r="IQM66" i="9"/>
  <c r="IQO66" i="9"/>
  <c r="IQQ66" i="9"/>
  <c r="IQS66" i="9"/>
  <c r="IQU66" i="9"/>
  <c r="IQW66" i="9"/>
  <c r="IQY66" i="9"/>
  <c r="IRA66" i="9"/>
  <c r="IRC66" i="9"/>
  <c r="IRE66" i="9"/>
  <c r="IRG66" i="9"/>
  <c r="IRI66" i="9"/>
  <c r="IRK66" i="9"/>
  <c r="IRM66" i="9"/>
  <c r="IRO66" i="9"/>
  <c r="IRQ66" i="9"/>
  <c r="IRS66" i="9"/>
  <c r="IRU66" i="9"/>
  <c r="IRW66" i="9"/>
  <c r="IRY66" i="9"/>
  <c r="ISA66" i="9"/>
  <c r="ISC66" i="9"/>
  <c r="ISE66" i="9"/>
  <c r="ISG66" i="9"/>
  <c r="ISI66" i="9"/>
  <c r="ISK66" i="9"/>
  <c r="ISM66" i="9"/>
  <c r="ISO66" i="9"/>
  <c r="ISQ66" i="9"/>
  <c r="ISS66" i="9"/>
  <c r="ISU66" i="9"/>
  <c r="ISW66" i="9"/>
  <c r="ISY66" i="9"/>
  <c r="ITA66" i="9"/>
  <c r="ITC66" i="9"/>
  <c r="ITE66" i="9"/>
  <c r="ITG66" i="9"/>
  <c r="ITI66" i="9"/>
  <c r="ITK66" i="9"/>
  <c r="ITM66" i="9"/>
  <c r="ITO66" i="9"/>
  <c r="ITQ66" i="9"/>
  <c r="ITS66" i="9"/>
  <c r="ITU66" i="9"/>
  <c r="ITW66" i="9"/>
  <c r="ITY66" i="9"/>
  <c r="IUA66" i="9"/>
  <c r="IUC66" i="9"/>
  <c r="IUE66" i="9"/>
  <c r="IUG66" i="9"/>
  <c r="IUI66" i="9"/>
  <c r="IUK66" i="9"/>
  <c r="IUM66" i="9"/>
  <c r="IUO66" i="9"/>
  <c r="IUQ66" i="9"/>
  <c r="IUS66" i="9"/>
  <c r="IUU66" i="9"/>
  <c r="IUW66" i="9"/>
  <c r="IUY66" i="9"/>
  <c r="IVA66" i="9"/>
  <c r="IVC66" i="9"/>
  <c r="IVE66" i="9"/>
  <c r="IVG66" i="9"/>
  <c r="IVI66" i="9"/>
  <c r="IVK66" i="9"/>
  <c r="IVM66" i="9"/>
  <c r="IVO66" i="9"/>
  <c r="IVQ66" i="9"/>
  <c r="IVS66" i="9"/>
  <c r="IVU66" i="9"/>
  <c r="IVW66" i="9"/>
  <c r="IVY66" i="9"/>
  <c r="IWA66" i="9"/>
  <c r="IWC66" i="9"/>
  <c r="IWE66" i="9"/>
  <c r="IWG66" i="9"/>
  <c r="IWI66" i="9"/>
  <c r="IWK66" i="9"/>
  <c r="IWM66" i="9"/>
  <c r="IWO66" i="9"/>
  <c r="IWQ66" i="9"/>
  <c r="IWS66" i="9"/>
  <c r="IWU66" i="9"/>
  <c r="IWW66" i="9"/>
  <c r="IWY66" i="9"/>
  <c r="IXA66" i="9"/>
  <c r="IXC66" i="9"/>
  <c r="IXE66" i="9"/>
  <c r="IXG66" i="9"/>
  <c r="IXI66" i="9"/>
  <c r="IXK66" i="9"/>
  <c r="IXM66" i="9"/>
  <c r="IXO66" i="9"/>
  <c r="IXQ66" i="9"/>
  <c r="IXS66" i="9"/>
  <c r="IXU66" i="9"/>
  <c r="IXW66" i="9"/>
  <c r="IXY66" i="9"/>
  <c r="IYA66" i="9"/>
  <c r="IYC66" i="9"/>
  <c r="IYE66" i="9"/>
  <c r="IYG66" i="9"/>
  <c r="IYI66" i="9"/>
  <c r="IYK66" i="9"/>
  <c r="IYM66" i="9"/>
  <c r="IYO66" i="9"/>
  <c r="IYQ66" i="9"/>
  <c r="IYS66" i="9"/>
  <c r="IYU66" i="9"/>
  <c r="IYW66" i="9"/>
  <c r="IYY66" i="9"/>
  <c r="IZA66" i="9"/>
  <c r="IZC66" i="9"/>
  <c r="IZE66" i="9"/>
  <c r="IZG66" i="9"/>
  <c r="IZI66" i="9"/>
  <c r="IZK66" i="9"/>
  <c r="IZM66" i="9"/>
  <c r="IZO66" i="9"/>
  <c r="IZQ66" i="9"/>
  <c r="IZS66" i="9"/>
  <c r="IZU66" i="9"/>
  <c r="IZW66" i="9"/>
  <c r="IZY66" i="9"/>
  <c r="JAA66" i="9"/>
  <c r="JAC66" i="9"/>
  <c r="JAE66" i="9"/>
  <c r="JAG66" i="9"/>
  <c r="JAI66" i="9"/>
  <c r="JAK66" i="9"/>
  <c r="JAM66" i="9"/>
  <c r="JAO66" i="9"/>
  <c r="JAQ66" i="9"/>
  <c r="JAS66" i="9"/>
  <c r="JAU66" i="9"/>
  <c r="JAW66" i="9"/>
  <c r="JAY66" i="9"/>
  <c r="JBA66" i="9"/>
  <c r="JBC66" i="9"/>
  <c r="JBE66" i="9"/>
  <c r="JBG66" i="9"/>
  <c r="JBI66" i="9"/>
  <c r="JBK66" i="9"/>
  <c r="JBM66" i="9"/>
  <c r="JBO66" i="9"/>
  <c r="JBQ66" i="9"/>
  <c r="JBS66" i="9"/>
  <c r="JBU66" i="9"/>
  <c r="JBW66" i="9"/>
  <c r="JBY66" i="9"/>
  <c r="JCA66" i="9"/>
  <c r="JCC66" i="9"/>
  <c r="JCE66" i="9"/>
  <c r="JCG66" i="9"/>
  <c r="JCI66" i="9"/>
  <c r="JCK66" i="9"/>
  <c r="JCM66" i="9"/>
  <c r="JCO66" i="9"/>
  <c r="JCQ66" i="9"/>
  <c r="JCS66" i="9"/>
  <c r="JCU66" i="9"/>
  <c r="JCW66" i="9"/>
  <c r="JCY66" i="9"/>
  <c r="JDA66" i="9"/>
  <c r="JDC66" i="9"/>
  <c r="JDE66" i="9"/>
  <c r="JDG66" i="9"/>
  <c r="JDI66" i="9"/>
  <c r="JDK66" i="9"/>
  <c r="JDM66" i="9"/>
  <c r="JDO66" i="9"/>
  <c r="JDQ66" i="9"/>
  <c r="JDS66" i="9"/>
  <c r="JDU66" i="9"/>
  <c r="JDW66" i="9"/>
  <c r="JDY66" i="9"/>
  <c r="JEA66" i="9"/>
  <c r="JEC66" i="9"/>
  <c r="JEE66" i="9"/>
  <c r="JEG66" i="9"/>
  <c r="JEI66" i="9"/>
  <c r="JEK66" i="9"/>
  <c r="JEM66" i="9"/>
  <c r="JEO66" i="9"/>
  <c r="JEQ66" i="9"/>
  <c r="JES66" i="9"/>
  <c r="JEU66" i="9"/>
  <c r="JEW66" i="9"/>
  <c r="JEY66" i="9"/>
  <c r="JFA66" i="9"/>
  <c r="JFC66" i="9"/>
  <c r="JFE66" i="9"/>
  <c r="JFG66" i="9"/>
  <c r="JFI66" i="9"/>
  <c r="JFK66" i="9"/>
  <c r="JFM66" i="9"/>
  <c r="JFO66" i="9"/>
  <c r="JFQ66" i="9"/>
  <c r="JFS66" i="9"/>
  <c r="JFU66" i="9"/>
  <c r="JFW66" i="9"/>
  <c r="JFY66" i="9"/>
  <c r="JGA66" i="9"/>
  <c r="JGC66" i="9"/>
  <c r="JGE66" i="9"/>
  <c r="JGG66" i="9"/>
  <c r="JGI66" i="9"/>
  <c r="JGK66" i="9"/>
  <c r="JGM66" i="9"/>
  <c r="JGO66" i="9"/>
  <c r="JGQ66" i="9"/>
  <c r="JGS66" i="9"/>
  <c r="JGU66" i="9"/>
  <c r="JGW66" i="9"/>
  <c r="JGY66" i="9"/>
  <c r="JHA66" i="9"/>
  <c r="JHC66" i="9"/>
  <c r="JHE66" i="9"/>
  <c r="JHG66" i="9"/>
  <c r="JHI66" i="9"/>
  <c r="JHK66" i="9"/>
  <c r="JHM66" i="9"/>
  <c r="JHO66" i="9"/>
  <c r="JHQ66" i="9"/>
  <c r="JHS66" i="9"/>
  <c r="JHU66" i="9"/>
  <c r="JHW66" i="9"/>
  <c r="JHY66" i="9"/>
  <c r="JIA66" i="9"/>
  <c r="JIC66" i="9"/>
  <c r="JIE66" i="9"/>
  <c r="JIG66" i="9"/>
  <c r="JII66" i="9"/>
  <c r="JIK66" i="9"/>
  <c r="JIM66" i="9"/>
  <c r="JIO66" i="9"/>
  <c r="JIQ66" i="9"/>
  <c r="JIS66" i="9"/>
  <c r="JIU66" i="9"/>
  <c r="JIW66" i="9"/>
  <c r="JIY66" i="9"/>
  <c r="JJA66" i="9"/>
  <c r="JJC66" i="9"/>
  <c r="JJE66" i="9"/>
  <c r="JJG66" i="9"/>
  <c r="JJI66" i="9"/>
  <c r="JJK66" i="9"/>
  <c r="JJM66" i="9"/>
  <c r="JJO66" i="9"/>
  <c r="JJQ66" i="9"/>
  <c r="JJS66" i="9"/>
  <c r="JJU66" i="9"/>
  <c r="JJW66" i="9"/>
  <c r="JJY66" i="9"/>
  <c r="JKA66" i="9"/>
  <c r="JKC66" i="9"/>
  <c r="JKE66" i="9"/>
  <c r="JKG66" i="9"/>
  <c r="JKI66" i="9"/>
  <c r="JKK66" i="9"/>
  <c r="JKM66" i="9"/>
  <c r="JKO66" i="9"/>
  <c r="JKQ66" i="9"/>
  <c r="JKS66" i="9"/>
  <c r="JKU66" i="9"/>
  <c r="JKW66" i="9"/>
  <c r="JKY66" i="9"/>
  <c r="JLA66" i="9"/>
  <c r="JLC66" i="9"/>
  <c r="JLE66" i="9"/>
  <c r="JLG66" i="9"/>
  <c r="JLI66" i="9"/>
  <c r="JLK66" i="9"/>
  <c r="JLM66" i="9"/>
  <c r="JLO66" i="9"/>
  <c r="JLQ66" i="9"/>
  <c r="JLS66" i="9"/>
  <c r="JLU66" i="9"/>
  <c r="JLW66" i="9"/>
  <c r="JLY66" i="9"/>
  <c r="JMA66" i="9"/>
  <c r="JMC66" i="9"/>
  <c r="JME66" i="9"/>
  <c r="JMG66" i="9"/>
  <c r="JMI66" i="9"/>
  <c r="JMK66" i="9"/>
  <c r="JMM66" i="9"/>
  <c r="JMO66" i="9"/>
  <c r="JMQ66" i="9"/>
  <c r="JMS66" i="9"/>
  <c r="JMU66" i="9"/>
  <c r="JMW66" i="9"/>
  <c r="JMY66" i="9"/>
  <c r="JNA66" i="9"/>
  <c r="JNC66" i="9"/>
  <c r="JNE66" i="9"/>
  <c r="JNG66" i="9"/>
  <c r="JNI66" i="9"/>
  <c r="JNK66" i="9"/>
  <c r="JNM66" i="9"/>
  <c r="JNO66" i="9"/>
  <c r="JNQ66" i="9"/>
  <c r="JNS66" i="9"/>
  <c r="JNU66" i="9"/>
  <c r="JNW66" i="9"/>
  <c r="JNY66" i="9"/>
  <c r="JOA66" i="9"/>
  <c r="JOC66" i="9"/>
  <c r="JOE66" i="9"/>
  <c r="JOG66" i="9"/>
  <c r="JOI66" i="9"/>
  <c r="JOK66" i="9"/>
  <c r="JOM66" i="9"/>
  <c r="JOO66" i="9"/>
  <c r="JOQ66" i="9"/>
  <c r="JOS66" i="9"/>
  <c r="JOU66" i="9"/>
  <c r="JOW66" i="9"/>
  <c r="JOY66" i="9"/>
  <c r="JPA66" i="9"/>
  <c r="JPC66" i="9"/>
  <c r="JPE66" i="9"/>
  <c r="JPG66" i="9"/>
  <c r="JPI66" i="9"/>
  <c r="JPK66" i="9"/>
  <c r="JPM66" i="9"/>
  <c r="JPO66" i="9"/>
  <c r="JPQ66" i="9"/>
  <c r="JPS66" i="9"/>
  <c r="JPU66" i="9"/>
  <c r="JPW66" i="9"/>
  <c r="JPY66" i="9"/>
  <c r="JQA66" i="9"/>
  <c r="JQC66" i="9"/>
  <c r="JQE66" i="9"/>
  <c r="JQG66" i="9"/>
  <c r="JQI66" i="9"/>
  <c r="JQK66" i="9"/>
  <c r="JQM66" i="9"/>
  <c r="JQO66" i="9"/>
  <c r="JQQ66" i="9"/>
  <c r="JQS66" i="9"/>
  <c r="JQU66" i="9"/>
  <c r="JQW66" i="9"/>
  <c r="JQY66" i="9"/>
  <c r="JRA66" i="9"/>
  <c r="JRC66" i="9"/>
  <c r="JRE66" i="9"/>
  <c r="JRG66" i="9"/>
  <c r="JRI66" i="9"/>
  <c r="JRK66" i="9"/>
  <c r="JRM66" i="9"/>
  <c r="JRO66" i="9"/>
  <c r="JRQ66" i="9"/>
  <c r="JRS66" i="9"/>
  <c r="JRU66" i="9"/>
  <c r="JRW66" i="9"/>
  <c r="JRY66" i="9"/>
  <c r="JSA66" i="9"/>
  <c r="JSC66" i="9"/>
  <c r="JSE66" i="9"/>
  <c r="JSG66" i="9"/>
  <c r="JSI66" i="9"/>
  <c r="JSK66" i="9"/>
  <c r="JSM66" i="9"/>
  <c r="JSO66" i="9"/>
  <c r="JSQ66" i="9"/>
  <c r="JSS66" i="9"/>
  <c r="JSU66" i="9"/>
  <c r="JSW66" i="9"/>
  <c r="JSY66" i="9"/>
  <c r="JTA66" i="9"/>
  <c r="JTC66" i="9"/>
  <c r="JTE66" i="9"/>
  <c r="JTG66" i="9"/>
  <c r="JTI66" i="9"/>
  <c r="JTK66" i="9"/>
  <c r="JTM66" i="9"/>
  <c r="JTO66" i="9"/>
  <c r="JTQ66" i="9"/>
  <c r="JTS66" i="9"/>
  <c r="JTU66" i="9"/>
  <c r="JTW66" i="9"/>
  <c r="JTY66" i="9"/>
  <c r="JUA66" i="9"/>
  <c r="JUC66" i="9"/>
  <c r="JUE66" i="9"/>
  <c r="JUG66" i="9"/>
  <c r="JUI66" i="9"/>
  <c r="JUK66" i="9"/>
  <c r="JUM66" i="9"/>
  <c r="JUO66" i="9"/>
  <c r="JUQ66" i="9"/>
  <c r="JUS66" i="9"/>
  <c r="JUU66" i="9"/>
  <c r="JUW66" i="9"/>
  <c r="JUY66" i="9"/>
  <c r="JVA66" i="9"/>
  <c r="JVC66" i="9"/>
  <c r="JVE66" i="9"/>
  <c r="JVG66" i="9"/>
  <c r="JVI66" i="9"/>
  <c r="JVK66" i="9"/>
  <c r="JVM66" i="9"/>
  <c r="JVO66" i="9"/>
  <c r="JVQ66" i="9"/>
  <c r="JVS66" i="9"/>
  <c r="JVU66" i="9"/>
  <c r="JVW66" i="9"/>
  <c r="JVY66" i="9"/>
  <c r="JWA66" i="9"/>
  <c r="JWC66" i="9"/>
  <c r="JWE66" i="9"/>
  <c r="JWG66" i="9"/>
  <c r="JWI66" i="9"/>
  <c r="JWK66" i="9"/>
  <c r="JWM66" i="9"/>
  <c r="JWO66" i="9"/>
  <c r="JWQ66" i="9"/>
  <c r="JWS66" i="9"/>
  <c r="JWU66" i="9"/>
  <c r="JWW66" i="9"/>
  <c r="JWY66" i="9"/>
  <c r="JXA66" i="9"/>
  <c r="JXC66" i="9"/>
  <c r="JXE66" i="9"/>
  <c r="JXG66" i="9"/>
  <c r="JXI66" i="9"/>
  <c r="JXK66" i="9"/>
  <c r="JXM66" i="9"/>
  <c r="JXO66" i="9"/>
  <c r="JXQ66" i="9"/>
  <c r="JXS66" i="9"/>
  <c r="JXU66" i="9"/>
  <c r="JXW66" i="9"/>
  <c r="JXY66" i="9"/>
  <c r="JYA66" i="9"/>
  <c r="JYC66" i="9"/>
  <c r="JYE66" i="9"/>
  <c r="JYG66" i="9"/>
  <c r="JYI66" i="9"/>
  <c r="JYK66" i="9"/>
  <c r="JYM66" i="9"/>
  <c r="JYO66" i="9"/>
  <c r="JYQ66" i="9"/>
  <c r="JYS66" i="9"/>
  <c r="JYU66" i="9"/>
  <c r="JYW66" i="9"/>
  <c r="JYY66" i="9"/>
  <c r="JZA66" i="9"/>
  <c r="JZC66" i="9"/>
  <c r="JZE66" i="9"/>
  <c r="JZG66" i="9"/>
  <c r="JZI66" i="9"/>
  <c r="JZK66" i="9"/>
  <c r="JZM66" i="9"/>
  <c r="JZO66" i="9"/>
  <c r="JZQ66" i="9"/>
  <c r="JZS66" i="9"/>
  <c r="JZU66" i="9"/>
  <c r="JZW66" i="9"/>
  <c r="JZY66" i="9"/>
  <c r="KAA66" i="9"/>
  <c r="KAC66" i="9"/>
  <c r="KAE66" i="9"/>
  <c r="KAG66" i="9"/>
  <c r="KAI66" i="9"/>
  <c r="KAK66" i="9"/>
  <c r="KAM66" i="9"/>
  <c r="KAO66" i="9"/>
  <c r="KAQ66" i="9"/>
  <c r="KAS66" i="9"/>
  <c r="KAU66" i="9"/>
  <c r="KAW66" i="9"/>
  <c r="KAY66" i="9"/>
  <c r="KBA66" i="9"/>
  <c r="KBC66" i="9"/>
  <c r="KBE66" i="9"/>
  <c r="KBG66" i="9"/>
  <c r="KBI66" i="9"/>
  <c r="KBK66" i="9"/>
  <c r="KBM66" i="9"/>
  <c r="KBO66" i="9"/>
  <c r="KBQ66" i="9"/>
  <c r="KBS66" i="9"/>
  <c r="KBU66" i="9"/>
  <c r="KBW66" i="9"/>
  <c r="KBY66" i="9"/>
  <c r="KCA66" i="9"/>
  <c r="KCC66" i="9"/>
  <c r="KCE66" i="9"/>
  <c r="KCG66" i="9"/>
  <c r="KCI66" i="9"/>
  <c r="KCK66" i="9"/>
  <c r="KCM66" i="9"/>
  <c r="KCO66" i="9"/>
  <c r="KCQ66" i="9"/>
  <c r="KCS66" i="9"/>
  <c r="KCU66" i="9"/>
  <c r="KCW66" i="9"/>
  <c r="KCY66" i="9"/>
  <c r="KDA66" i="9"/>
  <c r="KDC66" i="9"/>
  <c r="KDE66" i="9"/>
  <c r="KDG66" i="9"/>
  <c r="KDI66" i="9"/>
  <c r="KDK66" i="9"/>
  <c r="KDM66" i="9"/>
  <c r="KDO66" i="9"/>
  <c r="KDQ66" i="9"/>
  <c r="KDS66" i="9"/>
  <c r="KDU66" i="9"/>
  <c r="KDW66" i="9"/>
  <c r="KDY66" i="9"/>
  <c r="KEA66" i="9"/>
  <c r="KEC66" i="9"/>
  <c r="KEE66" i="9"/>
  <c r="KEG66" i="9"/>
  <c r="KEI66" i="9"/>
  <c r="KEK66" i="9"/>
  <c r="KEM66" i="9"/>
  <c r="KEO66" i="9"/>
  <c r="KEQ66" i="9"/>
  <c r="KES66" i="9"/>
  <c r="KEU66" i="9"/>
  <c r="KEW66" i="9"/>
  <c r="KEY66" i="9"/>
  <c r="KFA66" i="9"/>
  <c r="KFC66" i="9"/>
  <c r="KFE66" i="9"/>
  <c r="KFG66" i="9"/>
  <c r="KFI66" i="9"/>
  <c r="KFK66" i="9"/>
  <c r="KFM66" i="9"/>
  <c r="KFO66" i="9"/>
  <c r="KFQ66" i="9"/>
  <c r="KFS66" i="9"/>
  <c r="KFU66" i="9"/>
  <c r="KFW66" i="9"/>
  <c r="KFY66" i="9"/>
  <c r="KGA66" i="9"/>
  <c r="KGC66" i="9"/>
  <c r="KGE66" i="9"/>
  <c r="KGG66" i="9"/>
  <c r="KGI66" i="9"/>
  <c r="KGK66" i="9"/>
  <c r="KGM66" i="9"/>
  <c r="KGO66" i="9"/>
  <c r="KGQ66" i="9"/>
  <c r="KGS66" i="9"/>
  <c r="KGU66" i="9"/>
  <c r="KGW66" i="9"/>
  <c r="KGY66" i="9"/>
  <c r="KHA66" i="9"/>
  <c r="KHC66" i="9"/>
  <c r="KHE66" i="9"/>
  <c r="KHG66" i="9"/>
  <c r="KHI66" i="9"/>
  <c r="KHK66" i="9"/>
  <c r="KHM66" i="9"/>
  <c r="KHO66" i="9"/>
  <c r="KHQ66" i="9"/>
  <c r="KHS66" i="9"/>
  <c r="KHU66" i="9"/>
  <c r="KHW66" i="9"/>
  <c r="KHY66" i="9"/>
  <c r="KIA66" i="9"/>
  <c r="KIC66" i="9"/>
  <c r="KIE66" i="9"/>
  <c r="KIG66" i="9"/>
  <c r="KII66" i="9"/>
  <c r="KIK66" i="9"/>
  <c r="KIM66" i="9"/>
  <c r="KIO66" i="9"/>
  <c r="KIQ66" i="9"/>
  <c r="KIS66" i="9"/>
  <c r="KIU66" i="9"/>
  <c r="KIW66" i="9"/>
  <c r="KIY66" i="9"/>
  <c r="KJA66" i="9"/>
  <c r="KJC66" i="9"/>
  <c r="KJE66" i="9"/>
  <c r="KJG66" i="9"/>
  <c r="KJI66" i="9"/>
  <c r="KJK66" i="9"/>
  <c r="KJM66" i="9"/>
  <c r="KJO66" i="9"/>
  <c r="KJQ66" i="9"/>
  <c r="KJS66" i="9"/>
  <c r="KJU66" i="9"/>
  <c r="KJW66" i="9"/>
  <c r="KJY66" i="9"/>
  <c r="KKA66" i="9"/>
  <c r="KKC66" i="9"/>
  <c r="KKE66" i="9"/>
  <c r="KKG66" i="9"/>
  <c r="KKI66" i="9"/>
  <c r="KKK66" i="9"/>
  <c r="KKM66" i="9"/>
  <c r="KKO66" i="9"/>
  <c r="KKQ66" i="9"/>
  <c r="KKS66" i="9"/>
  <c r="KKU66" i="9"/>
  <c r="KKW66" i="9"/>
  <c r="KKY66" i="9"/>
  <c r="KLA66" i="9"/>
  <c r="KLC66" i="9"/>
  <c r="KLE66" i="9"/>
  <c r="KLG66" i="9"/>
  <c r="KLI66" i="9"/>
  <c r="KLK66" i="9"/>
  <c r="KLM66" i="9"/>
  <c r="KLO66" i="9"/>
  <c r="KLQ66" i="9"/>
  <c r="KLS66" i="9"/>
  <c r="KLU66" i="9"/>
  <c r="KLW66" i="9"/>
  <c r="KLY66" i="9"/>
  <c r="KMA66" i="9"/>
  <c r="KMC66" i="9"/>
  <c r="KME66" i="9"/>
  <c r="KMG66" i="9"/>
  <c r="KMI66" i="9"/>
  <c r="KMK66" i="9"/>
  <c r="KMM66" i="9"/>
  <c r="KMO66" i="9"/>
  <c r="KMQ66" i="9"/>
  <c r="KMS66" i="9"/>
  <c r="KMU66" i="9"/>
  <c r="KMW66" i="9"/>
  <c r="KMY66" i="9"/>
  <c r="KNA66" i="9"/>
  <c r="KNC66" i="9"/>
  <c r="KNE66" i="9"/>
  <c r="KNG66" i="9"/>
  <c r="KNI66" i="9"/>
  <c r="KNK66" i="9"/>
  <c r="KNM66" i="9"/>
  <c r="KNO66" i="9"/>
  <c r="KNQ66" i="9"/>
  <c r="KNS66" i="9"/>
  <c r="KNU66" i="9"/>
  <c r="KNW66" i="9"/>
  <c r="KNY66" i="9"/>
  <c r="KOA66" i="9"/>
  <c r="KOC66" i="9"/>
  <c r="KOE66" i="9"/>
  <c r="KOG66" i="9"/>
  <c r="KOI66" i="9"/>
  <c r="KOK66" i="9"/>
  <c r="KOM66" i="9"/>
  <c r="KOO66" i="9"/>
  <c r="KOQ66" i="9"/>
  <c r="KOS66" i="9"/>
  <c r="KOU66" i="9"/>
  <c r="KOW66" i="9"/>
  <c r="KOY66" i="9"/>
  <c r="KPA66" i="9"/>
  <c r="KPC66" i="9"/>
  <c r="KPE66" i="9"/>
  <c r="KPG66" i="9"/>
  <c r="KPI66" i="9"/>
  <c r="KPK66" i="9"/>
  <c r="KPM66" i="9"/>
  <c r="KPO66" i="9"/>
  <c r="KPQ66" i="9"/>
  <c r="KPS66" i="9"/>
  <c r="KPU66" i="9"/>
  <c r="KPW66" i="9"/>
  <c r="KPY66" i="9"/>
  <c r="KQA66" i="9"/>
  <c r="KQC66" i="9"/>
  <c r="KQE66" i="9"/>
  <c r="KQG66" i="9"/>
  <c r="KQI66" i="9"/>
  <c r="KQK66" i="9"/>
  <c r="KQM66" i="9"/>
  <c r="KQO66" i="9"/>
  <c r="KQQ66" i="9"/>
  <c r="KQS66" i="9"/>
  <c r="KQU66" i="9"/>
  <c r="KQW66" i="9"/>
  <c r="KQY66" i="9"/>
  <c r="KRA66" i="9"/>
  <c r="KRC66" i="9"/>
  <c r="KRE66" i="9"/>
  <c r="KRG66" i="9"/>
  <c r="KRI66" i="9"/>
  <c r="KRK66" i="9"/>
  <c r="KRM66" i="9"/>
  <c r="KRO66" i="9"/>
  <c r="KRQ66" i="9"/>
  <c r="KRS66" i="9"/>
  <c r="KRU66" i="9"/>
  <c r="KRW66" i="9"/>
  <c r="KRY66" i="9"/>
  <c r="KSA66" i="9"/>
  <c r="KSC66" i="9"/>
  <c r="KSE66" i="9"/>
  <c r="KSG66" i="9"/>
  <c r="KSI66" i="9"/>
  <c r="KSK66" i="9"/>
  <c r="KSM66" i="9"/>
  <c r="KSO66" i="9"/>
  <c r="KSQ66" i="9"/>
  <c r="KSS66" i="9"/>
  <c r="KSU66" i="9"/>
  <c r="KSW66" i="9"/>
  <c r="KSY66" i="9"/>
  <c r="KTA66" i="9"/>
  <c r="KTC66" i="9"/>
  <c r="KTE66" i="9"/>
  <c r="KTG66" i="9"/>
  <c r="KTI66" i="9"/>
  <c r="KTK66" i="9"/>
  <c r="KTM66" i="9"/>
  <c r="KTO66" i="9"/>
  <c r="KTQ66" i="9"/>
  <c r="KTS66" i="9"/>
  <c r="KTU66" i="9"/>
  <c r="KTW66" i="9"/>
  <c r="KTY66" i="9"/>
  <c r="KUA66" i="9"/>
  <c r="KUC66" i="9"/>
  <c r="KUE66" i="9"/>
  <c r="KUG66" i="9"/>
  <c r="KUI66" i="9"/>
  <c r="KUK66" i="9"/>
  <c r="KUM66" i="9"/>
  <c r="KUO66" i="9"/>
  <c r="KUQ66" i="9"/>
  <c r="KUS66" i="9"/>
  <c r="KUU66" i="9"/>
  <c r="KUW66" i="9"/>
  <c r="KUY66" i="9"/>
  <c r="KVA66" i="9"/>
  <c r="KVC66" i="9"/>
  <c r="KVE66" i="9"/>
  <c r="KVG66" i="9"/>
  <c r="KVI66" i="9"/>
  <c r="KVK66" i="9"/>
  <c r="KVM66" i="9"/>
  <c r="KVO66" i="9"/>
  <c r="KVQ66" i="9"/>
  <c r="KVS66" i="9"/>
  <c r="KVU66" i="9"/>
  <c r="KVW66" i="9"/>
  <c r="KVY66" i="9"/>
  <c r="KWA66" i="9"/>
  <c r="KWC66" i="9"/>
  <c r="KWE66" i="9"/>
  <c r="KWG66" i="9"/>
  <c r="KWI66" i="9"/>
  <c r="KWK66" i="9"/>
  <c r="KWM66" i="9"/>
  <c r="KWO66" i="9"/>
  <c r="KWQ66" i="9"/>
  <c r="KWS66" i="9"/>
  <c r="KWU66" i="9"/>
  <c r="KWW66" i="9"/>
  <c r="KWY66" i="9"/>
  <c r="KXA66" i="9"/>
  <c r="KXC66" i="9"/>
  <c r="KXE66" i="9"/>
  <c r="KXG66" i="9"/>
  <c r="KXI66" i="9"/>
  <c r="KXK66" i="9"/>
  <c r="KXM66" i="9"/>
  <c r="KXO66" i="9"/>
  <c r="KXQ66" i="9"/>
  <c r="KXS66" i="9"/>
  <c r="KXU66" i="9"/>
  <c r="KXW66" i="9"/>
  <c r="KXY66" i="9"/>
  <c r="KYA66" i="9"/>
  <c r="KYC66" i="9"/>
  <c r="KYE66" i="9"/>
  <c r="KYG66" i="9"/>
  <c r="KYI66" i="9"/>
  <c r="KYK66" i="9"/>
  <c r="KYM66" i="9"/>
  <c r="KYO66" i="9"/>
  <c r="KYQ66" i="9"/>
  <c r="KYS66" i="9"/>
  <c r="KYU66" i="9"/>
  <c r="KYW66" i="9"/>
  <c r="KYY66" i="9"/>
  <c r="KZA66" i="9"/>
  <c r="KZC66" i="9"/>
  <c r="KZE66" i="9"/>
  <c r="KZG66" i="9"/>
  <c r="KZI66" i="9"/>
  <c r="KZK66" i="9"/>
  <c r="KZM66" i="9"/>
  <c r="KZO66" i="9"/>
  <c r="KZQ66" i="9"/>
  <c r="KZS66" i="9"/>
  <c r="KZU66" i="9"/>
  <c r="KZW66" i="9"/>
  <c r="KZY66" i="9"/>
  <c r="LAA66" i="9"/>
  <c r="LAC66" i="9"/>
  <c r="LAE66" i="9"/>
  <c r="LAG66" i="9"/>
  <c r="LAI66" i="9"/>
  <c r="LAK66" i="9"/>
  <c r="LAM66" i="9"/>
  <c r="LAO66" i="9"/>
  <c r="LAQ66" i="9"/>
  <c r="LAS66" i="9"/>
  <c r="LAU66" i="9"/>
  <c r="LAW66" i="9"/>
  <c r="LAY66" i="9"/>
  <c r="LBA66" i="9"/>
  <c r="LBC66" i="9"/>
  <c r="LBE66" i="9"/>
  <c r="LBG66" i="9"/>
  <c r="LBI66" i="9"/>
  <c r="LBK66" i="9"/>
  <c r="LBM66" i="9"/>
  <c r="LBO66" i="9"/>
  <c r="LBQ66" i="9"/>
  <c r="LBS66" i="9"/>
  <c r="LBU66" i="9"/>
  <c r="LBW66" i="9"/>
  <c r="LBY66" i="9"/>
  <c r="LCA66" i="9"/>
  <c r="LCC66" i="9"/>
  <c r="LCE66" i="9"/>
  <c r="LCG66" i="9"/>
  <c r="LCI66" i="9"/>
  <c r="LCK66" i="9"/>
  <c r="LCM66" i="9"/>
  <c r="LCO66" i="9"/>
  <c r="LCQ66" i="9"/>
  <c r="LCS66" i="9"/>
  <c r="LCU66" i="9"/>
  <c r="LCW66" i="9"/>
  <c r="LCY66" i="9"/>
  <c r="LDA66" i="9"/>
  <c r="LDC66" i="9"/>
  <c r="LDE66" i="9"/>
  <c r="LDG66" i="9"/>
  <c r="LDI66" i="9"/>
  <c r="LDK66" i="9"/>
  <c r="LDM66" i="9"/>
  <c r="LDO66" i="9"/>
  <c r="LDQ66" i="9"/>
  <c r="LDS66" i="9"/>
  <c r="LDU66" i="9"/>
  <c r="LDW66" i="9"/>
  <c r="LDY66" i="9"/>
  <c r="LEA66" i="9"/>
  <c r="LEC66" i="9"/>
  <c r="LEE66" i="9"/>
  <c r="LEG66" i="9"/>
  <c r="LEI66" i="9"/>
  <c r="LEK66" i="9"/>
  <c r="LEM66" i="9"/>
  <c r="LEO66" i="9"/>
  <c r="LEQ66" i="9"/>
  <c r="LES66" i="9"/>
  <c r="LEU66" i="9"/>
  <c r="LEW66" i="9"/>
  <c r="LEY66" i="9"/>
  <c r="LFA66" i="9"/>
  <c r="LFC66" i="9"/>
  <c r="LFE66" i="9"/>
  <c r="LFG66" i="9"/>
  <c r="LFI66" i="9"/>
  <c r="LFK66" i="9"/>
  <c r="LFM66" i="9"/>
  <c r="LFO66" i="9"/>
  <c r="LFQ66" i="9"/>
  <c r="LFS66" i="9"/>
  <c r="LFU66" i="9"/>
  <c r="LFW66" i="9"/>
  <c r="LFY66" i="9"/>
  <c r="LGA66" i="9"/>
  <c r="LGC66" i="9"/>
  <c r="LGE66" i="9"/>
  <c r="LGG66" i="9"/>
  <c r="LGI66" i="9"/>
  <c r="LGK66" i="9"/>
  <c r="LGM66" i="9"/>
  <c r="LGO66" i="9"/>
  <c r="LGQ66" i="9"/>
  <c r="LGS66" i="9"/>
  <c r="LGU66" i="9"/>
  <c r="LGW66" i="9"/>
  <c r="LGY66" i="9"/>
  <c r="LHA66" i="9"/>
  <c r="LHC66" i="9"/>
  <c r="LHE66" i="9"/>
  <c r="LHG66" i="9"/>
  <c r="LHI66" i="9"/>
  <c r="LHK66" i="9"/>
  <c r="LHM66" i="9"/>
  <c r="LHO66" i="9"/>
  <c r="LHQ66" i="9"/>
  <c r="LHS66" i="9"/>
  <c r="LHU66" i="9"/>
  <c r="LHW66" i="9"/>
  <c r="LHY66" i="9"/>
  <c r="LIA66" i="9"/>
  <c r="LIC66" i="9"/>
  <c r="LIE66" i="9"/>
  <c r="LIG66" i="9"/>
  <c r="LII66" i="9"/>
  <c r="LIK66" i="9"/>
  <c r="LIM66" i="9"/>
  <c r="LIO66" i="9"/>
  <c r="LIQ66" i="9"/>
  <c r="LIS66" i="9"/>
  <c r="LIU66" i="9"/>
  <c r="LIW66" i="9"/>
  <c r="LIY66" i="9"/>
  <c r="LJA66" i="9"/>
  <c r="LJC66" i="9"/>
  <c r="LJE66" i="9"/>
  <c r="LJG66" i="9"/>
  <c r="LJI66" i="9"/>
  <c r="LJK66" i="9"/>
  <c r="LJM66" i="9"/>
  <c r="LJO66" i="9"/>
  <c r="LJQ66" i="9"/>
  <c r="LJS66" i="9"/>
  <c r="LJU66" i="9"/>
  <c r="LJW66" i="9"/>
  <c r="LJY66" i="9"/>
  <c r="LKA66" i="9"/>
  <c r="LKC66" i="9"/>
  <c r="LKE66" i="9"/>
  <c r="LKG66" i="9"/>
  <c r="LKI66" i="9"/>
  <c r="LKK66" i="9"/>
  <c r="LKM66" i="9"/>
  <c r="LKO66" i="9"/>
  <c r="LKQ66" i="9"/>
  <c r="LKS66" i="9"/>
  <c r="LKU66" i="9"/>
  <c r="LKW66" i="9"/>
  <c r="LKY66" i="9"/>
  <c r="LLA66" i="9"/>
  <c r="LLC66" i="9"/>
  <c r="LLE66" i="9"/>
  <c r="LLG66" i="9"/>
  <c r="LLI66" i="9"/>
  <c r="LLK66" i="9"/>
  <c r="LLM66" i="9"/>
  <c r="LLO66" i="9"/>
  <c r="LLQ66" i="9"/>
  <c r="LLS66" i="9"/>
  <c r="LLU66" i="9"/>
  <c r="LLW66" i="9"/>
  <c r="LLY66" i="9"/>
  <c r="LMA66" i="9"/>
  <c r="LMC66" i="9"/>
  <c r="LME66" i="9"/>
  <c r="LMG66" i="9"/>
  <c r="LMI66" i="9"/>
  <c r="LMK66" i="9"/>
  <c r="LMM66" i="9"/>
  <c r="LMO66" i="9"/>
  <c r="LMQ66" i="9"/>
  <c r="LMS66" i="9"/>
  <c r="LMU66" i="9"/>
  <c r="LMW66" i="9"/>
  <c r="LMY66" i="9"/>
  <c r="LNA66" i="9"/>
  <c r="LNC66" i="9"/>
  <c r="LNE66" i="9"/>
  <c r="LNG66" i="9"/>
  <c r="LNI66" i="9"/>
  <c r="LNK66" i="9"/>
  <c r="LNM66" i="9"/>
  <c r="LNO66" i="9"/>
  <c r="LNQ66" i="9"/>
  <c r="LNS66" i="9"/>
  <c r="LNU66" i="9"/>
  <c r="LNW66" i="9"/>
  <c r="LNY66" i="9"/>
  <c r="LOA66" i="9"/>
  <c r="LOC66" i="9"/>
  <c r="LOE66" i="9"/>
  <c r="LOG66" i="9"/>
  <c r="LOI66" i="9"/>
  <c r="LOK66" i="9"/>
  <c r="LOM66" i="9"/>
  <c r="LOO66" i="9"/>
  <c r="LOQ66" i="9"/>
  <c r="LOS66" i="9"/>
  <c r="LOU66" i="9"/>
  <c r="LOW66" i="9"/>
  <c r="LOY66" i="9"/>
  <c r="LPA66" i="9"/>
  <c r="LPC66" i="9"/>
  <c r="LPE66" i="9"/>
  <c r="LPG66" i="9"/>
  <c r="LPI66" i="9"/>
  <c r="LPK66" i="9"/>
  <c r="LPM66" i="9"/>
  <c r="LPO66" i="9"/>
  <c r="LPQ66" i="9"/>
  <c r="LPS66" i="9"/>
  <c r="LPU66" i="9"/>
  <c r="LPW66" i="9"/>
  <c r="LPY66" i="9"/>
  <c r="LQA66" i="9"/>
  <c r="LQC66" i="9"/>
  <c r="LQE66" i="9"/>
  <c r="LQG66" i="9"/>
  <c r="LQI66" i="9"/>
  <c r="LQK66" i="9"/>
  <c r="LQM66" i="9"/>
  <c r="LQO66" i="9"/>
  <c r="LQQ66" i="9"/>
  <c r="LQS66" i="9"/>
  <c r="LQU66" i="9"/>
  <c r="LQW66" i="9"/>
  <c r="LQY66" i="9"/>
  <c r="LRA66" i="9"/>
  <c r="LRC66" i="9"/>
  <c r="LRE66" i="9"/>
  <c r="LRG66" i="9"/>
  <c r="LRI66" i="9"/>
  <c r="LRK66" i="9"/>
  <c r="LRM66" i="9"/>
  <c r="LRO66" i="9"/>
  <c r="LRQ66" i="9"/>
  <c r="LRS66" i="9"/>
  <c r="LRU66" i="9"/>
  <c r="LRW66" i="9"/>
  <c r="LRY66" i="9"/>
  <c r="LSA66" i="9"/>
  <c r="LSC66" i="9"/>
  <c r="LSE66" i="9"/>
  <c r="LSG66" i="9"/>
  <c r="LSI66" i="9"/>
  <c r="LSK66" i="9"/>
  <c r="LSM66" i="9"/>
  <c r="LSO66" i="9"/>
  <c r="LSQ66" i="9"/>
  <c r="LSS66" i="9"/>
  <c r="LSU66" i="9"/>
  <c r="LSW66" i="9"/>
  <c r="LSY66" i="9"/>
  <c r="LTA66" i="9"/>
  <c r="LTC66" i="9"/>
  <c r="LTE66" i="9"/>
  <c r="LTG66" i="9"/>
  <c r="LTI66" i="9"/>
  <c r="LTK66" i="9"/>
  <c r="LTM66" i="9"/>
  <c r="LTO66" i="9"/>
  <c r="LTQ66" i="9"/>
  <c r="LTS66" i="9"/>
  <c r="LTU66" i="9"/>
  <c r="LTW66" i="9"/>
  <c r="LTY66" i="9"/>
  <c r="LUA66" i="9"/>
  <c r="LUC66" i="9"/>
  <c r="LUE66" i="9"/>
  <c r="LUG66" i="9"/>
  <c r="LUI66" i="9"/>
  <c r="LUK66" i="9"/>
  <c r="LUM66" i="9"/>
  <c r="LUO66" i="9"/>
  <c r="LUQ66" i="9"/>
  <c r="LUS66" i="9"/>
  <c r="LUU66" i="9"/>
  <c r="LUW66" i="9"/>
  <c r="LUY66" i="9"/>
  <c r="LVA66" i="9"/>
  <c r="LVC66" i="9"/>
  <c r="LVE66" i="9"/>
  <c r="LVG66" i="9"/>
  <c r="LVI66" i="9"/>
  <c r="LVK66" i="9"/>
  <c r="LVM66" i="9"/>
  <c r="LVO66" i="9"/>
  <c r="LVQ66" i="9"/>
  <c r="LVS66" i="9"/>
  <c r="LVU66" i="9"/>
  <c r="LVW66" i="9"/>
  <c r="LVY66" i="9"/>
  <c r="LWA66" i="9"/>
  <c r="LWC66" i="9"/>
  <c r="LWE66" i="9"/>
  <c r="LWG66" i="9"/>
  <c r="LWI66" i="9"/>
  <c r="LWK66" i="9"/>
  <c r="LWM66" i="9"/>
  <c r="LWO66" i="9"/>
  <c r="LWQ66" i="9"/>
  <c r="LWS66" i="9"/>
  <c r="LWU66" i="9"/>
  <c r="LWW66" i="9"/>
  <c r="LWY66" i="9"/>
  <c r="LXA66" i="9"/>
  <c r="LXC66" i="9"/>
  <c r="LXE66" i="9"/>
  <c r="LXG66" i="9"/>
  <c r="LXI66" i="9"/>
  <c r="LXK66" i="9"/>
  <c r="LXM66" i="9"/>
  <c r="LXO66" i="9"/>
  <c r="LXQ66" i="9"/>
  <c r="LXS66" i="9"/>
  <c r="LXU66" i="9"/>
  <c r="LXW66" i="9"/>
  <c r="LXY66" i="9"/>
  <c r="LYA66" i="9"/>
  <c r="LYC66" i="9"/>
  <c r="LYE66" i="9"/>
  <c r="LYG66" i="9"/>
  <c r="LYI66" i="9"/>
  <c r="LYK66" i="9"/>
  <c r="LYM66" i="9"/>
  <c r="LYO66" i="9"/>
  <c r="LYQ66" i="9"/>
  <c r="LYS66" i="9"/>
  <c r="LYU66" i="9"/>
  <c r="LYW66" i="9"/>
  <c r="LYY66" i="9"/>
  <c r="LZA66" i="9"/>
  <c r="LZC66" i="9"/>
  <c r="LZE66" i="9"/>
  <c r="LZG66" i="9"/>
  <c r="LZI66" i="9"/>
  <c r="LZK66" i="9"/>
  <c r="LZM66" i="9"/>
  <c r="LZO66" i="9"/>
  <c r="LZQ66" i="9"/>
  <c r="LZS66" i="9"/>
  <c r="LZU66" i="9"/>
  <c r="LZW66" i="9"/>
  <c r="LZY66" i="9"/>
  <c r="MAA66" i="9"/>
  <c r="MAC66" i="9"/>
  <c r="MAE66" i="9"/>
  <c r="MAG66" i="9"/>
  <c r="MAI66" i="9"/>
  <c r="MAK66" i="9"/>
  <c r="MAM66" i="9"/>
  <c r="MAO66" i="9"/>
  <c r="MAQ66" i="9"/>
  <c r="MAS66" i="9"/>
  <c r="MAU66" i="9"/>
  <c r="MAW66" i="9"/>
  <c r="MAY66" i="9"/>
  <c r="MBA66" i="9"/>
  <c r="MBC66" i="9"/>
  <c r="MBE66" i="9"/>
  <c r="MBG66" i="9"/>
  <c r="MBI66" i="9"/>
  <c r="MBK66" i="9"/>
  <c r="MBM66" i="9"/>
  <c r="MBO66" i="9"/>
  <c r="MBQ66" i="9"/>
  <c r="MBS66" i="9"/>
  <c r="MBU66" i="9"/>
  <c r="MBW66" i="9"/>
  <c r="MBY66" i="9"/>
  <c r="MCA66" i="9"/>
  <c r="MCC66" i="9"/>
  <c r="MCE66" i="9"/>
  <c r="MCG66" i="9"/>
  <c r="MCI66" i="9"/>
  <c r="MCK66" i="9"/>
  <c r="MCM66" i="9"/>
  <c r="MCO66" i="9"/>
  <c r="MCQ66" i="9"/>
  <c r="MCS66" i="9"/>
  <c r="MCU66" i="9"/>
  <c r="MCW66" i="9"/>
  <c r="MCY66" i="9"/>
  <c r="MDA66" i="9"/>
  <c r="MDC66" i="9"/>
  <c r="MDE66" i="9"/>
  <c r="MDG66" i="9"/>
  <c r="MDI66" i="9"/>
  <c r="MDK66" i="9"/>
  <c r="MDM66" i="9"/>
  <c r="MDO66" i="9"/>
  <c r="MDQ66" i="9"/>
  <c r="MDS66" i="9"/>
  <c r="MDU66" i="9"/>
  <c r="MDW66" i="9"/>
  <c r="MDY66" i="9"/>
  <c r="MEA66" i="9"/>
  <c r="MEC66" i="9"/>
  <c r="MEE66" i="9"/>
  <c r="MEG66" i="9"/>
  <c r="MEI66" i="9"/>
  <c r="MEK66" i="9"/>
  <c r="MEM66" i="9"/>
  <c r="MEO66" i="9"/>
  <c r="MEQ66" i="9"/>
  <c r="MES66" i="9"/>
  <c r="MEU66" i="9"/>
  <c r="MEW66" i="9"/>
  <c r="MEY66" i="9"/>
  <c r="MFA66" i="9"/>
  <c r="MFC66" i="9"/>
  <c r="MFE66" i="9"/>
  <c r="MFG66" i="9"/>
  <c r="MFI66" i="9"/>
  <c r="MFK66" i="9"/>
  <c r="MFM66" i="9"/>
  <c r="MFO66" i="9"/>
  <c r="MFQ66" i="9"/>
  <c r="MFS66" i="9"/>
  <c r="MFU66" i="9"/>
  <c r="MFW66" i="9"/>
  <c r="MFY66" i="9"/>
  <c r="MGA66" i="9"/>
  <c r="MGC66" i="9"/>
  <c r="MGE66" i="9"/>
  <c r="MGG66" i="9"/>
  <c r="MGI66" i="9"/>
  <c r="MGK66" i="9"/>
  <c r="MGM66" i="9"/>
  <c r="MGO66" i="9"/>
  <c r="MGQ66" i="9"/>
  <c r="MGS66" i="9"/>
  <c r="MGU66" i="9"/>
  <c r="MGW66" i="9"/>
  <c r="MGY66" i="9"/>
  <c r="MHA66" i="9"/>
  <c r="MHC66" i="9"/>
  <c r="MHE66" i="9"/>
  <c r="MHG66" i="9"/>
  <c r="MHI66" i="9"/>
  <c r="MHK66" i="9"/>
  <c r="MHM66" i="9"/>
  <c r="MHO66" i="9"/>
  <c r="MHQ66" i="9"/>
  <c r="MHS66" i="9"/>
  <c r="MHU66" i="9"/>
  <c r="MHW66" i="9"/>
  <c r="MHY66" i="9"/>
  <c r="MIA66" i="9"/>
  <c r="MIC66" i="9"/>
  <c r="MIE66" i="9"/>
  <c r="MIG66" i="9"/>
  <c r="MII66" i="9"/>
  <c r="MIK66" i="9"/>
  <c r="MIM66" i="9"/>
  <c r="MIO66" i="9"/>
  <c r="MIQ66" i="9"/>
  <c r="MIS66" i="9"/>
  <c r="MIU66" i="9"/>
  <c r="MIW66" i="9"/>
  <c r="MIY66" i="9"/>
  <c r="MJA66" i="9"/>
  <c r="MJC66" i="9"/>
  <c r="MJE66" i="9"/>
  <c r="MJG66" i="9"/>
  <c r="MJI66" i="9"/>
  <c r="MJK66" i="9"/>
  <c r="MJM66" i="9"/>
  <c r="MJO66" i="9"/>
  <c r="MJQ66" i="9"/>
  <c r="MJS66" i="9"/>
  <c r="MJU66" i="9"/>
  <c r="MJW66" i="9"/>
  <c r="MJY66" i="9"/>
  <c r="MKA66" i="9"/>
  <c r="MKC66" i="9"/>
  <c r="MKE66" i="9"/>
  <c r="MKG66" i="9"/>
  <c r="MKI66" i="9"/>
  <c r="MKK66" i="9"/>
  <c r="MKM66" i="9"/>
  <c r="MKO66" i="9"/>
  <c r="MKQ66" i="9"/>
  <c r="MKS66" i="9"/>
  <c r="MKU66" i="9"/>
  <c r="MKW66" i="9"/>
  <c r="MKY66" i="9"/>
  <c r="MLA66" i="9"/>
  <c r="MLC66" i="9"/>
  <c r="MLE66" i="9"/>
  <c r="MLG66" i="9"/>
  <c r="MLI66" i="9"/>
  <c r="MLK66" i="9"/>
  <c r="MLM66" i="9"/>
  <c r="MLO66" i="9"/>
  <c r="MLQ66" i="9"/>
  <c r="MLS66" i="9"/>
  <c r="MLU66" i="9"/>
  <c r="MLW66" i="9"/>
  <c r="MLY66" i="9"/>
  <c r="MMA66" i="9"/>
  <c r="MMC66" i="9"/>
  <c r="MME66" i="9"/>
  <c r="MMG66" i="9"/>
  <c r="MMI66" i="9"/>
  <c r="MMK66" i="9"/>
  <c r="MMM66" i="9"/>
  <c r="MMO66" i="9"/>
  <c r="MMQ66" i="9"/>
  <c r="MMS66" i="9"/>
  <c r="MMU66" i="9"/>
  <c r="MMW66" i="9"/>
  <c r="MMY66" i="9"/>
  <c r="MNA66" i="9"/>
  <c r="MNC66" i="9"/>
  <c r="MNE66" i="9"/>
  <c r="MNG66" i="9"/>
  <c r="MNI66" i="9"/>
  <c r="MNK66" i="9"/>
  <c r="MNM66" i="9"/>
  <c r="MNO66" i="9"/>
  <c r="MNQ66" i="9"/>
  <c r="MNS66" i="9"/>
  <c r="MNU66" i="9"/>
  <c r="MNW66" i="9"/>
  <c r="MNY66" i="9"/>
  <c r="MOA66" i="9"/>
  <c r="MOC66" i="9"/>
  <c r="MOE66" i="9"/>
  <c r="MOG66" i="9"/>
  <c r="MOI66" i="9"/>
  <c r="MOK66" i="9"/>
  <c r="MOM66" i="9"/>
  <c r="MOO66" i="9"/>
  <c r="MOQ66" i="9"/>
  <c r="MOS66" i="9"/>
  <c r="MOU66" i="9"/>
  <c r="MOW66" i="9"/>
  <c r="MOY66" i="9"/>
  <c r="MPA66" i="9"/>
  <c r="MPC66" i="9"/>
  <c r="MPE66" i="9"/>
  <c r="MPG66" i="9"/>
  <c r="MPI66" i="9"/>
  <c r="MPK66" i="9"/>
  <c r="MPM66" i="9"/>
  <c r="MPO66" i="9"/>
  <c r="MPQ66" i="9"/>
  <c r="MPS66" i="9"/>
  <c r="MPU66" i="9"/>
  <c r="MPW66" i="9"/>
  <c r="MPY66" i="9"/>
  <c r="MQA66" i="9"/>
  <c r="MQC66" i="9"/>
  <c r="MQE66" i="9"/>
  <c r="MQG66" i="9"/>
  <c r="MQI66" i="9"/>
  <c r="MQK66" i="9"/>
  <c r="MQM66" i="9"/>
  <c r="MQO66" i="9"/>
  <c r="MQQ66" i="9"/>
  <c r="MQS66" i="9"/>
  <c r="MQU66" i="9"/>
  <c r="MQW66" i="9"/>
  <c r="MQY66" i="9"/>
  <c r="MRA66" i="9"/>
  <c r="MRC66" i="9"/>
  <c r="MRE66" i="9"/>
  <c r="MRG66" i="9"/>
  <c r="MRI66" i="9"/>
  <c r="MRK66" i="9"/>
  <c r="MRM66" i="9"/>
  <c r="MRO66" i="9"/>
  <c r="MRQ66" i="9"/>
  <c r="MRS66" i="9"/>
  <c r="MRU66" i="9"/>
  <c r="MRW66" i="9"/>
  <c r="MRY66" i="9"/>
  <c r="MSA66" i="9"/>
  <c r="MSC66" i="9"/>
  <c r="MSE66" i="9"/>
  <c r="MSG66" i="9"/>
  <c r="MSI66" i="9"/>
  <c r="MSK66" i="9"/>
  <c r="MSM66" i="9"/>
  <c r="MSO66" i="9"/>
  <c r="MSQ66" i="9"/>
  <c r="MSS66" i="9"/>
  <c r="MSU66" i="9"/>
  <c r="MSW66" i="9"/>
  <c r="MSY66" i="9"/>
  <c r="MTA66" i="9"/>
  <c r="MTC66" i="9"/>
  <c r="MTE66" i="9"/>
  <c r="MTG66" i="9"/>
  <c r="MTI66" i="9"/>
  <c r="MTK66" i="9"/>
  <c r="MTM66" i="9"/>
  <c r="MTO66" i="9"/>
  <c r="MTQ66" i="9"/>
  <c r="MTS66" i="9"/>
  <c r="MTU66" i="9"/>
  <c r="MTW66" i="9"/>
  <c r="MTY66" i="9"/>
  <c r="MUA66" i="9"/>
  <c r="MUC66" i="9"/>
  <c r="MUE66" i="9"/>
  <c r="MUG66" i="9"/>
  <c r="MUI66" i="9"/>
  <c r="MUK66" i="9"/>
  <c r="MUM66" i="9"/>
  <c r="MUO66" i="9"/>
  <c r="MUQ66" i="9"/>
  <c r="MUS66" i="9"/>
  <c r="MUU66" i="9"/>
  <c r="MUW66" i="9"/>
  <c r="MUY66" i="9"/>
  <c r="MVA66" i="9"/>
  <c r="MVC66" i="9"/>
  <c r="MVE66" i="9"/>
  <c r="MVG66" i="9"/>
  <c r="MVI66" i="9"/>
  <c r="MVK66" i="9"/>
  <c r="MVM66" i="9"/>
  <c r="MVO66" i="9"/>
  <c r="MVQ66" i="9"/>
  <c r="MVS66" i="9"/>
  <c r="MVU66" i="9"/>
  <c r="MVW66" i="9"/>
  <c r="MVY66" i="9"/>
  <c r="MWA66" i="9"/>
  <c r="MWC66" i="9"/>
  <c r="MWE66" i="9"/>
  <c r="MWG66" i="9"/>
  <c r="MWI66" i="9"/>
  <c r="MWK66" i="9"/>
  <c r="MWM66" i="9"/>
  <c r="MWO66" i="9"/>
  <c r="MWQ66" i="9"/>
  <c r="MWS66" i="9"/>
  <c r="MWU66" i="9"/>
  <c r="MWW66" i="9"/>
  <c r="MWY66" i="9"/>
  <c r="MXA66" i="9"/>
  <c r="MXC66" i="9"/>
  <c r="MXE66" i="9"/>
  <c r="MXG66" i="9"/>
  <c r="MXI66" i="9"/>
  <c r="MXK66" i="9"/>
  <c r="MXM66" i="9"/>
  <c r="MXO66" i="9"/>
  <c r="MXQ66" i="9"/>
  <c r="MXS66" i="9"/>
  <c r="MXU66" i="9"/>
  <c r="MXW66" i="9"/>
  <c r="MXY66" i="9"/>
  <c r="MYA66" i="9"/>
  <c r="MYC66" i="9"/>
  <c r="MYE66" i="9"/>
  <c r="MYG66" i="9"/>
  <c r="MYI66" i="9"/>
  <c r="MYK66" i="9"/>
  <c r="MYM66" i="9"/>
  <c r="MYO66" i="9"/>
  <c r="MYQ66" i="9"/>
  <c r="MYS66" i="9"/>
  <c r="MYU66" i="9"/>
  <c r="MYW66" i="9"/>
  <c r="MYY66" i="9"/>
  <c r="MZA66" i="9"/>
  <c r="MZC66" i="9"/>
  <c r="MZE66" i="9"/>
  <c r="MZG66" i="9"/>
  <c r="MZI66" i="9"/>
  <c r="MZK66" i="9"/>
  <c r="MZM66" i="9"/>
  <c r="MZO66" i="9"/>
  <c r="MZQ66" i="9"/>
  <c r="MZS66" i="9"/>
  <c r="MZU66" i="9"/>
  <c r="MZW66" i="9"/>
  <c r="MZY66" i="9"/>
  <c r="NAA66" i="9"/>
  <c r="NAC66" i="9"/>
  <c r="NAE66" i="9"/>
  <c r="NAG66" i="9"/>
  <c r="NAI66" i="9"/>
  <c r="NAK66" i="9"/>
  <c r="NAM66" i="9"/>
  <c r="NAO66" i="9"/>
  <c r="NAQ66" i="9"/>
  <c r="NAS66" i="9"/>
  <c r="NAU66" i="9"/>
  <c r="NAW66" i="9"/>
  <c r="NAY66" i="9"/>
  <c r="NBA66" i="9"/>
  <c r="NBC66" i="9"/>
  <c r="NBE66" i="9"/>
  <c r="NBG66" i="9"/>
  <c r="NBI66" i="9"/>
  <c r="NBK66" i="9"/>
  <c r="NBM66" i="9"/>
  <c r="NBO66" i="9"/>
  <c r="NBQ66" i="9"/>
  <c r="NBS66" i="9"/>
  <c r="NBU66" i="9"/>
  <c r="NBW66" i="9"/>
  <c r="NBY66" i="9"/>
  <c r="NCA66" i="9"/>
  <c r="NCC66" i="9"/>
  <c r="NCE66" i="9"/>
  <c r="NCG66" i="9"/>
  <c r="NCI66" i="9"/>
  <c r="NCK66" i="9"/>
  <c r="NCM66" i="9"/>
  <c r="NCO66" i="9"/>
  <c r="NCQ66" i="9"/>
  <c r="NCS66" i="9"/>
  <c r="NCU66" i="9"/>
  <c r="NCW66" i="9"/>
  <c r="NCY66" i="9"/>
  <c r="NDA66" i="9"/>
  <c r="NDC66" i="9"/>
  <c r="NDE66" i="9"/>
  <c r="NDG66" i="9"/>
  <c r="NDI66" i="9"/>
  <c r="NDK66" i="9"/>
  <c r="NDM66" i="9"/>
  <c r="NDO66" i="9"/>
  <c r="NDQ66" i="9"/>
  <c r="NDS66" i="9"/>
  <c r="NDU66" i="9"/>
  <c r="NDW66" i="9"/>
  <c r="NDY66" i="9"/>
  <c r="NEA66" i="9"/>
  <c r="NEC66" i="9"/>
  <c r="NEE66" i="9"/>
  <c r="NEG66" i="9"/>
  <c r="NEI66" i="9"/>
  <c r="NEK66" i="9"/>
  <c r="NEM66" i="9"/>
  <c r="NEO66" i="9"/>
  <c r="NEQ66" i="9"/>
  <c r="NES66" i="9"/>
  <c r="NEU66" i="9"/>
  <c r="NEW66" i="9"/>
  <c r="NEY66" i="9"/>
  <c r="NFA66" i="9"/>
  <c r="NFC66" i="9"/>
  <c r="NFE66" i="9"/>
  <c r="NFG66" i="9"/>
  <c r="NFI66" i="9"/>
  <c r="NFK66" i="9"/>
  <c r="NFM66" i="9"/>
  <c r="NFO66" i="9"/>
  <c r="NFQ66" i="9"/>
  <c r="NFS66" i="9"/>
  <c r="NFU66" i="9"/>
  <c r="NFW66" i="9"/>
  <c r="NFY66" i="9"/>
  <c r="NGA66" i="9"/>
  <c r="NGC66" i="9"/>
  <c r="NGE66" i="9"/>
  <c r="NGG66" i="9"/>
  <c r="NGI66" i="9"/>
  <c r="NGK66" i="9"/>
  <c r="NGM66" i="9"/>
  <c r="NGO66" i="9"/>
  <c r="NGQ66" i="9"/>
  <c r="NGS66" i="9"/>
  <c r="NGU66" i="9"/>
  <c r="NGW66" i="9"/>
  <c r="NGY66" i="9"/>
  <c r="NHA66" i="9"/>
  <c r="NHC66" i="9"/>
  <c r="NHE66" i="9"/>
  <c r="NHG66" i="9"/>
  <c r="NHI66" i="9"/>
  <c r="NHK66" i="9"/>
  <c r="NHM66" i="9"/>
  <c r="NHO66" i="9"/>
  <c r="NHQ66" i="9"/>
  <c r="NHS66" i="9"/>
  <c r="NHU66" i="9"/>
  <c r="NHW66" i="9"/>
  <c r="NHY66" i="9"/>
  <c r="NIA66" i="9"/>
  <c r="NIC66" i="9"/>
  <c r="NIE66" i="9"/>
  <c r="NIG66" i="9"/>
  <c r="NII66" i="9"/>
  <c r="NIK66" i="9"/>
  <c r="NIM66" i="9"/>
  <c r="NIO66" i="9"/>
  <c r="NIQ66" i="9"/>
  <c r="NIS66" i="9"/>
  <c r="NIU66" i="9"/>
  <c r="NIW66" i="9"/>
  <c r="NIY66" i="9"/>
  <c r="NJA66" i="9"/>
  <c r="NJC66" i="9"/>
  <c r="NJE66" i="9"/>
  <c r="NJG66" i="9"/>
  <c r="NJI66" i="9"/>
  <c r="NJK66" i="9"/>
  <c r="NJM66" i="9"/>
  <c r="NJO66" i="9"/>
  <c r="NJQ66" i="9"/>
  <c r="NJS66" i="9"/>
  <c r="NJU66" i="9"/>
  <c r="NJW66" i="9"/>
  <c r="NJY66" i="9"/>
  <c r="NKA66" i="9"/>
  <c r="NKC66" i="9"/>
  <c r="NKE66" i="9"/>
  <c r="NKG66" i="9"/>
  <c r="NKI66" i="9"/>
  <c r="NKK66" i="9"/>
  <c r="NKM66" i="9"/>
  <c r="NKO66" i="9"/>
  <c r="NKQ66" i="9"/>
  <c r="NKS66" i="9"/>
  <c r="NKU66" i="9"/>
  <c r="NKW66" i="9"/>
  <c r="NKY66" i="9"/>
  <c r="NLA66" i="9"/>
  <c r="NLC66" i="9"/>
  <c r="NLE66" i="9"/>
  <c r="NLG66" i="9"/>
  <c r="NLI66" i="9"/>
  <c r="NLK66" i="9"/>
  <c r="NLM66" i="9"/>
  <c r="NLO66" i="9"/>
  <c r="NLQ66" i="9"/>
  <c r="NLS66" i="9"/>
  <c r="NLU66" i="9"/>
  <c r="NLW66" i="9"/>
  <c r="NLY66" i="9"/>
  <c r="NMA66" i="9"/>
  <c r="NMC66" i="9"/>
  <c r="NME66" i="9"/>
  <c r="NMG66" i="9"/>
  <c r="NMI66" i="9"/>
  <c r="NMK66" i="9"/>
  <c r="NMM66" i="9"/>
  <c r="NMO66" i="9"/>
  <c r="NMQ66" i="9"/>
  <c r="NMS66" i="9"/>
  <c r="NMU66" i="9"/>
  <c r="NMW66" i="9"/>
  <c r="NMY66" i="9"/>
  <c r="NNA66" i="9"/>
  <c r="NNC66" i="9"/>
  <c r="NNE66" i="9"/>
  <c r="NNG66" i="9"/>
  <c r="NNI66" i="9"/>
  <c r="NNK66" i="9"/>
  <c r="NNM66" i="9"/>
  <c r="NNO66" i="9"/>
  <c r="NNQ66" i="9"/>
  <c r="NNS66" i="9"/>
  <c r="NNU66" i="9"/>
  <c r="NNW66" i="9"/>
  <c r="NNY66" i="9"/>
  <c r="NOA66" i="9"/>
  <c r="NOC66" i="9"/>
  <c r="NOE66" i="9"/>
  <c r="NOG66" i="9"/>
  <c r="NOI66" i="9"/>
  <c r="NOK66" i="9"/>
  <c r="NOM66" i="9"/>
  <c r="NOO66" i="9"/>
  <c r="NOQ66" i="9"/>
  <c r="NOS66" i="9"/>
  <c r="NOU66" i="9"/>
  <c r="NOW66" i="9"/>
  <c r="NOY66" i="9"/>
  <c r="NPA66" i="9"/>
  <c r="NPC66" i="9"/>
  <c r="NPE66" i="9"/>
  <c r="NPG66" i="9"/>
  <c r="NPI66" i="9"/>
  <c r="NPK66" i="9"/>
  <c r="NPM66" i="9"/>
  <c r="NPO66" i="9"/>
  <c r="NPQ66" i="9"/>
  <c r="NPS66" i="9"/>
  <c r="NPU66" i="9"/>
  <c r="NPW66" i="9"/>
  <c r="NPY66" i="9"/>
  <c r="NQA66" i="9"/>
  <c r="NQC66" i="9"/>
  <c r="NQE66" i="9"/>
  <c r="NQG66" i="9"/>
  <c r="NQI66" i="9"/>
  <c r="NQK66" i="9"/>
  <c r="NQM66" i="9"/>
  <c r="NQO66" i="9"/>
  <c r="NQQ66" i="9"/>
  <c r="NQS66" i="9"/>
  <c r="NQU66" i="9"/>
  <c r="NQW66" i="9"/>
  <c r="NQY66" i="9"/>
  <c r="NRA66" i="9"/>
  <c r="NRC66" i="9"/>
  <c r="NRE66" i="9"/>
  <c r="NRG66" i="9"/>
  <c r="NRI66" i="9"/>
  <c r="NRK66" i="9"/>
  <c r="NRM66" i="9"/>
  <c r="NRO66" i="9"/>
  <c r="NRQ66" i="9"/>
  <c r="NRS66" i="9"/>
  <c r="NRU66" i="9"/>
  <c r="NRW66" i="9"/>
  <c r="NRY66" i="9"/>
  <c r="NSA66" i="9"/>
  <c r="NSC66" i="9"/>
  <c r="NSE66" i="9"/>
  <c r="NSG66" i="9"/>
  <c r="NSI66" i="9"/>
  <c r="NSK66" i="9"/>
  <c r="NSM66" i="9"/>
  <c r="NSO66" i="9"/>
  <c r="NSQ66" i="9"/>
  <c r="NSS66" i="9"/>
  <c r="NSU66" i="9"/>
  <c r="NSW66" i="9"/>
  <c r="NSY66" i="9"/>
  <c r="NTA66" i="9"/>
  <c r="NTC66" i="9"/>
  <c r="NTE66" i="9"/>
  <c r="NTG66" i="9"/>
  <c r="NTI66" i="9"/>
  <c r="NTK66" i="9"/>
  <c r="NTM66" i="9"/>
  <c r="NTO66" i="9"/>
  <c r="NTQ66" i="9"/>
  <c r="NTS66" i="9"/>
  <c r="NTU66" i="9"/>
  <c r="NTW66" i="9"/>
  <c r="NTY66" i="9"/>
  <c r="NUA66" i="9"/>
  <c r="NUC66" i="9"/>
  <c r="NUE66" i="9"/>
  <c r="NUG66" i="9"/>
  <c r="NUI66" i="9"/>
  <c r="NUK66" i="9"/>
  <c r="NUM66" i="9"/>
  <c r="NUO66" i="9"/>
  <c r="NUQ66" i="9"/>
  <c r="NUS66" i="9"/>
  <c r="NUU66" i="9"/>
  <c r="NUW66" i="9"/>
  <c r="NUY66" i="9"/>
  <c r="NVA66" i="9"/>
  <c r="NVC66" i="9"/>
  <c r="NVE66" i="9"/>
  <c r="NVG66" i="9"/>
  <c r="NVI66" i="9"/>
  <c r="NVK66" i="9"/>
  <c r="NVM66" i="9"/>
  <c r="NVO66" i="9"/>
  <c r="NVQ66" i="9"/>
  <c r="NVS66" i="9"/>
  <c r="NVU66" i="9"/>
  <c r="NVW66" i="9"/>
  <c r="NVY66" i="9"/>
  <c r="NWA66" i="9"/>
  <c r="NWC66" i="9"/>
  <c r="NWE66" i="9"/>
  <c r="NWG66" i="9"/>
  <c r="NWI66" i="9"/>
  <c r="NWK66" i="9"/>
  <c r="NWM66" i="9"/>
  <c r="NWO66" i="9"/>
  <c r="NWQ66" i="9"/>
  <c r="NWS66" i="9"/>
  <c r="NWU66" i="9"/>
  <c r="NWW66" i="9"/>
  <c r="NWY66" i="9"/>
  <c r="NXA66" i="9"/>
  <c r="NXC66" i="9"/>
  <c r="NXE66" i="9"/>
  <c r="NXG66" i="9"/>
  <c r="NXI66" i="9"/>
  <c r="NXK66" i="9"/>
  <c r="NXM66" i="9"/>
  <c r="NXO66" i="9"/>
  <c r="NXQ66" i="9"/>
  <c r="NXS66" i="9"/>
  <c r="NXU66" i="9"/>
  <c r="NXW66" i="9"/>
  <c r="NXY66" i="9"/>
  <c r="NYA66" i="9"/>
  <c r="NYC66" i="9"/>
  <c r="NYE66" i="9"/>
  <c r="NYG66" i="9"/>
  <c r="NYI66" i="9"/>
  <c r="NYK66" i="9"/>
  <c r="NYM66" i="9"/>
  <c r="NYO66" i="9"/>
  <c r="NYQ66" i="9"/>
  <c r="NYS66" i="9"/>
  <c r="NYU66" i="9"/>
  <c r="NYW66" i="9"/>
  <c r="NYY66" i="9"/>
  <c r="NZA66" i="9"/>
  <c r="NZC66" i="9"/>
  <c r="NZE66" i="9"/>
  <c r="NZG66" i="9"/>
  <c r="NZI66" i="9"/>
  <c r="NZK66" i="9"/>
  <c r="NZM66" i="9"/>
  <c r="NZO66" i="9"/>
  <c r="NZQ66" i="9"/>
  <c r="NZS66" i="9"/>
  <c r="NZU66" i="9"/>
  <c r="NZW66" i="9"/>
  <c r="NZY66" i="9"/>
  <c r="OAA66" i="9"/>
  <c r="OAC66" i="9"/>
  <c r="OAE66" i="9"/>
  <c r="OAG66" i="9"/>
  <c r="OAI66" i="9"/>
  <c r="OAK66" i="9"/>
  <c r="OAM66" i="9"/>
  <c r="OAO66" i="9"/>
  <c r="OAQ66" i="9"/>
  <c r="OAS66" i="9"/>
  <c r="OAU66" i="9"/>
  <c r="OAW66" i="9"/>
  <c r="OAY66" i="9"/>
  <c r="OBA66" i="9"/>
  <c r="OBC66" i="9"/>
  <c r="OBE66" i="9"/>
  <c r="OBG66" i="9"/>
  <c r="OBI66" i="9"/>
  <c r="OBK66" i="9"/>
  <c r="OBM66" i="9"/>
  <c r="OBO66" i="9"/>
  <c r="OBQ66" i="9"/>
  <c r="OBS66" i="9"/>
  <c r="OBU66" i="9"/>
  <c r="OBW66" i="9"/>
  <c r="OBY66" i="9"/>
  <c r="OCA66" i="9"/>
  <c r="OCC66" i="9"/>
  <c r="OCE66" i="9"/>
  <c r="OCG66" i="9"/>
  <c r="OCI66" i="9"/>
  <c r="OCK66" i="9"/>
  <c r="OCM66" i="9"/>
  <c r="OCO66" i="9"/>
  <c r="OCQ66" i="9"/>
  <c r="OCS66" i="9"/>
  <c r="OCU66" i="9"/>
  <c r="OCW66" i="9"/>
  <c r="OCY66" i="9"/>
  <c r="ODA66" i="9"/>
  <c r="ODC66" i="9"/>
  <c r="ODE66" i="9"/>
  <c r="ODG66" i="9"/>
  <c r="ODI66" i="9"/>
  <c r="ODK66" i="9"/>
  <c r="ODM66" i="9"/>
  <c r="ODO66" i="9"/>
  <c r="ODQ66" i="9"/>
  <c r="ODS66" i="9"/>
  <c r="ODU66" i="9"/>
  <c r="ODW66" i="9"/>
  <c r="ODY66" i="9"/>
  <c r="OEA66" i="9"/>
  <c r="OEC66" i="9"/>
  <c r="OEE66" i="9"/>
  <c r="OEG66" i="9"/>
  <c r="OEI66" i="9"/>
  <c r="OEK66" i="9"/>
  <c r="OEM66" i="9"/>
  <c r="OEO66" i="9"/>
  <c r="OEQ66" i="9"/>
  <c r="OES66" i="9"/>
  <c r="OEU66" i="9"/>
  <c r="OEW66" i="9"/>
  <c r="OEY66" i="9"/>
  <c r="OFA66" i="9"/>
  <c r="OFC66" i="9"/>
  <c r="OFE66" i="9"/>
  <c r="OFG66" i="9"/>
  <c r="OFI66" i="9"/>
  <c r="OFK66" i="9"/>
  <c r="OFM66" i="9"/>
  <c r="OFO66" i="9"/>
  <c r="OFQ66" i="9"/>
  <c r="OFS66" i="9"/>
  <c r="OFU66" i="9"/>
  <c r="OFW66" i="9"/>
  <c r="OFY66" i="9"/>
  <c r="OGA66" i="9"/>
  <c r="OGC66" i="9"/>
  <c r="OGE66" i="9"/>
  <c r="OGG66" i="9"/>
  <c r="OGI66" i="9"/>
  <c r="OGK66" i="9"/>
  <c r="OGM66" i="9"/>
  <c r="OGO66" i="9"/>
  <c r="OGQ66" i="9"/>
  <c r="OGS66" i="9"/>
  <c r="OGU66" i="9"/>
  <c r="OGW66" i="9"/>
  <c r="OGY66" i="9"/>
  <c r="OHA66" i="9"/>
  <c r="OHC66" i="9"/>
  <c r="OHE66" i="9"/>
  <c r="OHG66" i="9"/>
  <c r="OHI66" i="9"/>
  <c r="OHK66" i="9"/>
  <c r="OHM66" i="9"/>
  <c r="OHO66" i="9"/>
  <c r="OHQ66" i="9"/>
  <c r="OHS66" i="9"/>
  <c r="OHU66" i="9"/>
  <c r="OHW66" i="9"/>
  <c r="OHY66" i="9"/>
  <c r="OIA66" i="9"/>
  <c r="OIC66" i="9"/>
  <c r="OIE66" i="9"/>
  <c r="OIG66" i="9"/>
  <c r="OII66" i="9"/>
  <c r="OIK66" i="9"/>
  <c r="OIM66" i="9"/>
  <c r="OIO66" i="9"/>
  <c r="OIQ66" i="9"/>
  <c r="OIS66" i="9"/>
  <c r="OIU66" i="9"/>
  <c r="OIW66" i="9"/>
  <c r="OIY66" i="9"/>
  <c r="OJA66" i="9"/>
  <c r="OJC66" i="9"/>
  <c r="OJE66" i="9"/>
  <c r="OJG66" i="9"/>
  <c r="OJI66" i="9"/>
  <c r="OJK66" i="9"/>
  <c r="OJM66" i="9"/>
  <c r="OJO66" i="9"/>
  <c r="OJQ66" i="9"/>
  <c r="OJS66" i="9"/>
  <c r="OJU66" i="9"/>
  <c r="OJW66" i="9"/>
  <c r="OJY66" i="9"/>
  <c r="OKA66" i="9"/>
  <c r="OKC66" i="9"/>
  <c r="OKE66" i="9"/>
  <c r="OKG66" i="9"/>
  <c r="OKI66" i="9"/>
  <c r="OKK66" i="9"/>
  <c r="OKM66" i="9"/>
  <c r="OKO66" i="9"/>
  <c r="OKQ66" i="9"/>
  <c r="OKS66" i="9"/>
  <c r="OKU66" i="9"/>
  <c r="OKW66" i="9"/>
  <c r="OKY66" i="9"/>
  <c r="OLA66" i="9"/>
  <c r="OLC66" i="9"/>
  <c r="OLE66" i="9"/>
  <c r="OLG66" i="9"/>
  <c r="OLI66" i="9"/>
  <c r="OLK66" i="9"/>
  <c r="OLM66" i="9"/>
  <c r="OLO66" i="9"/>
  <c r="OLQ66" i="9"/>
  <c r="OLS66" i="9"/>
  <c r="OLU66" i="9"/>
  <c r="OLW66" i="9"/>
  <c r="OLY66" i="9"/>
  <c r="OMA66" i="9"/>
  <c r="OMC66" i="9"/>
  <c r="OME66" i="9"/>
  <c r="OMG66" i="9"/>
  <c r="OMI66" i="9"/>
  <c r="OMK66" i="9"/>
  <c r="OMM66" i="9"/>
  <c r="OMO66" i="9"/>
  <c r="OMQ66" i="9"/>
  <c r="OMS66" i="9"/>
  <c r="OMU66" i="9"/>
  <c r="OMW66" i="9"/>
  <c r="OMY66" i="9"/>
  <c r="ONA66" i="9"/>
  <c r="ONC66" i="9"/>
  <c r="ONE66" i="9"/>
  <c r="ONG66" i="9"/>
  <c r="ONI66" i="9"/>
  <c r="ONK66" i="9"/>
  <c r="ONM66" i="9"/>
  <c r="ONO66" i="9"/>
  <c r="ONQ66" i="9"/>
  <c r="ONS66" i="9"/>
  <c r="ONU66" i="9"/>
  <c r="ONW66" i="9"/>
  <c r="ONY66" i="9"/>
  <c r="OOA66" i="9"/>
  <c r="OOC66" i="9"/>
  <c r="OOE66" i="9"/>
  <c r="OOG66" i="9"/>
  <c r="OOI66" i="9"/>
  <c r="OOK66" i="9"/>
  <c r="OOM66" i="9"/>
  <c r="OOO66" i="9"/>
  <c r="OOQ66" i="9"/>
  <c r="OOS66" i="9"/>
  <c r="OOU66" i="9"/>
  <c r="OOW66" i="9"/>
  <c r="OOY66" i="9"/>
  <c r="OPA66" i="9"/>
  <c r="OPC66" i="9"/>
  <c r="OPE66" i="9"/>
  <c r="OPG66" i="9"/>
  <c r="OPI66" i="9"/>
  <c r="OPK66" i="9"/>
  <c r="OPM66" i="9"/>
  <c r="OPO66" i="9"/>
  <c r="OPQ66" i="9"/>
  <c r="OPS66" i="9"/>
  <c r="OPU66" i="9"/>
  <c r="OPW66" i="9"/>
  <c r="OPY66" i="9"/>
  <c r="OQA66" i="9"/>
  <c r="OQC66" i="9"/>
  <c r="OQE66" i="9"/>
  <c r="OQG66" i="9"/>
  <c r="OQI66" i="9"/>
  <c r="OQK66" i="9"/>
  <c r="OQM66" i="9"/>
  <c r="OQO66" i="9"/>
  <c r="OQQ66" i="9"/>
  <c r="OQS66" i="9"/>
  <c r="OQU66" i="9"/>
  <c r="OQW66" i="9"/>
  <c r="OQY66" i="9"/>
  <c r="ORA66" i="9"/>
  <c r="ORC66" i="9"/>
  <c r="ORE66" i="9"/>
  <c r="ORG66" i="9"/>
  <c r="ORI66" i="9"/>
  <c r="ORK66" i="9"/>
  <c r="ORM66" i="9"/>
  <c r="ORO66" i="9"/>
  <c r="ORQ66" i="9"/>
  <c r="ORS66" i="9"/>
  <c r="ORU66" i="9"/>
  <c r="ORW66" i="9"/>
  <c r="ORY66" i="9"/>
  <c r="OSA66" i="9"/>
  <c r="OSC66" i="9"/>
  <c r="OSE66" i="9"/>
  <c r="OSG66" i="9"/>
  <c r="OSI66" i="9"/>
  <c r="OSK66" i="9"/>
  <c r="OSM66" i="9"/>
  <c r="OSO66" i="9"/>
  <c r="OSQ66" i="9"/>
  <c r="OSS66" i="9"/>
  <c r="OSU66" i="9"/>
  <c r="OSW66" i="9"/>
  <c r="OSY66" i="9"/>
  <c r="OTA66" i="9"/>
  <c r="OTC66" i="9"/>
  <c r="OTE66" i="9"/>
  <c r="OTG66" i="9"/>
  <c r="OTI66" i="9"/>
  <c r="OTK66" i="9"/>
  <c r="OTM66" i="9"/>
  <c r="OTO66" i="9"/>
  <c r="OTQ66" i="9"/>
  <c r="OTS66" i="9"/>
  <c r="OTU66" i="9"/>
  <c r="OTW66" i="9"/>
  <c r="OTY66" i="9"/>
  <c r="OUA66" i="9"/>
  <c r="OUC66" i="9"/>
  <c r="OUE66" i="9"/>
  <c r="OUG66" i="9"/>
  <c r="OUI66" i="9"/>
  <c r="OUK66" i="9"/>
  <c r="OUM66" i="9"/>
  <c r="OUO66" i="9"/>
  <c r="OUQ66" i="9"/>
  <c r="OUS66" i="9"/>
  <c r="OUU66" i="9"/>
  <c r="OUW66" i="9"/>
  <c r="OUY66" i="9"/>
  <c r="OVA66" i="9"/>
  <c r="OVC66" i="9"/>
  <c r="OVE66" i="9"/>
  <c r="OVG66" i="9"/>
  <c r="OVI66" i="9"/>
  <c r="OVK66" i="9"/>
  <c r="OVM66" i="9"/>
  <c r="OVO66" i="9"/>
  <c r="OVQ66" i="9"/>
  <c r="OVS66" i="9"/>
  <c r="OVU66" i="9"/>
  <c r="OVW66" i="9"/>
  <c r="OVY66" i="9"/>
  <c r="OWA66" i="9"/>
  <c r="OWC66" i="9"/>
  <c r="OWE66" i="9"/>
  <c r="OWG66" i="9"/>
  <c r="OWI66" i="9"/>
  <c r="OWK66" i="9"/>
  <c r="OWM66" i="9"/>
  <c r="OWO66" i="9"/>
  <c r="OWQ66" i="9"/>
  <c r="OWS66" i="9"/>
  <c r="OWU66" i="9"/>
  <c r="OWW66" i="9"/>
  <c r="OWY66" i="9"/>
  <c r="OXA66" i="9"/>
  <c r="OXC66" i="9"/>
  <c r="OXE66" i="9"/>
  <c r="OXG66" i="9"/>
  <c r="OXI66" i="9"/>
  <c r="OXK66" i="9"/>
  <c r="OXM66" i="9"/>
  <c r="OXO66" i="9"/>
  <c r="OXQ66" i="9"/>
  <c r="OXS66" i="9"/>
  <c r="OXU66" i="9"/>
  <c r="OXW66" i="9"/>
  <c r="OXY66" i="9"/>
  <c r="OYA66" i="9"/>
  <c r="OYC66" i="9"/>
  <c r="OYE66" i="9"/>
  <c r="OYG66" i="9"/>
  <c r="OYI66" i="9"/>
  <c r="OYK66" i="9"/>
  <c r="OYM66" i="9"/>
  <c r="OYO66" i="9"/>
  <c r="OYQ66" i="9"/>
  <c r="OYS66" i="9"/>
  <c r="OYU66" i="9"/>
  <c r="OYW66" i="9"/>
  <c r="OYY66" i="9"/>
  <c r="OZA66" i="9"/>
  <c r="OZC66" i="9"/>
  <c r="OZE66" i="9"/>
  <c r="OZG66" i="9"/>
  <c r="OZI66" i="9"/>
  <c r="OZK66" i="9"/>
  <c r="OZM66" i="9"/>
  <c r="OZO66" i="9"/>
  <c r="OZQ66" i="9"/>
  <c r="OZS66" i="9"/>
  <c r="OZU66" i="9"/>
  <c r="OZW66" i="9"/>
  <c r="OZY66" i="9"/>
  <c r="PAA66" i="9"/>
  <c r="PAC66" i="9"/>
  <c r="PAE66" i="9"/>
  <c r="PAG66" i="9"/>
  <c r="PAI66" i="9"/>
  <c r="PAK66" i="9"/>
  <c r="PAM66" i="9"/>
  <c r="PAO66" i="9"/>
  <c r="PAQ66" i="9"/>
  <c r="PAS66" i="9"/>
  <c r="PAU66" i="9"/>
  <c r="PAW66" i="9"/>
  <c r="PAY66" i="9"/>
  <c r="PBA66" i="9"/>
  <c r="PBC66" i="9"/>
  <c r="PBE66" i="9"/>
  <c r="PBG66" i="9"/>
  <c r="PBI66" i="9"/>
  <c r="PBK66" i="9"/>
  <c r="PBM66" i="9"/>
  <c r="PBO66" i="9"/>
  <c r="PBQ66" i="9"/>
  <c r="PBS66" i="9"/>
  <c r="PBU66" i="9"/>
  <c r="PBW66" i="9"/>
  <c r="PBY66" i="9"/>
  <c r="PCA66" i="9"/>
  <c r="PCC66" i="9"/>
  <c r="PCE66" i="9"/>
  <c r="PCG66" i="9"/>
  <c r="PCI66" i="9"/>
  <c r="PCK66" i="9"/>
  <c r="PCM66" i="9"/>
  <c r="PCO66" i="9"/>
  <c r="PCQ66" i="9"/>
  <c r="PCS66" i="9"/>
  <c r="PCU66" i="9"/>
  <c r="PCW66" i="9"/>
  <c r="PCY66" i="9"/>
  <c r="PDA66" i="9"/>
  <c r="PDC66" i="9"/>
  <c r="PDE66" i="9"/>
  <c r="PDG66" i="9"/>
  <c r="PDI66" i="9"/>
  <c r="PDK66" i="9"/>
  <c r="PDM66" i="9"/>
  <c r="PDO66" i="9"/>
  <c r="PDQ66" i="9"/>
  <c r="PDS66" i="9"/>
  <c r="PDU66" i="9"/>
  <c r="PDW66" i="9"/>
  <c r="PDY66" i="9"/>
  <c r="PEA66" i="9"/>
  <c r="PEC66" i="9"/>
  <c r="PEE66" i="9"/>
  <c r="PEG66" i="9"/>
  <c r="PEI66" i="9"/>
  <c r="PEK66" i="9"/>
  <c r="PEM66" i="9"/>
  <c r="PEO66" i="9"/>
  <c r="PEQ66" i="9"/>
  <c r="PES66" i="9"/>
  <c r="PEU66" i="9"/>
  <c r="PEW66" i="9"/>
  <c r="PEY66" i="9"/>
  <c r="PFA66" i="9"/>
  <c r="PFC66" i="9"/>
  <c r="PFE66" i="9"/>
  <c r="PFG66" i="9"/>
  <c r="PFI66" i="9"/>
  <c r="PFK66" i="9"/>
  <c r="PFM66" i="9"/>
  <c r="PFO66" i="9"/>
  <c r="PFQ66" i="9"/>
  <c r="PFS66" i="9"/>
  <c r="PFU66" i="9"/>
  <c r="PFW66" i="9"/>
  <c r="PFY66" i="9"/>
  <c r="PGA66" i="9"/>
  <c r="PGC66" i="9"/>
  <c r="PGE66" i="9"/>
  <c r="PGG66" i="9"/>
  <c r="PGI66" i="9"/>
  <c r="PGK66" i="9"/>
  <c r="PGM66" i="9"/>
  <c r="PGO66" i="9"/>
  <c r="PGQ66" i="9"/>
  <c r="PGS66" i="9"/>
  <c r="PGU66" i="9"/>
  <c r="PGW66" i="9"/>
  <c r="PGY66" i="9"/>
  <c r="PHA66" i="9"/>
  <c r="PHC66" i="9"/>
  <c r="PHE66" i="9"/>
  <c r="PHG66" i="9"/>
  <c r="PHI66" i="9"/>
  <c r="PHK66" i="9"/>
  <c r="PHM66" i="9"/>
  <c r="PHO66" i="9"/>
  <c r="PHQ66" i="9"/>
  <c r="PHS66" i="9"/>
  <c r="PHU66" i="9"/>
  <c r="PHW66" i="9"/>
  <c r="PHY66" i="9"/>
  <c r="PIA66" i="9"/>
  <c r="PIC66" i="9"/>
  <c r="PIE66" i="9"/>
  <c r="PIG66" i="9"/>
  <c r="PII66" i="9"/>
  <c r="PIK66" i="9"/>
  <c r="PIM66" i="9"/>
  <c r="PIO66" i="9"/>
  <c r="PIQ66" i="9"/>
  <c r="PIS66" i="9"/>
  <c r="PIU66" i="9"/>
  <c r="PIW66" i="9"/>
  <c r="PIY66" i="9"/>
  <c r="PJA66" i="9"/>
  <c r="PJC66" i="9"/>
  <c r="PJE66" i="9"/>
  <c r="PJG66" i="9"/>
  <c r="PJI66" i="9"/>
  <c r="PJK66" i="9"/>
  <c r="PJM66" i="9"/>
  <c r="PJO66" i="9"/>
  <c r="PJQ66" i="9"/>
  <c r="PJS66" i="9"/>
  <c r="PJU66" i="9"/>
  <c r="PJW66" i="9"/>
  <c r="PJY66" i="9"/>
  <c r="PKA66" i="9"/>
  <c r="PKC66" i="9"/>
  <c r="PKE66" i="9"/>
  <c r="PKG66" i="9"/>
  <c r="PKI66" i="9"/>
  <c r="PKK66" i="9"/>
  <c r="PKM66" i="9"/>
  <c r="PKO66" i="9"/>
  <c r="PKQ66" i="9"/>
  <c r="PKS66" i="9"/>
  <c r="PKU66" i="9"/>
  <c r="PKW66" i="9"/>
  <c r="PKY66" i="9"/>
  <c r="PLA66" i="9"/>
  <c r="PLC66" i="9"/>
  <c r="PLE66" i="9"/>
  <c r="PLG66" i="9"/>
  <c r="PLI66" i="9"/>
  <c r="PLK66" i="9"/>
  <c r="PLM66" i="9"/>
  <c r="PLO66" i="9"/>
  <c r="PLQ66" i="9"/>
  <c r="PLS66" i="9"/>
  <c r="PLU66" i="9"/>
  <c r="PLW66" i="9"/>
  <c r="PLY66" i="9"/>
  <c r="PMA66" i="9"/>
  <c r="PMC66" i="9"/>
  <c r="PME66" i="9"/>
  <c r="PMG66" i="9"/>
  <c r="PMI66" i="9"/>
  <c r="PMK66" i="9"/>
  <c r="PMM66" i="9"/>
  <c r="PMO66" i="9"/>
  <c r="PMQ66" i="9"/>
  <c r="PMS66" i="9"/>
  <c r="PMU66" i="9"/>
  <c r="PMW66" i="9"/>
  <c r="PMY66" i="9"/>
  <c r="PNA66" i="9"/>
  <c r="PNC66" i="9"/>
  <c r="PNE66" i="9"/>
  <c r="PNG66" i="9"/>
  <c r="PNI66" i="9"/>
  <c r="PNK66" i="9"/>
  <c r="PNM66" i="9"/>
  <c r="PNO66" i="9"/>
  <c r="PNQ66" i="9"/>
  <c r="PNS66" i="9"/>
  <c r="PNU66" i="9"/>
  <c r="PNW66" i="9"/>
  <c r="PNY66" i="9"/>
  <c r="POA66" i="9"/>
  <c r="POC66" i="9"/>
  <c r="POE66" i="9"/>
  <c r="POG66" i="9"/>
  <c r="POI66" i="9"/>
  <c r="POK66" i="9"/>
  <c r="POM66" i="9"/>
  <c r="POO66" i="9"/>
  <c r="POQ66" i="9"/>
  <c r="POS66" i="9"/>
  <c r="POU66" i="9"/>
  <c r="POW66" i="9"/>
  <c r="POY66" i="9"/>
  <c r="PPA66" i="9"/>
  <c r="PPC66" i="9"/>
  <c r="PPE66" i="9"/>
  <c r="PPG66" i="9"/>
  <c r="PPI66" i="9"/>
  <c r="PPK66" i="9"/>
  <c r="PPM66" i="9"/>
  <c r="PPO66" i="9"/>
  <c r="PPQ66" i="9"/>
  <c r="PPS66" i="9"/>
  <c r="PPU66" i="9"/>
  <c r="PPW66" i="9"/>
  <c r="PPY66" i="9"/>
  <c r="PQA66" i="9"/>
  <c r="PQC66" i="9"/>
  <c r="PQE66" i="9"/>
  <c r="PQG66" i="9"/>
  <c r="PQI66" i="9"/>
  <c r="PQK66" i="9"/>
  <c r="PQM66" i="9"/>
  <c r="PQO66" i="9"/>
  <c r="PQQ66" i="9"/>
  <c r="PQS66" i="9"/>
  <c r="PQU66" i="9"/>
  <c r="PQW66" i="9"/>
  <c r="PQY66" i="9"/>
  <c r="PRA66" i="9"/>
  <c r="PRC66" i="9"/>
  <c r="PRE66" i="9"/>
  <c r="PRG66" i="9"/>
  <c r="PRI66" i="9"/>
  <c r="PRK66" i="9"/>
  <c r="PRM66" i="9"/>
  <c r="PRO66" i="9"/>
  <c r="PRQ66" i="9"/>
  <c r="PRS66" i="9"/>
  <c r="PRU66" i="9"/>
  <c r="PRW66" i="9"/>
  <c r="PRY66" i="9"/>
  <c r="PSA66" i="9"/>
  <c r="PSC66" i="9"/>
  <c r="PSE66" i="9"/>
  <c r="PSG66" i="9"/>
  <c r="PSI66" i="9"/>
  <c r="PSK66" i="9"/>
  <c r="PSM66" i="9"/>
  <c r="PSO66" i="9"/>
  <c r="PSQ66" i="9"/>
  <c r="PSS66" i="9"/>
  <c r="PSU66" i="9"/>
  <c r="PSW66" i="9"/>
  <c r="PSY66" i="9"/>
  <c r="PTA66" i="9"/>
  <c r="PTC66" i="9"/>
  <c r="PTE66" i="9"/>
  <c r="PTG66" i="9"/>
  <c r="PTI66" i="9"/>
  <c r="PTK66" i="9"/>
  <c r="PTM66" i="9"/>
  <c r="PTO66" i="9"/>
  <c r="PTQ66" i="9"/>
  <c r="PTS66" i="9"/>
  <c r="PTU66" i="9"/>
  <c r="PTW66" i="9"/>
  <c r="PTY66" i="9"/>
  <c r="PUA66" i="9"/>
  <c r="PUC66" i="9"/>
  <c r="PUE66" i="9"/>
  <c r="PUG66" i="9"/>
  <c r="PUI66" i="9"/>
  <c r="PUK66" i="9"/>
  <c r="PUM66" i="9"/>
  <c r="PUO66" i="9"/>
  <c r="PUQ66" i="9"/>
  <c r="PUS66" i="9"/>
  <c r="PUU66" i="9"/>
  <c r="PUW66" i="9"/>
  <c r="PUY66" i="9"/>
  <c r="PVA66" i="9"/>
  <c r="PVC66" i="9"/>
  <c r="PVE66" i="9"/>
  <c r="PVG66" i="9"/>
  <c r="PVI66" i="9"/>
  <c r="PVK66" i="9"/>
  <c r="PVM66" i="9"/>
  <c r="PVO66" i="9"/>
  <c r="PVQ66" i="9"/>
  <c r="PVS66" i="9"/>
  <c r="PVU66" i="9"/>
  <c r="PVW66" i="9"/>
  <c r="PVY66" i="9"/>
  <c r="PWA66" i="9"/>
  <c r="PWC66" i="9"/>
  <c r="PWE66" i="9"/>
  <c r="PWG66" i="9"/>
  <c r="PWI66" i="9"/>
  <c r="PWK66" i="9"/>
  <c r="PWM66" i="9"/>
  <c r="PWO66" i="9"/>
  <c r="PWQ66" i="9"/>
  <c r="PWS66" i="9"/>
  <c r="PWU66" i="9"/>
  <c r="PWW66" i="9"/>
  <c r="PWY66" i="9"/>
  <c r="PXA66" i="9"/>
  <c r="PXC66" i="9"/>
  <c r="PXE66" i="9"/>
  <c r="PXG66" i="9"/>
  <c r="PXI66" i="9"/>
  <c r="PXK66" i="9"/>
  <c r="PXM66" i="9"/>
  <c r="PXO66" i="9"/>
  <c r="PXQ66" i="9"/>
  <c r="PXS66" i="9"/>
  <c r="PXU66" i="9"/>
  <c r="PXW66" i="9"/>
  <c r="PXY66" i="9"/>
  <c r="PYA66" i="9"/>
  <c r="PYC66" i="9"/>
  <c r="PYE66" i="9"/>
  <c r="PYG66" i="9"/>
  <c r="PYI66" i="9"/>
  <c r="PYK66" i="9"/>
  <c r="PYM66" i="9"/>
  <c r="PYO66" i="9"/>
  <c r="PYQ66" i="9"/>
  <c r="PYS66" i="9"/>
  <c r="PYU66" i="9"/>
  <c r="PYW66" i="9"/>
  <c r="PYY66" i="9"/>
  <c r="PZA66" i="9"/>
  <c r="PZC66" i="9"/>
  <c r="PZE66" i="9"/>
  <c r="PZG66" i="9"/>
  <c r="PZI66" i="9"/>
  <c r="PZK66" i="9"/>
  <c r="PZM66" i="9"/>
  <c r="PZO66" i="9"/>
  <c r="PZQ66" i="9"/>
  <c r="PZS66" i="9"/>
  <c r="PZU66" i="9"/>
  <c r="PZW66" i="9"/>
  <c r="PZY66" i="9"/>
  <c r="QAA66" i="9"/>
  <c r="QAC66" i="9"/>
  <c r="QAE66" i="9"/>
  <c r="QAG66" i="9"/>
  <c r="QAI66" i="9"/>
  <c r="QAK66" i="9"/>
  <c r="QAM66" i="9"/>
  <c r="QAO66" i="9"/>
  <c r="QAQ66" i="9"/>
  <c r="QAS66" i="9"/>
  <c r="QAU66" i="9"/>
  <c r="QAW66" i="9"/>
  <c r="QAY66" i="9"/>
  <c r="QBA66" i="9"/>
  <c r="QBC66" i="9"/>
  <c r="QBE66" i="9"/>
  <c r="QBG66" i="9"/>
  <c r="QBI66" i="9"/>
  <c r="QBK66" i="9"/>
  <c r="QBM66" i="9"/>
  <c r="QBO66" i="9"/>
  <c r="QBQ66" i="9"/>
  <c r="QBS66" i="9"/>
  <c r="QBU66" i="9"/>
  <c r="QBW66" i="9"/>
  <c r="QBY66" i="9"/>
  <c r="QCA66" i="9"/>
  <c r="QCC66" i="9"/>
  <c r="QCE66" i="9"/>
  <c r="QCG66" i="9"/>
  <c r="QCI66" i="9"/>
  <c r="QCK66" i="9"/>
  <c r="QCM66" i="9"/>
  <c r="QCO66" i="9"/>
  <c r="QCQ66" i="9"/>
  <c r="QCS66" i="9"/>
  <c r="QCU66" i="9"/>
  <c r="QCW66" i="9"/>
  <c r="QCY66" i="9"/>
  <c r="QDA66" i="9"/>
  <c r="QDC66" i="9"/>
  <c r="QDE66" i="9"/>
  <c r="QDG66" i="9"/>
  <c r="QDI66" i="9"/>
  <c r="QDK66" i="9"/>
  <c r="QDM66" i="9"/>
  <c r="QDO66" i="9"/>
  <c r="QDQ66" i="9"/>
  <c r="QDS66" i="9"/>
  <c r="QDU66" i="9"/>
  <c r="QDW66" i="9"/>
  <c r="QDY66" i="9"/>
  <c r="QEA66" i="9"/>
  <c r="QEC66" i="9"/>
  <c r="QEE66" i="9"/>
  <c r="QEG66" i="9"/>
  <c r="QEI66" i="9"/>
  <c r="QEK66" i="9"/>
  <c r="QEM66" i="9"/>
  <c r="QEO66" i="9"/>
  <c r="QEQ66" i="9"/>
  <c r="QES66" i="9"/>
  <c r="QEU66" i="9"/>
  <c r="QEW66" i="9"/>
  <c r="QEY66" i="9"/>
  <c r="QFA66" i="9"/>
  <c r="QFC66" i="9"/>
  <c r="QFE66" i="9"/>
  <c r="QFG66" i="9"/>
  <c r="QFI66" i="9"/>
  <c r="QFK66" i="9"/>
  <c r="QFM66" i="9"/>
  <c r="QFO66" i="9"/>
  <c r="QFQ66" i="9"/>
  <c r="QFS66" i="9"/>
  <c r="QFU66" i="9"/>
  <c r="QFW66" i="9"/>
  <c r="QFY66" i="9"/>
  <c r="QGA66" i="9"/>
  <c r="QGC66" i="9"/>
  <c r="QGE66" i="9"/>
  <c r="QGG66" i="9"/>
  <c r="QGI66" i="9"/>
  <c r="QGK66" i="9"/>
  <c r="QGM66" i="9"/>
  <c r="QGO66" i="9"/>
  <c r="QGQ66" i="9"/>
  <c r="QGS66" i="9"/>
  <c r="QGU66" i="9"/>
  <c r="QGW66" i="9"/>
  <c r="QGY66" i="9"/>
  <c r="QHA66" i="9"/>
  <c r="QHC66" i="9"/>
  <c r="QHE66" i="9"/>
  <c r="QHG66" i="9"/>
  <c r="QHI66" i="9"/>
  <c r="QHK66" i="9"/>
  <c r="QHM66" i="9"/>
  <c r="QHO66" i="9"/>
  <c r="QHQ66" i="9"/>
  <c r="QHS66" i="9"/>
  <c r="QHU66" i="9"/>
  <c r="QHW66" i="9"/>
  <c r="QHY66" i="9"/>
  <c r="QIA66" i="9"/>
  <c r="QIC66" i="9"/>
  <c r="QIE66" i="9"/>
  <c r="QIG66" i="9"/>
  <c r="QII66" i="9"/>
  <c r="QIK66" i="9"/>
  <c r="QIM66" i="9"/>
  <c r="QIO66" i="9"/>
  <c r="QIQ66" i="9"/>
  <c r="QIS66" i="9"/>
  <c r="QIU66" i="9"/>
  <c r="QIW66" i="9"/>
  <c r="QIY66" i="9"/>
  <c r="QJA66" i="9"/>
  <c r="QJC66" i="9"/>
  <c r="QJE66" i="9"/>
  <c r="QJG66" i="9"/>
  <c r="QJI66" i="9"/>
  <c r="QJK66" i="9"/>
  <c r="QJM66" i="9"/>
  <c r="QJO66" i="9"/>
  <c r="QJQ66" i="9"/>
  <c r="QJS66" i="9"/>
  <c r="QJU66" i="9"/>
  <c r="QJW66" i="9"/>
  <c r="QJY66" i="9"/>
  <c r="QKA66" i="9"/>
  <c r="QKC66" i="9"/>
  <c r="QKE66" i="9"/>
  <c r="QKG66" i="9"/>
  <c r="QKI66" i="9"/>
  <c r="QKK66" i="9"/>
  <c r="QKM66" i="9"/>
  <c r="QKO66" i="9"/>
  <c r="QKQ66" i="9"/>
  <c r="QKS66" i="9"/>
  <c r="QKU66" i="9"/>
  <c r="QKW66" i="9"/>
  <c r="QKY66" i="9"/>
  <c r="QLA66" i="9"/>
  <c r="QLC66" i="9"/>
  <c r="QLE66" i="9"/>
  <c r="QLG66" i="9"/>
  <c r="QLI66" i="9"/>
  <c r="QLK66" i="9"/>
  <c r="QLM66" i="9"/>
  <c r="QLO66" i="9"/>
  <c r="QLQ66" i="9"/>
  <c r="QLS66" i="9"/>
  <c r="QLU66" i="9"/>
  <c r="QLW66" i="9"/>
  <c r="QLY66" i="9"/>
  <c r="QMA66" i="9"/>
  <c r="QMC66" i="9"/>
  <c r="QME66" i="9"/>
  <c r="QMG66" i="9"/>
  <c r="QMI66" i="9"/>
  <c r="QMK66" i="9"/>
  <c r="QMM66" i="9"/>
  <c r="QMO66" i="9"/>
  <c r="QMQ66" i="9"/>
  <c r="QMS66" i="9"/>
  <c r="QMU66" i="9"/>
  <c r="QMW66" i="9"/>
  <c r="QMY66" i="9"/>
  <c r="QNA66" i="9"/>
  <c r="QNC66" i="9"/>
  <c r="QNE66" i="9"/>
  <c r="QNG66" i="9"/>
  <c r="QNI66" i="9"/>
  <c r="QNK66" i="9"/>
  <c r="QNM66" i="9"/>
  <c r="QNO66" i="9"/>
  <c r="QNQ66" i="9"/>
  <c r="QNS66" i="9"/>
  <c r="QNU66" i="9"/>
  <c r="QNW66" i="9"/>
  <c r="QNY66" i="9"/>
  <c r="QOA66" i="9"/>
  <c r="QOC66" i="9"/>
  <c r="QOE66" i="9"/>
  <c r="QOG66" i="9"/>
  <c r="QOI66" i="9"/>
  <c r="QOK66" i="9"/>
  <c r="QOM66" i="9"/>
  <c r="QOO66" i="9"/>
  <c r="QOQ66" i="9"/>
  <c r="QOS66" i="9"/>
  <c r="QOU66" i="9"/>
  <c r="QOW66" i="9"/>
  <c r="QOY66" i="9"/>
  <c r="QPA66" i="9"/>
  <c r="QPC66" i="9"/>
  <c r="QPE66" i="9"/>
  <c r="QPG66" i="9"/>
  <c r="QPI66" i="9"/>
  <c r="QPK66" i="9"/>
  <c r="QPM66" i="9"/>
  <c r="QPO66" i="9"/>
  <c r="QPQ66" i="9"/>
  <c r="QPS66" i="9"/>
  <c r="QPU66" i="9"/>
  <c r="QPW66" i="9"/>
  <c r="QPY66" i="9"/>
  <c r="QQA66" i="9"/>
  <c r="QQC66" i="9"/>
  <c r="QQE66" i="9"/>
  <c r="QQG66" i="9"/>
  <c r="QQI66" i="9"/>
  <c r="QQK66" i="9"/>
  <c r="QQM66" i="9"/>
  <c r="QQO66" i="9"/>
  <c r="QQQ66" i="9"/>
  <c r="QQS66" i="9"/>
  <c r="QQU66" i="9"/>
  <c r="QQW66" i="9"/>
  <c r="QQY66" i="9"/>
  <c r="QRA66" i="9"/>
  <c r="QRC66" i="9"/>
  <c r="QRE66" i="9"/>
  <c r="QRG66" i="9"/>
  <c r="QRI66" i="9"/>
  <c r="QRK66" i="9"/>
  <c r="QRM66" i="9"/>
  <c r="QRO66" i="9"/>
  <c r="QRQ66" i="9"/>
  <c r="QRS66" i="9"/>
  <c r="QRU66" i="9"/>
  <c r="QRW66" i="9"/>
  <c r="QRY66" i="9"/>
  <c r="QSA66" i="9"/>
  <c r="QSC66" i="9"/>
  <c r="QSE66" i="9"/>
  <c r="QSG66" i="9"/>
  <c r="QSI66" i="9"/>
  <c r="QSK66" i="9"/>
  <c r="QSM66" i="9"/>
  <c r="QSO66" i="9"/>
  <c r="QSQ66" i="9"/>
  <c r="QSS66" i="9"/>
  <c r="QSU66" i="9"/>
  <c r="QSW66" i="9"/>
  <c r="QSY66" i="9"/>
  <c r="QTA66" i="9"/>
  <c r="QTC66" i="9"/>
  <c r="QTE66" i="9"/>
  <c r="QTG66" i="9"/>
  <c r="QTI66" i="9"/>
  <c r="QTK66" i="9"/>
  <c r="QTM66" i="9"/>
  <c r="QTO66" i="9"/>
  <c r="QTQ66" i="9"/>
  <c r="QTS66" i="9"/>
  <c r="QTU66" i="9"/>
  <c r="QTW66" i="9"/>
  <c r="QTY66" i="9"/>
  <c r="QUA66" i="9"/>
  <c r="QUC66" i="9"/>
  <c r="QUE66" i="9"/>
  <c r="QUG66" i="9"/>
  <c r="QUI66" i="9"/>
  <c r="QUK66" i="9"/>
  <c r="QUM66" i="9"/>
  <c r="QUO66" i="9"/>
  <c r="QUQ66" i="9"/>
  <c r="QUS66" i="9"/>
  <c r="QUU66" i="9"/>
  <c r="QUW66" i="9"/>
  <c r="QUY66" i="9"/>
  <c r="QVA66" i="9"/>
  <c r="QVC66" i="9"/>
  <c r="QVE66" i="9"/>
  <c r="QVG66" i="9"/>
  <c r="QVI66" i="9"/>
  <c r="QVK66" i="9"/>
  <c r="QVM66" i="9"/>
  <c r="QVO66" i="9"/>
  <c r="QVQ66" i="9"/>
  <c r="QVS66" i="9"/>
  <c r="QVU66" i="9"/>
  <c r="QVW66" i="9"/>
  <c r="QVY66" i="9"/>
  <c r="QWA66" i="9"/>
  <c r="QWC66" i="9"/>
  <c r="QWE66" i="9"/>
  <c r="QWG66" i="9"/>
  <c r="QWI66" i="9"/>
  <c r="QWK66" i="9"/>
  <c r="QWM66" i="9"/>
  <c r="QWO66" i="9"/>
  <c r="QWQ66" i="9"/>
  <c r="QWS66" i="9"/>
  <c r="QWU66" i="9"/>
  <c r="QWW66" i="9"/>
  <c r="QWY66" i="9"/>
  <c r="QXA66" i="9"/>
  <c r="QXC66" i="9"/>
  <c r="QXE66" i="9"/>
  <c r="QXG66" i="9"/>
  <c r="QXI66" i="9"/>
  <c r="QXK66" i="9"/>
  <c r="QXM66" i="9"/>
  <c r="QXO66" i="9"/>
  <c r="QXQ66" i="9"/>
  <c r="QXS66" i="9"/>
  <c r="QXU66" i="9"/>
  <c r="QXW66" i="9"/>
  <c r="QXY66" i="9"/>
  <c r="QYA66" i="9"/>
  <c r="QYC66" i="9"/>
  <c r="QYE66" i="9"/>
  <c r="QYG66" i="9"/>
  <c r="QYI66" i="9"/>
  <c r="QYK66" i="9"/>
  <c r="QYM66" i="9"/>
  <c r="QYO66" i="9"/>
  <c r="QYQ66" i="9"/>
  <c r="QYS66" i="9"/>
  <c r="QYU66" i="9"/>
  <c r="QYW66" i="9"/>
  <c r="QYY66" i="9"/>
  <c r="QZA66" i="9"/>
  <c r="QZC66" i="9"/>
  <c r="QZE66" i="9"/>
  <c r="QZG66" i="9"/>
  <c r="QZI66" i="9"/>
  <c r="QZK66" i="9"/>
  <c r="QZM66" i="9"/>
  <c r="QZO66" i="9"/>
  <c r="QZQ66" i="9"/>
  <c r="QZS66" i="9"/>
  <c r="QZU66" i="9"/>
  <c r="QZW66" i="9"/>
  <c r="QZY66" i="9"/>
  <c r="RAA66" i="9"/>
  <c r="RAC66" i="9"/>
  <c r="RAE66" i="9"/>
  <c r="RAG66" i="9"/>
  <c r="RAI66" i="9"/>
  <c r="RAK66" i="9"/>
  <c r="RAM66" i="9"/>
  <c r="RAO66" i="9"/>
  <c r="RAQ66" i="9"/>
  <c r="RAS66" i="9"/>
  <c r="RAU66" i="9"/>
  <c r="RAW66" i="9"/>
  <c r="RAY66" i="9"/>
  <c r="RBA66" i="9"/>
  <c r="RBC66" i="9"/>
  <c r="RBE66" i="9"/>
  <c r="RBG66" i="9"/>
  <c r="RBI66" i="9"/>
  <c r="RBK66" i="9"/>
  <c r="RBM66" i="9"/>
  <c r="RBO66" i="9"/>
  <c r="RBQ66" i="9"/>
  <c r="RBS66" i="9"/>
  <c r="RBU66" i="9"/>
  <c r="RBW66" i="9"/>
  <c r="RBY66" i="9"/>
  <c r="RCA66" i="9"/>
  <c r="RCC66" i="9"/>
  <c r="RCE66" i="9"/>
  <c r="RCG66" i="9"/>
  <c r="RCI66" i="9"/>
  <c r="RCK66" i="9"/>
  <c r="RCM66" i="9"/>
  <c r="RCO66" i="9"/>
  <c r="RCQ66" i="9"/>
  <c r="RCS66" i="9"/>
  <c r="RCU66" i="9"/>
  <c r="RCW66" i="9"/>
  <c r="RCY66" i="9"/>
  <c r="RDA66" i="9"/>
  <c r="RDC66" i="9"/>
  <c r="RDE66" i="9"/>
  <c r="RDG66" i="9"/>
  <c r="RDI66" i="9"/>
  <c r="RDK66" i="9"/>
  <c r="RDM66" i="9"/>
  <c r="RDO66" i="9"/>
  <c r="RDQ66" i="9"/>
  <c r="RDS66" i="9"/>
  <c r="RDU66" i="9"/>
  <c r="RDW66" i="9"/>
  <c r="RDY66" i="9"/>
  <c r="REA66" i="9"/>
  <c r="REC66" i="9"/>
  <c r="REE66" i="9"/>
  <c r="REG66" i="9"/>
  <c r="REI66" i="9"/>
  <c r="REK66" i="9"/>
  <c r="REM66" i="9"/>
  <c r="REO66" i="9"/>
  <c r="REQ66" i="9"/>
  <c r="RES66" i="9"/>
  <c r="REU66" i="9"/>
  <c r="REW66" i="9"/>
  <c r="REY66" i="9"/>
  <c r="RFA66" i="9"/>
  <c r="RFC66" i="9"/>
  <c r="RFE66" i="9"/>
  <c r="RFG66" i="9"/>
  <c r="RFI66" i="9"/>
  <c r="RFK66" i="9"/>
  <c r="RFM66" i="9"/>
  <c r="RFO66" i="9"/>
  <c r="RFQ66" i="9"/>
  <c r="RFS66" i="9"/>
  <c r="RFU66" i="9"/>
  <c r="RFW66" i="9"/>
  <c r="RFY66" i="9"/>
  <c r="RGA66" i="9"/>
  <c r="RGC66" i="9"/>
  <c r="RGE66" i="9"/>
  <c r="RGG66" i="9"/>
  <c r="RGI66" i="9"/>
  <c r="RGK66" i="9"/>
  <c r="RGM66" i="9"/>
  <c r="RGO66" i="9"/>
  <c r="RGQ66" i="9"/>
  <c r="RGS66" i="9"/>
  <c r="RGU66" i="9"/>
  <c r="RGW66" i="9"/>
  <c r="RGY66" i="9"/>
  <c r="RHA66" i="9"/>
  <c r="RHC66" i="9"/>
  <c r="RHE66" i="9"/>
  <c r="RHG66" i="9"/>
  <c r="RHI66" i="9"/>
  <c r="RHK66" i="9"/>
  <c r="RHM66" i="9"/>
  <c r="RHO66" i="9"/>
  <c r="RHQ66" i="9"/>
  <c r="RHS66" i="9"/>
  <c r="RHU66" i="9"/>
  <c r="RHW66" i="9"/>
  <c r="RHY66" i="9"/>
  <c r="RIA66" i="9"/>
  <c r="RIC66" i="9"/>
  <c r="RIE66" i="9"/>
  <c r="RIG66" i="9"/>
  <c r="RII66" i="9"/>
  <c r="RIK66" i="9"/>
  <c r="RIM66" i="9"/>
  <c r="RIO66" i="9"/>
  <c r="RIQ66" i="9"/>
  <c r="RIS66" i="9"/>
  <c r="RIU66" i="9"/>
  <c r="RIW66" i="9"/>
  <c r="RIY66" i="9"/>
  <c r="RJA66" i="9"/>
  <c r="RJC66" i="9"/>
  <c r="RJE66" i="9"/>
  <c r="RJG66" i="9"/>
  <c r="RJI66" i="9"/>
  <c r="RJK66" i="9"/>
  <c r="RJM66" i="9"/>
  <c r="RJO66" i="9"/>
  <c r="RJQ66" i="9"/>
  <c r="RJS66" i="9"/>
  <c r="RJU66" i="9"/>
  <c r="RJW66" i="9"/>
  <c r="RJY66" i="9"/>
  <c r="RKA66" i="9"/>
  <c r="RKC66" i="9"/>
  <c r="RKE66" i="9"/>
  <c r="RKG66" i="9"/>
  <c r="RKI66" i="9"/>
  <c r="RKK66" i="9"/>
  <c r="RKM66" i="9"/>
  <c r="RKO66" i="9"/>
  <c r="RKQ66" i="9"/>
  <c r="RKS66" i="9"/>
  <c r="RKU66" i="9"/>
  <c r="RKW66" i="9"/>
  <c r="RKY66" i="9"/>
  <c r="RLA66" i="9"/>
  <c r="RLC66" i="9"/>
  <c r="RLE66" i="9"/>
  <c r="RLG66" i="9"/>
  <c r="RLI66" i="9"/>
  <c r="RLK66" i="9"/>
  <c r="RLM66" i="9"/>
  <c r="RLO66" i="9"/>
  <c r="RLQ66" i="9"/>
  <c r="RLS66" i="9"/>
  <c r="RLU66" i="9"/>
  <c r="RLW66" i="9"/>
  <c r="RLY66" i="9"/>
  <c r="RMA66" i="9"/>
  <c r="RMC66" i="9"/>
  <c r="RME66" i="9"/>
  <c r="RMG66" i="9"/>
  <c r="RMI66" i="9"/>
  <c r="RMK66" i="9"/>
  <c r="RMM66" i="9"/>
  <c r="RMO66" i="9"/>
  <c r="RMQ66" i="9"/>
  <c r="RMS66" i="9"/>
  <c r="RMU66" i="9"/>
  <c r="RMW66" i="9"/>
  <c r="RMY66" i="9"/>
  <c r="RNA66" i="9"/>
  <c r="RNC66" i="9"/>
  <c r="RNE66" i="9"/>
  <c r="RNG66" i="9"/>
  <c r="RNI66" i="9"/>
  <c r="RNK66" i="9"/>
  <c r="RNM66" i="9"/>
  <c r="RNO66" i="9"/>
  <c r="RNQ66" i="9"/>
  <c r="RNS66" i="9"/>
  <c r="RNU66" i="9"/>
  <c r="RNW66" i="9"/>
  <c r="RNY66" i="9"/>
  <c r="ROA66" i="9"/>
  <c r="ROC66" i="9"/>
  <c r="ROE66" i="9"/>
  <c r="ROG66" i="9"/>
  <c r="ROI66" i="9"/>
  <c r="ROK66" i="9"/>
  <c r="ROM66" i="9"/>
  <c r="ROO66" i="9"/>
  <c r="ROQ66" i="9"/>
  <c r="ROS66" i="9"/>
  <c r="ROU66" i="9"/>
  <c r="ROW66" i="9"/>
  <c r="ROY66" i="9"/>
  <c r="RPA66" i="9"/>
  <c r="RPC66" i="9"/>
  <c r="RPE66" i="9"/>
  <c r="RPG66" i="9"/>
  <c r="RPI66" i="9"/>
  <c r="RPK66" i="9"/>
  <c r="RPM66" i="9"/>
  <c r="RPO66" i="9"/>
  <c r="RPQ66" i="9"/>
  <c r="RPS66" i="9"/>
  <c r="RPU66" i="9"/>
  <c r="RPW66" i="9"/>
  <c r="RPY66" i="9"/>
  <c r="RQA66" i="9"/>
  <c r="RQC66" i="9"/>
  <c r="RQE66" i="9"/>
  <c r="RQG66" i="9"/>
  <c r="RQI66" i="9"/>
  <c r="RQK66" i="9"/>
  <c r="RQM66" i="9"/>
  <c r="RQO66" i="9"/>
  <c r="RQQ66" i="9"/>
  <c r="RQS66" i="9"/>
  <c r="RQU66" i="9"/>
  <c r="RQW66" i="9"/>
  <c r="RQY66" i="9"/>
  <c r="RRA66" i="9"/>
  <c r="RRC66" i="9"/>
  <c r="RRE66" i="9"/>
  <c r="RRG66" i="9"/>
  <c r="RRI66" i="9"/>
  <c r="RRK66" i="9"/>
  <c r="RRM66" i="9"/>
  <c r="RRO66" i="9"/>
  <c r="RRQ66" i="9"/>
  <c r="RRS66" i="9"/>
  <c r="RRU66" i="9"/>
  <c r="RRW66" i="9"/>
  <c r="RRY66" i="9"/>
  <c r="RSA66" i="9"/>
  <c r="RSC66" i="9"/>
  <c r="RSE66" i="9"/>
  <c r="RSG66" i="9"/>
  <c r="RSI66" i="9"/>
  <c r="RSK66" i="9"/>
  <c r="RSM66" i="9"/>
  <c r="RSO66" i="9"/>
  <c r="RSQ66" i="9"/>
  <c r="RSS66" i="9"/>
  <c r="RSU66" i="9"/>
  <c r="RSW66" i="9"/>
  <c r="RSY66" i="9"/>
  <c r="RTA66" i="9"/>
  <c r="RTC66" i="9"/>
  <c r="RTE66" i="9"/>
  <c r="RTG66" i="9"/>
  <c r="RTI66" i="9"/>
  <c r="RTK66" i="9"/>
  <c r="RTM66" i="9"/>
  <c r="RTO66" i="9"/>
  <c r="RTQ66" i="9"/>
  <c r="RTS66" i="9"/>
  <c r="RTU66" i="9"/>
  <c r="RTW66" i="9"/>
  <c r="RTY66" i="9"/>
  <c r="RUA66" i="9"/>
  <c r="RUC66" i="9"/>
  <c r="RUE66" i="9"/>
  <c r="RUG66" i="9"/>
  <c r="RUI66" i="9"/>
  <c r="RUK66" i="9"/>
  <c r="RUM66" i="9"/>
  <c r="RUO66" i="9"/>
  <c r="RUQ66" i="9"/>
  <c r="RUS66" i="9"/>
  <c r="RUU66" i="9"/>
  <c r="RUW66" i="9"/>
  <c r="RUY66" i="9"/>
  <c r="RVA66" i="9"/>
  <c r="RVC66" i="9"/>
  <c r="RVE66" i="9"/>
  <c r="RVG66" i="9"/>
  <c r="RVI66" i="9"/>
  <c r="RVK66" i="9"/>
  <c r="RVM66" i="9"/>
  <c r="RVO66" i="9"/>
  <c r="RVQ66" i="9"/>
  <c r="RVS66" i="9"/>
  <c r="RVU66" i="9"/>
  <c r="RVW66" i="9"/>
  <c r="RVY66" i="9"/>
  <c r="RWA66" i="9"/>
  <c r="RWC66" i="9"/>
  <c r="RWE66" i="9"/>
  <c r="RWG66" i="9"/>
  <c r="RWI66" i="9"/>
  <c r="RWK66" i="9"/>
  <c r="RWM66" i="9"/>
  <c r="RWO66" i="9"/>
  <c r="RWQ66" i="9"/>
  <c r="RWS66" i="9"/>
  <c r="RWU66" i="9"/>
  <c r="RWW66" i="9"/>
  <c r="RWY66" i="9"/>
  <c r="RXA66" i="9"/>
  <c r="RXC66" i="9"/>
  <c r="RXE66" i="9"/>
  <c r="RXG66" i="9"/>
  <c r="RXI66" i="9"/>
  <c r="RXK66" i="9"/>
  <c r="RXM66" i="9"/>
  <c r="RXO66" i="9"/>
  <c r="RXQ66" i="9"/>
  <c r="RXS66" i="9"/>
  <c r="RXU66" i="9"/>
  <c r="RXW66" i="9"/>
  <c r="RXY66" i="9"/>
  <c r="RYA66" i="9"/>
  <c r="RYC66" i="9"/>
  <c r="RYE66" i="9"/>
  <c r="RYG66" i="9"/>
  <c r="RYI66" i="9"/>
  <c r="RYK66" i="9"/>
  <c r="RYM66" i="9"/>
  <c r="RYO66" i="9"/>
  <c r="RYQ66" i="9"/>
  <c r="RYS66" i="9"/>
  <c r="RYU66" i="9"/>
  <c r="RYW66" i="9"/>
  <c r="RYY66" i="9"/>
  <c r="RZA66" i="9"/>
  <c r="RZC66" i="9"/>
  <c r="RZE66" i="9"/>
  <c r="RZG66" i="9"/>
  <c r="RZI66" i="9"/>
  <c r="RZK66" i="9"/>
  <c r="RZM66" i="9"/>
  <c r="RZO66" i="9"/>
  <c r="RZQ66" i="9"/>
  <c r="RZS66" i="9"/>
  <c r="RZU66" i="9"/>
  <c r="RZW66" i="9"/>
  <c r="RZY66" i="9"/>
  <c r="SAA66" i="9"/>
  <c r="SAC66" i="9"/>
  <c r="SAE66" i="9"/>
  <c r="SAG66" i="9"/>
  <c r="SAI66" i="9"/>
  <c r="SAK66" i="9"/>
  <c r="SAM66" i="9"/>
  <c r="SAO66" i="9"/>
  <c r="SAQ66" i="9"/>
  <c r="SAS66" i="9"/>
  <c r="SAU66" i="9"/>
  <c r="SAW66" i="9"/>
  <c r="SAY66" i="9"/>
  <c r="SBA66" i="9"/>
  <c r="SBC66" i="9"/>
  <c r="SBE66" i="9"/>
  <c r="SBG66" i="9"/>
  <c r="SBI66" i="9"/>
  <c r="SBK66" i="9"/>
  <c r="SBM66" i="9"/>
  <c r="SBO66" i="9"/>
  <c r="SBQ66" i="9"/>
  <c r="SBS66" i="9"/>
  <c r="SBU66" i="9"/>
  <c r="SBW66" i="9"/>
  <c r="SBY66" i="9"/>
  <c r="SCA66" i="9"/>
  <c r="SCC66" i="9"/>
  <c r="SCE66" i="9"/>
  <c r="SCG66" i="9"/>
  <c r="SCI66" i="9"/>
  <c r="SCK66" i="9"/>
  <c r="SCM66" i="9"/>
  <c r="SCO66" i="9"/>
  <c r="SCQ66" i="9"/>
  <c r="SCS66" i="9"/>
  <c r="SCU66" i="9"/>
  <c r="SCW66" i="9"/>
  <c r="SCY66" i="9"/>
  <c r="SDA66" i="9"/>
  <c r="SDC66" i="9"/>
  <c r="SDE66" i="9"/>
  <c r="SDG66" i="9"/>
  <c r="SDI66" i="9"/>
  <c r="SDK66" i="9"/>
  <c r="SDM66" i="9"/>
  <c r="SDO66" i="9"/>
  <c r="SDQ66" i="9"/>
  <c r="SDS66" i="9"/>
  <c r="SDU66" i="9"/>
  <c r="SDW66" i="9"/>
  <c r="SDY66" i="9"/>
  <c r="SEA66" i="9"/>
  <c r="SEC66" i="9"/>
  <c r="SEE66" i="9"/>
  <c r="SEG66" i="9"/>
  <c r="SEI66" i="9"/>
  <c r="SEK66" i="9"/>
  <c r="SEM66" i="9"/>
  <c r="SEO66" i="9"/>
  <c r="SEQ66" i="9"/>
  <c r="SES66" i="9"/>
  <c r="SEU66" i="9"/>
  <c r="SEW66" i="9"/>
  <c r="SEY66" i="9"/>
  <c r="SFA66" i="9"/>
  <c r="SFC66" i="9"/>
  <c r="SFE66" i="9"/>
  <c r="SFG66" i="9"/>
  <c r="SFI66" i="9"/>
  <c r="SFK66" i="9"/>
  <c r="SFM66" i="9"/>
  <c r="SFO66" i="9"/>
  <c r="SFQ66" i="9"/>
  <c r="SFS66" i="9"/>
  <c r="SFU66" i="9"/>
  <c r="SFW66" i="9"/>
  <c r="SFY66" i="9"/>
  <c r="SGA66" i="9"/>
  <c r="SGC66" i="9"/>
  <c r="SGE66" i="9"/>
  <c r="SGG66" i="9"/>
  <c r="SGI66" i="9"/>
  <c r="SGK66" i="9"/>
  <c r="SGM66" i="9"/>
  <c r="SGO66" i="9"/>
  <c r="SGQ66" i="9"/>
  <c r="SGS66" i="9"/>
  <c r="SGU66" i="9"/>
  <c r="SGW66" i="9"/>
  <c r="SGY66" i="9"/>
  <c r="SHA66" i="9"/>
  <c r="SHC66" i="9"/>
  <c r="SHE66" i="9"/>
  <c r="SHG66" i="9"/>
  <c r="SHI66" i="9"/>
  <c r="SHK66" i="9"/>
  <c r="SHM66" i="9"/>
  <c r="SHO66" i="9"/>
  <c r="SHQ66" i="9"/>
  <c r="SHS66" i="9"/>
  <c r="SHU66" i="9"/>
  <c r="SHW66" i="9"/>
  <c r="SHY66" i="9"/>
  <c r="SIA66" i="9"/>
  <c r="SIC66" i="9"/>
  <c r="SIE66" i="9"/>
  <c r="SIG66" i="9"/>
  <c r="SII66" i="9"/>
  <c r="SIK66" i="9"/>
  <c r="SIM66" i="9"/>
  <c r="SIO66" i="9"/>
  <c r="SIQ66" i="9"/>
  <c r="SIS66" i="9"/>
  <c r="SIU66" i="9"/>
  <c r="SIW66" i="9"/>
  <c r="SIY66" i="9"/>
  <c r="SJA66" i="9"/>
  <c r="SJC66" i="9"/>
  <c r="SJE66" i="9"/>
  <c r="SJG66" i="9"/>
  <c r="SJI66" i="9"/>
  <c r="SJK66" i="9"/>
  <c r="SJM66" i="9"/>
  <c r="SJO66" i="9"/>
  <c r="SJQ66" i="9"/>
  <c r="SJS66" i="9"/>
  <c r="SJU66" i="9"/>
  <c r="SJW66" i="9"/>
  <c r="SJY66" i="9"/>
  <c r="SKA66" i="9"/>
  <c r="SKC66" i="9"/>
  <c r="SKE66" i="9"/>
  <c r="SKG66" i="9"/>
  <c r="SKI66" i="9"/>
  <c r="SKK66" i="9"/>
  <c r="SKM66" i="9"/>
  <c r="SKO66" i="9"/>
  <c r="SKQ66" i="9"/>
  <c r="SKS66" i="9"/>
  <c r="SKU66" i="9"/>
  <c r="SKW66" i="9"/>
  <c r="SKY66" i="9"/>
  <c r="SLA66" i="9"/>
  <c r="SLC66" i="9"/>
  <c r="SLE66" i="9"/>
  <c r="SLG66" i="9"/>
  <c r="SLI66" i="9"/>
  <c r="SLK66" i="9"/>
  <c r="SLM66" i="9"/>
  <c r="SLO66" i="9"/>
  <c r="SLQ66" i="9"/>
  <c r="SLS66" i="9"/>
  <c r="SLU66" i="9"/>
  <c r="SLW66" i="9"/>
  <c r="SLY66" i="9"/>
  <c r="SMA66" i="9"/>
  <c r="SMC66" i="9"/>
  <c r="SME66" i="9"/>
  <c r="SMG66" i="9"/>
  <c r="SMI66" i="9"/>
  <c r="SMK66" i="9"/>
  <c r="SMM66" i="9"/>
  <c r="SMO66" i="9"/>
  <c r="SMQ66" i="9"/>
  <c r="SMS66" i="9"/>
  <c r="SMU66" i="9"/>
  <c r="SMW66" i="9"/>
  <c r="SMY66" i="9"/>
  <c r="SNA66" i="9"/>
  <c r="SNC66" i="9"/>
  <c r="SNE66" i="9"/>
  <c r="SNG66" i="9"/>
  <c r="SNI66" i="9"/>
  <c r="SNK66" i="9"/>
  <c r="SNM66" i="9"/>
  <c r="SNO66" i="9"/>
  <c r="SNQ66" i="9"/>
  <c r="SNS66" i="9"/>
  <c r="SNU66" i="9"/>
  <c r="SNW66" i="9"/>
  <c r="SNY66" i="9"/>
  <c r="SOA66" i="9"/>
  <c r="SOC66" i="9"/>
  <c r="SOE66" i="9"/>
  <c r="SOG66" i="9"/>
  <c r="SOI66" i="9"/>
  <c r="SOK66" i="9"/>
  <c r="SOM66" i="9"/>
  <c r="SOO66" i="9"/>
  <c r="SOQ66" i="9"/>
  <c r="SOS66" i="9"/>
  <c r="SOU66" i="9"/>
  <c r="SOW66" i="9"/>
  <c r="SOY66" i="9"/>
  <c r="SPA66" i="9"/>
  <c r="SPC66" i="9"/>
  <c r="SPE66" i="9"/>
  <c r="SPG66" i="9"/>
  <c r="SPI66" i="9"/>
  <c r="SPK66" i="9"/>
  <c r="SPM66" i="9"/>
  <c r="SPO66" i="9"/>
  <c r="SPQ66" i="9"/>
  <c r="SPS66" i="9"/>
  <c r="SPU66" i="9"/>
  <c r="SPW66" i="9"/>
  <c r="SPY66" i="9"/>
  <c r="SQA66" i="9"/>
  <c r="SQC66" i="9"/>
  <c r="SQE66" i="9"/>
  <c r="SQG66" i="9"/>
  <c r="SQI66" i="9"/>
  <c r="SQK66" i="9"/>
  <c r="SQM66" i="9"/>
  <c r="SQO66" i="9"/>
  <c r="SQQ66" i="9"/>
  <c r="SQS66" i="9"/>
  <c r="SQU66" i="9"/>
  <c r="SQW66" i="9"/>
  <c r="SQY66" i="9"/>
  <c r="SRA66" i="9"/>
  <c r="SRC66" i="9"/>
  <c r="SRE66" i="9"/>
  <c r="SRG66" i="9"/>
  <c r="SRI66" i="9"/>
  <c r="SRK66" i="9"/>
  <c r="SRM66" i="9"/>
  <c r="SRO66" i="9"/>
  <c r="SRQ66" i="9"/>
  <c r="SRS66" i="9"/>
  <c r="SRU66" i="9"/>
  <c r="SRW66" i="9"/>
  <c r="SRY66" i="9"/>
  <c r="SSA66" i="9"/>
  <c r="SSC66" i="9"/>
  <c r="SSE66" i="9"/>
  <c r="SSG66" i="9"/>
  <c r="SSI66" i="9"/>
  <c r="SSK66" i="9"/>
  <c r="SSM66" i="9"/>
  <c r="SSO66" i="9"/>
  <c r="SSQ66" i="9"/>
  <c r="SSS66" i="9"/>
  <c r="SSU66" i="9"/>
  <c r="SSW66" i="9"/>
  <c r="SSY66" i="9"/>
  <c r="STA66" i="9"/>
  <c r="STC66" i="9"/>
  <c r="STE66" i="9"/>
  <c r="STG66" i="9"/>
  <c r="STI66" i="9"/>
  <c r="STK66" i="9"/>
  <c r="STM66" i="9"/>
  <c r="STO66" i="9"/>
  <c r="STQ66" i="9"/>
  <c r="STS66" i="9"/>
  <c r="STU66" i="9"/>
  <c r="STW66" i="9"/>
  <c r="STY66" i="9"/>
  <c r="SUA66" i="9"/>
  <c r="SUC66" i="9"/>
  <c r="SUE66" i="9"/>
  <c r="SUG66" i="9"/>
  <c r="SUI66" i="9"/>
  <c r="SUK66" i="9"/>
  <c r="SUM66" i="9"/>
  <c r="SUO66" i="9"/>
  <c r="SUQ66" i="9"/>
  <c r="SUS66" i="9"/>
  <c r="SUU66" i="9"/>
  <c r="SUW66" i="9"/>
  <c r="SUY66" i="9"/>
  <c r="SVA66" i="9"/>
  <c r="SVC66" i="9"/>
  <c r="SVE66" i="9"/>
  <c r="SVG66" i="9"/>
  <c r="SVI66" i="9"/>
  <c r="SVK66" i="9"/>
  <c r="SVM66" i="9"/>
  <c r="SVO66" i="9"/>
  <c r="SVQ66" i="9"/>
  <c r="SVS66" i="9"/>
  <c r="SVU66" i="9"/>
  <c r="SVW66" i="9"/>
  <c r="SVY66" i="9"/>
  <c r="SWA66" i="9"/>
  <c r="SWC66" i="9"/>
  <c r="SWE66" i="9"/>
  <c r="SWG66" i="9"/>
  <c r="SWI66" i="9"/>
  <c r="SWK66" i="9"/>
  <c r="SWM66" i="9"/>
  <c r="SWO66" i="9"/>
  <c r="SWQ66" i="9"/>
  <c r="SWS66" i="9"/>
  <c r="SWU66" i="9"/>
  <c r="SWW66" i="9"/>
  <c r="SWY66" i="9"/>
  <c r="SXA66" i="9"/>
  <c r="SXC66" i="9"/>
  <c r="SXE66" i="9"/>
  <c r="SXG66" i="9"/>
  <c r="SXI66" i="9"/>
  <c r="SXK66" i="9"/>
  <c r="SXM66" i="9"/>
  <c r="SXO66" i="9"/>
  <c r="SXQ66" i="9"/>
  <c r="SXS66" i="9"/>
  <c r="SXU66" i="9"/>
  <c r="SXW66" i="9"/>
  <c r="SXY66" i="9"/>
  <c r="SYA66" i="9"/>
  <c r="SYC66" i="9"/>
  <c r="SYE66" i="9"/>
  <c r="SYG66" i="9"/>
  <c r="SYI66" i="9"/>
  <c r="SYK66" i="9"/>
  <c r="SYM66" i="9"/>
  <c r="SYO66" i="9"/>
  <c r="SYQ66" i="9"/>
  <c r="SYS66" i="9"/>
  <c r="SYU66" i="9"/>
  <c r="SYW66" i="9"/>
  <c r="SYY66" i="9"/>
  <c r="SZA66" i="9"/>
  <c r="SZC66" i="9"/>
  <c r="SZE66" i="9"/>
  <c r="SZG66" i="9"/>
  <c r="SZI66" i="9"/>
  <c r="SZK66" i="9"/>
  <c r="SZM66" i="9"/>
  <c r="SZO66" i="9"/>
  <c r="SZQ66" i="9"/>
  <c r="SZS66" i="9"/>
  <c r="SZU66" i="9"/>
  <c r="SZW66" i="9"/>
  <c r="SZY66" i="9"/>
  <c r="TAA66" i="9"/>
  <c r="TAC66" i="9"/>
  <c r="TAE66" i="9"/>
  <c r="TAG66" i="9"/>
  <c r="TAI66" i="9"/>
  <c r="TAK66" i="9"/>
  <c r="TAM66" i="9"/>
  <c r="TAO66" i="9"/>
  <c r="TAQ66" i="9"/>
  <c r="TAS66" i="9"/>
  <c r="TAU66" i="9"/>
  <c r="TAW66" i="9"/>
  <c r="TAY66" i="9"/>
  <c r="TBA66" i="9"/>
  <c r="TBC66" i="9"/>
  <c r="TBE66" i="9"/>
  <c r="TBG66" i="9"/>
  <c r="TBI66" i="9"/>
  <c r="TBK66" i="9"/>
  <c r="TBM66" i="9"/>
  <c r="TBO66" i="9"/>
  <c r="TBQ66" i="9"/>
  <c r="TBS66" i="9"/>
  <c r="TBU66" i="9"/>
  <c r="TBW66" i="9"/>
  <c r="TBY66" i="9"/>
  <c r="TCA66" i="9"/>
  <c r="TCC66" i="9"/>
  <c r="TCE66" i="9"/>
  <c r="TCG66" i="9"/>
  <c r="TCI66" i="9"/>
  <c r="TCK66" i="9"/>
  <c r="TCM66" i="9"/>
  <c r="TCO66" i="9"/>
  <c r="TCQ66" i="9"/>
  <c r="TCS66" i="9"/>
  <c r="TCU66" i="9"/>
  <c r="TCW66" i="9"/>
  <c r="TCY66" i="9"/>
  <c r="TDA66" i="9"/>
  <c r="TDC66" i="9"/>
  <c r="TDE66" i="9"/>
  <c r="TDG66" i="9"/>
  <c r="TDI66" i="9"/>
  <c r="TDK66" i="9"/>
  <c r="TDM66" i="9"/>
  <c r="TDO66" i="9"/>
  <c r="TDQ66" i="9"/>
  <c r="TDS66" i="9"/>
  <c r="TDU66" i="9"/>
  <c r="TDW66" i="9"/>
  <c r="TDY66" i="9"/>
  <c r="TEA66" i="9"/>
  <c r="TEC66" i="9"/>
  <c r="TEE66" i="9"/>
  <c r="TEG66" i="9"/>
  <c r="TEI66" i="9"/>
  <c r="TEK66" i="9"/>
  <c r="TEM66" i="9"/>
  <c r="TEO66" i="9"/>
  <c r="TEQ66" i="9"/>
  <c r="TES66" i="9"/>
  <c r="TEU66" i="9"/>
  <c r="TEW66" i="9"/>
  <c r="TEY66" i="9"/>
  <c r="TFA66" i="9"/>
  <c r="TFC66" i="9"/>
  <c r="TFE66" i="9"/>
  <c r="TFG66" i="9"/>
  <c r="TFI66" i="9"/>
  <c r="TFK66" i="9"/>
  <c r="TFM66" i="9"/>
  <c r="TFO66" i="9"/>
  <c r="TFQ66" i="9"/>
  <c r="TFS66" i="9"/>
  <c r="TFU66" i="9"/>
  <c r="TFW66" i="9"/>
  <c r="TFY66" i="9"/>
  <c r="TGA66" i="9"/>
  <c r="TGC66" i="9"/>
  <c r="TGE66" i="9"/>
  <c r="TGG66" i="9"/>
  <c r="TGI66" i="9"/>
  <c r="TGK66" i="9"/>
  <c r="TGM66" i="9"/>
  <c r="TGO66" i="9"/>
  <c r="TGQ66" i="9"/>
  <c r="TGS66" i="9"/>
  <c r="TGU66" i="9"/>
  <c r="TGW66" i="9"/>
  <c r="TGY66" i="9"/>
  <c r="THA66" i="9"/>
  <c r="THC66" i="9"/>
  <c r="THE66" i="9"/>
  <c r="THG66" i="9"/>
  <c r="THI66" i="9"/>
  <c r="THK66" i="9"/>
  <c r="THM66" i="9"/>
  <c r="THO66" i="9"/>
  <c r="THQ66" i="9"/>
  <c r="THS66" i="9"/>
  <c r="THU66" i="9"/>
  <c r="THW66" i="9"/>
  <c r="THY66" i="9"/>
  <c r="TIA66" i="9"/>
  <c r="TIC66" i="9"/>
  <c r="TIE66" i="9"/>
  <c r="TIG66" i="9"/>
  <c r="TII66" i="9"/>
  <c r="TIK66" i="9"/>
  <c r="TIM66" i="9"/>
  <c r="TIO66" i="9"/>
  <c r="TIQ66" i="9"/>
  <c r="TIS66" i="9"/>
  <c r="TIU66" i="9"/>
  <c r="TIW66" i="9"/>
  <c r="TIY66" i="9"/>
  <c r="TJA66" i="9"/>
  <c r="TJC66" i="9"/>
  <c r="TJE66" i="9"/>
  <c r="TJG66" i="9"/>
  <c r="TJI66" i="9"/>
  <c r="TJK66" i="9"/>
  <c r="TJM66" i="9"/>
  <c r="TJO66" i="9"/>
  <c r="TJQ66" i="9"/>
  <c r="TJS66" i="9"/>
  <c r="TJU66" i="9"/>
  <c r="TJW66" i="9"/>
  <c r="TJY66" i="9"/>
  <c r="TKA66" i="9"/>
  <c r="TKC66" i="9"/>
  <c r="TKE66" i="9"/>
  <c r="TKG66" i="9"/>
  <c r="TKI66" i="9"/>
  <c r="TKK66" i="9"/>
  <c r="TKM66" i="9"/>
  <c r="TKO66" i="9"/>
  <c r="TKQ66" i="9"/>
  <c r="TKS66" i="9"/>
  <c r="TKU66" i="9"/>
  <c r="TKW66" i="9"/>
  <c r="TKY66" i="9"/>
  <c r="TLA66" i="9"/>
  <c r="TLC66" i="9"/>
  <c r="TLE66" i="9"/>
  <c r="TLG66" i="9"/>
  <c r="TLI66" i="9"/>
  <c r="TLK66" i="9"/>
  <c r="TLM66" i="9"/>
  <c r="TLO66" i="9"/>
  <c r="TLQ66" i="9"/>
  <c r="TLS66" i="9"/>
  <c r="TLU66" i="9"/>
  <c r="TLW66" i="9"/>
  <c r="TLY66" i="9"/>
  <c r="TMA66" i="9"/>
  <c r="TMC66" i="9"/>
  <c r="TME66" i="9"/>
  <c r="TMG66" i="9"/>
  <c r="TMI66" i="9"/>
  <c r="TMK66" i="9"/>
  <c r="TMM66" i="9"/>
  <c r="TMO66" i="9"/>
  <c r="TMQ66" i="9"/>
  <c r="TMS66" i="9"/>
  <c r="TMU66" i="9"/>
  <c r="TMW66" i="9"/>
  <c r="TMY66" i="9"/>
  <c r="TNA66" i="9"/>
  <c r="TNC66" i="9"/>
  <c r="TNE66" i="9"/>
  <c r="TNG66" i="9"/>
  <c r="TNI66" i="9"/>
  <c r="TNK66" i="9"/>
  <c r="TNM66" i="9"/>
  <c r="TNO66" i="9"/>
  <c r="TNQ66" i="9"/>
  <c r="TNS66" i="9"/>
  <c r="TNU66" i="9"/>
  <c r="TNW66" i="9"/>
  <c r="TNY66" i="9"/>
  <c r="TOA66" i="9"/>
  <c r="TOC66" i="9"/>
  <c r="TOE66" i="9"/>
  <c r="TOG66" i="9"/>
  <c r="TOI66" i="9"/>
  <c r="TOK66" i="9"/>
  <c r="TOM66" i="9"/>
  <c r="TOO66" i="9"/>
  <c r="TOQ66" i="9"/>
  <c r="TOS66" i="9"/>
  <c r="TOU66" i="9"/>
  <c r="TOW66" i="9"/>
  <c r="TOY66" i="9"/>
  <c r="TPA66" i="9"/>
  <c r="TPC66" i="9"/>
  <c r="TPE66" i="9"/>
  <c r="TPG66" i="9"/>
  <c r="TPI66" i="9"/>
  <c r="TPK66" i="9"/>
  <c r="TPM66" i="9"/>
  <c r="TPO66" i="9"/>
  <c r="TPQ66" i="9"/>
  <c r="TPS66" i="9"/>
  <c r="TPU66" i="9"/>
  <c r="TPW66" i="9"/>
  <c r="TPY66" i="9"/>
  <c r="TQA66" i="9"/>
  <c r="TQC66" i="9"/>
  <c r="TQE66" i="9"/>
  <c r="TQG66" i="9"/>
  <c r="TQI66" i="9"/>
  <c r="TQK66" i="9"/>
  <c r="TQM66" i="9"/>
  <c r="TQO66" i="9"/>
  <c r="TQQ66" i="9"/>
  <c r="TQS66" i="9"/>
  <c r="TQU66" i="9"/>
  <c r="TQW66" i="9"/>
  <c r="TQY66" i="9"/>
  <c r="TRA66" i="9"/>
  <c r="TRC66" i="9"/>
  <c r="TRE66" i="9"/>
  <c r="TRG66" i="9"/>
  <c r="TRI66" i="9"/>
  <c r="TRK66" i="9"/>
  <c r="TRM66" i="9"/>
  <c r="TRO66" i="9"/>
  <c r="TRQ66" i="9"/>
  <c r="TRS66" i="9"/>
  <c r="TRU66" i="9"/>
  <c r="TRW66" i="9"/>
  <c r="TRY66" i="9"/>
  <c r="TSA66" i="9"/>
  <c r="TSC66" i="9"/>
  <c r="TSE66" i="9"/>
  <c r="TSG66" i="9"/>
  <c r="TSI66" i="9"/>
  <c r="TSK66" i="9"/>
  <c r="TSM66" i="9"/>
  <c r="TSO66" i="9"/>
  <c r="TSQ66" i="9"/>
  <c r="TSS66" i="9"/>
  <c r="TSU66" i="9"/>
  <c r="TSW66" i="9"/>
  <c r="TSY66" i="9"/>
  <c r="TTA66" i="9"/>
  <c r="TTC66" i="9"/>
  <c r="TTE66" i="9"/>
  <c r="TTG66" i="9"/>
  <c r="TTI66" i="9"/>
  <c r="TTK66" i="9"/>
  <c r="TTM66" i="9"/>
  <c r="TTO66" i="9"/>
  <c r="TTQ66" i="9"/>
  <c r="TTS66" i="9"/>
  <c r="TTU66" i="9"/>
  <c r="TTW66" i="9"/>
  <c r="TTY66" i="9"/>
  <c r="TUA66" i="9"/>
  <c r="TUC66" i="9"/>
  <c r="TUE66" i="9"/>
  <c r="TUG66" i="9"/>
  <c r="TUI66" i="9"/>
  <c r="TUK66" i="9"/>
  <c r="TUM66" i="9"/>
  <c r="TUO66" i="9"/>
  <c r="TUQ66" i="9"/>
  <c r="TUS66" i="9"/>
  <c r="TUU66" i="9"/>
  <c r="TUW66" i="9"/>
  <c r="TUY66" i="9"/>
  <c r="TVA66" i="9"/>
  <c r="TVC66" i="9"/>
  <c r="TVE66" i="9"/>
  <c r="TVG66" i="9"/>
  <c r="TVI66" i="9"/>
  <c r="TVK66" i="9"/>
  <c r="TVM66" i="9"/>
  <c r="TVO66" i="9"/>
  <c r="TVQ66" i="9"/>
  <c r="TVS66" i="9"/>
  <c r="TVU66" i="9"/>
  <c r="TVW66" i="9"/>
  <c r="TVY66" i="9"/>
  <c r="TWA66" i="9"/>
  <c r="TWC66" i="9"/>
  <c r="TWE66" i="9"/>
  <c r="TWG66" i="9"/>
  <c r="TWI66" i="9"/>
  <c r="TWK66" i="9"/>
  <c r="TWM66" i="9"/>
  <c r="TWO66" i="9"/>
  <c r="TWQ66" i="9"/>
  <c r="TWS66" i="9"/>
  <c r="TWU66" i="9"/>
  <c r="TWW66" i="9"/>
  <c r="TWY66" i="9"/>
  <c r="TXA66" i="9"/>
  <c r="TXC66" i="9"/>
  <c r="TXE66" i="9"/>
  <c r="TXG66" i="9"/>
  <c r="TXI66" i="9"/>
  <c r="TXK66" i="9"/>
  <c r="TXM66" i="9"/>
  <c r="TXO66" i="9"/>
  <c r="TXQ66" i="9"/>
  <c r="TXS66" i="9"/>
  <c r="TXU66" i="9"/>
  <c r="TXW66" i="9"/>
  <c r="TXY66" i="9"/>
  <c r="TYA66" i="9"/>
  <c r="TYC66" i="9"/>
  <c r="TYE66" i="9"/>
  <c r="TYG66" i="9"/>
  <c r="TYI66" i="9"/>
  <c r="TYK66" i="9"/>
  <c r="TYM66" i="9"/>
  <c r="TYO66" i="9"/>
  <c r="TYQ66" i="9"/>
  <c r="TYS66" i="9"/>
  <c r="TYU66" i="9"/>
  <c r="TYW66" i="9"/>
  <c r="TYY66" i="9"/>
  <c r="TZA66" i="9"/>
  <c r="TZC66" i="9"/>
  <c r="TZE66" i="9"/>
  <c r="TZG66" i="9"/>
  <c r="TZI66" i="9"/>
  <c r="TZK66" i="9"/>
  <c r="TZM66" i="9"/>
  <c r="TZO66" i="9"/>
  <c r="TZQ66" i="9"/>
  <c r="TZS66" i="9"/>
  <c r="TZU66" i="9"/>
  <c r="TZW66" i="9"/>
  <c r="TZY66" i="9"/>
  <c r="UAA66" i="9"/>
  <c r="UAC66" i="9"/>
  <c r="UAE66" i="9"/>
  <c r="UAG66" i="9"/>
  <c r="UAI66" i="9"/>
  <c r="UAK66" i="9"/>
  <c r="UAM66" i="9"/>
  <c r="UAO66" i="9"/>
  <c r="UAQ66" i="9"/>
  <c r="UAS66" i="9"/>
  <c r="UAU66" i="9"/>
  <c r="UAW66" i="9"/>
  <c r="UAY66" i="9"/>
  <c r="UBA66" i="9"/>
  <c r="UBC66" i="9"/>
  <c r="UBE66" i="9"/>
  <c r="UBG66" i="9"/>
  <c r="UBI66" i="9"/>
  <c r="UBK66" i="9"/>
  <c r="UBM66" i="9"/>
  <c r="UBO66" i="9"/>
  <c r="UBQ66" i="9"/>
  <c r="UBS66" i="9"/>
  <c r="UBU66" i="9"/>
  <c r="UBW66" i="9"/>
  <c r="UBY66" i="9"/>
  <c r="UCA66" i="9"/>
  <c r="UCC66" i="9"/>
  <c r="UCE66" i="9"/>
  <c r="UCG66" i="9"/>
  <c r="UCI66" i="9"/>
  <c r="UCK66" i="9"/>
  <c r="UCM66" i="9"/>
  <c r="UCO66" i="9"/>
  <c r="UCQ66" i="9"/>
  <c r="UCS66" i="9"/>
  <c r="UCU66" i="9"/>
  <c r="UCW66" i="9"/>
  <c r="UCY66" i="9"/>
  <c r="UDA66" i="9"/>
  <c r="UDC66" i="9"/>
  <c r="UDE66" i="9"/>
  <c r="UDG66" i="9"/>
  <c r="UDI66" i="9"/>
  <c r="UDK66" i="9"/>
  <c r="UDM66" i="9"/>
  <c r="UDO66" i="9"/>
  <c r="UDQ66" i="9"/>
  <c r="UDS66" i="9"/>
  <c r="UDU66" i="9"/>
  <c r="UDW66" i="9"/>
  <c r="UDY66" i="9"/>
  <c r="UEA66" i="9"/>
  <c r="UEC66" i="9"/>
  <c r="UEE66" i="9"/>
  <c r="UEG66" i="9"/>
  <c r="UEI66" i="9"/>
  <c r="UEK66" i="9"/>
  <c r="UEM66" i="9"/>
  <c r="UEO66" i="9"/>
  <c r="UEQ66" i="9"/>
  <c r="UES66" i="9"/>
  <c r="UEU66" i="9"/>
  <c r="UEW66" i="9"/>
  <c r="UEY66" i="9"/>
  <c r="UFA66" i="9"/>
  <c r="UFC66" i="9"/>
  <c r="UFE66" i="9"/>
  <c r="UFG66" i="9"/>
  <c r="UFI66" i="9"/>
  <c r="UFK66" i="9"/>
  <c r="UFM66" i="9"/>
  <c r="UFO66" i="9"/>
  <c r="UFQ66" i="9"/>
  <c r="UFS66" i="9"/>
  <c r="UFU66" i="9"/>
  <c r="UFW66" i="9"/>
  <c r="UFY66" i="9"/>
  <c r="UGA66" i="9"/>
  <c r="UGC66" i="9"/>
  <c r="UGE66" i="9"/>
  <c r="UGG66" i="9"/>
  <c r="UGI66" i="9"/>
  <c r="UGK66" i="9"/>
  <c r="UGM66" i="9"/>
  <c r="UGO66" i="9"/>
  <c r="UGQ66" i="9"/>
  <c r="UGS66" i="9"/>
  <c r="UGU66" i="9"/>
  <c r="UGW66" i="9"/>
  <c r="UGY66" i="9"/>
  <c r="UHA66" i="9"/>
  <c r="UHC66" i="9"/>
  <c r="UHE66" i="9"/>
  <c r="UHG66" i="9"/>
  <c r="UHI66" i="9"/>
  <c r="UHK66" i="9"/>
  <c r="UHM66" i="9"/>
  <c r="UHO66" i="9"/>
  <c r="UHQ66" i="9"/>
  <c r="UHS66" i="9"/>
  <c r="UHU66" i="9"/>
  <c r="UHW66" i="9"/>
  <c r="UHY66" i="9"/>
  <c r="UIA66" i="9"/>
  <c r="UIC66" i="9"/>
  <c r="UIE66" i="9"/>
  <c r="UIG66" i="9"/>
  <c r="UII66" i="9"/>
  <c r="UIK66" i="9"/>
  <c r="UIM66" i="9"/>
  <c r="UIO66" i="9"/>
  <c r="UIQ66" i="9"/>
  <c r="UIS66" i="9"/>
  <c r="UIU66" i="9"/>
  <c r="UIW66" i="9"/>
  <c r="UIY66" i="9"/>
  <c r="UJA66" i="9"/>
  <c r="UJC66" i="9"/>
  <c r="UJE66" i="9"/>
  <c r="UJG66" i="9"/>
  <c r="UJI66" i="9"/>
  <c r="UJK66" i="9"/>
  <c r="UJM66" i="9"/>
  <c r="UJO66" i="9"/>
  <c r="UJQ66" i="9"/>
  <c r="UJS66" i="9"/>
  <c r="UJU66" i="9"/>
  <c r="UJW66" i="9"/>
  <c r="UJY66" i="9"/>
  <c r="UKA66" i="9"/>
  <c r="UKC66" i="9"/>
  <c r="UKE66" i="9"/>
  <c r="UKG66" i="9"/>
  <c r="UKI66" i="9"/>
  <c r="UKK66" i="9"/>
  <c r="UKM66" i="9"/>
  <c r="UKO66" i="9"/>
  <c r="UKQ66" i="9"/>
  <c r="UKS66" i="9"/>
  <c r="UKU66" i="9"/>
  <c r="UKW66" i="9"/>
  <c r="UKY66" i="9"/>
  <c r="ULA66" i="9"/>
  <c r="ULC66" i="9"/>
  <c r="ULE66" i="9"/>
  <c r="ULG66" i="9"/>
  <c r="ULI66" i="9"/>
  <c r="ULK66" i="9"/>
  <c r="ULM66" i="9"/>
  <c r="ULO66" i="9"/>
  <c r="ULQ66" i="9"/>
  <c r="ULS66" i="9"/>
  <c r="ULU66" i="9"/>
  <c r="ULW66" i="9"/>
  <c r="ULY66" i="9"/>
  <c r="UMA66" i="9"/>
  <c r="UMC66" i="9"/>
  <c r="UME66" i="9"/>
  <c r="UMG66" i="9"/>
  <c r="UMI66" i="9"/>
  <c r="UMK66" i="9"/>
  <c r="UMM66" i="9"/>
  <c r="UMO66" i="9"/>
  <c r="UMQ66" i="9"/>
  <c r="UMS66" i="9"/>
  <c r="UMU66" i="9"/>
  <c r="UMW66" i="9"/>
  <c r="UMY66" i="9"/>
  <c r="UNA66" i="9"/>
  <c r="UNC66" i="9"/>
  <c r="UNE66" i="9"/>
  <c r="UNG66" i="9"/>
  <c r="UNI66" i="9"/>
  <c r="UNK66" i="9"/>
  <c r="UNM66" i="9"/>
  <c r="UNO66" i="9"/>
  <c r="UNQ66" i="9"/>
  <c r="UNS66" i="9"/>
  <c r="UNU66" i="9"/>
  <c r="UNW66" i="9"/>
  <c r="UNY66" i="9"/>
  <c r="UOA66" i="9"/>
  <c r="UOC66" i="9"/>
  <c r="UOE66" i="9"/>
  <c r="UOG66" i="9"/>
  <c r="UOI66" i="9"/>
  <c r="UOK66" i="9"/>
  <c r="UOM66" i="9"/>
  <c r="UOO66" i="9"/>
  <c r="UOQ66" i="9"/>
  <c r="UOS66" i="9"/>
  <c r="UOU66" i="9"/>
  <c r="UOW66" i="9"/>
  <c r="UOY66" i="9"/>
  <c r="UPA66" i="9"/>
  <c r="UPC66" i="9"/>
  <c r="UPE66" i="9"/>
  <c r="UPG66" i="9"/>
  <c r="UPI66" i="9"/>
  <c r="UPK66" i="9"/>
  <c r="UPM66" i="9"/>
  <c r="UPO66" i="9"/>
  <c r="UPQ66" i="9"/>
  <c r="UPS66" i="9"/>
  <c r="UPU66" i="9"/>
  <c r="UPW66" i="9"/>
  <c r="UPY66" i="9"/>
  <c r="UQA66" i="9"/>
  <c r="UQC66" i="9"/>
  <c r="UQE66" i="9"/>
  <c r="UQG66" i="9"/>
  <c r="UQI66" i="9"/>
  <c r="UQK66" i="9"/>
  <c r="UQM66" i="9"/>
  <c r="UQO66" i="9"/>
  <c r="UQQ66" i="9"/>
  <c r="UQS66" i="9"/>
  <c r="UQU66" i="9"/>
  <c r="UQW66" i="9"/>
  <c r="UQY66" i="9"/>
  <c r="URA66" i="9"/>
  <c r="URC66" i="9"/>
  <c r="URE66" i="9"/>
  <c r="URG66" i="9"/>
  <c r="URI66" i="9"/>
  <c r="URK66" i="9"/>
  <c r="URM66" i="9"/>
  <c r="URO66" i="9"/>
  <c r="URQ66" i="9"/>
  <c r="URS66" i="9"/>
  <c r="URU66" i="9"/>
  <c r="URW66" i="9"/>
  <c r="URY66" i="9"/>
  <c r="USA66" i="9"/>
  <c r="USC66" i="9"/>
  <c r="USE66" i="9"/>
  <c r="USG66" i="9"/>
  <c r="USI66" i="9"/>
  <c r="USK66" i="9"/>
  <c r="USM66" i="9"/>
  <c r="USO66" i="9"/>
  <c r="USQ66" i="9"/>
  <c r="USS66" i="9"/>
  <c r="USU66" i="9"/>
  <c r="USW66" i="9"/>
  <c r="USY66" i="9"/>
  <c r="UTA66" i="9"/>
  <c r="UTC66" i="9"/>
  <c r="UTE66" i="9"/>
  <c r="UTG66" i="9"/>
  <c r="UTI66" i="9"/>
  <c r="UTK66" i="9"/>
  <c r="UTM66" i="9"/>
  <c r="UTO66" i="9"/>
  <c r="UTQ66" i="9"/>
  <c r="UTS66" i="9"/>
  <c r="UTU66" i="9"/>
  <c r="UTW66" i="9"/>
  <c r="UTY66" i="9"/>
  <c r="UUA66" i="9"/>
  <c r="UUC66" i="9"/>
  <c r="UUE66" i="9"/>
  <c r="UUG66" i="9"/>
  <c r="UUI66" i="9"/>
  <c r="UUK66" i="9"/>
  <c r="UUM66" i="9"/>
  <c r="UUO66" i="9"/>
  <c r="UUQ66" i="9"/>
  <c r="UUS66" i="9"/>
  <c r="UUU66" i="9"/>
  <c r="UUW66" i="9"/>
  <c r="UUY66" i="9"/>
  <c r="UVA66" i="9"/>
  <c r="UVC66" i="9"/>
  <c r="UVE66" i="9"/>
  <c r="UVG66" i="9"/>
  <c r="UVI66" i="9"/>
  <c r="UVK66" i="9"/>
  <c r="UVM66" i="9"/>
  <c r="UVO66" i="9"/>
  <c r="UVQ66" i="9"/>
  <c r="UVS66" i="9"/>
  <c r="UVU66" i="9"/>
  <c r="UVW66" i="9"/>
  <c r="UVY66" i="9"/>
  <c r="UWA66" i="9"/>
  <c r="UWC66" i="9"/>
  <c r="UWE66" i="9"/>
  <c r="UWG66" i="9"/>
  <c r="UWI66" i="9"/>
  <c r="UWK66" i="9"/>
  <c r="UWM66" i="9"/>
  <c r="UWO66" i="9"/>
  <c r="UWQ66" i="9"/>
  <c r="UWS66" i="9"/>
  <c r="UWU66" i="9"/>
  <c r="UWW66" i="9"/>
  <c r="UWY66" i="9"/>
  <c r="UXA66" i="9"/>
  <c r="UXC66" i="9"/>
  <c r="UXE66" i="9"/>
  <c r="UXG66" i="9"/>
  <c r="UXI66" i="9"/>
  <c r="UXK66" i="9"/>
  <c r="UXM66" i="9"/>
  <c r="UXO66" i="9"/>
  <c r="UXQ66" i="9"/>
  <c r="UXS66" i="9"/>
  <c r="UXU66" i="9"/>
  <c r="UXW66" i="9"/>
  <c r="UXY66" i="9"/>
  <c r="UYA66" i="9"/>
  <c r="UYC66" i="9"/>
  <c r="UYE66" i="9"/>
  <c r="UYG66" i="9"/>
  <c r="UYI66" i="9"/>
  <c r="UYK66" i="9"/>
  <c r="UYM66" i="9"/>
  <c r="UYO66" i="9"/>
  <c r="UYQ66" i="9"/>
  <c r="UYS66" i="9"/>
  <c r="UYU66" i="9"/>
  <c r="UYW66" i="9"/>
  <c r="UYY66" i="9"/>
  <c r="UZA66" i="9"/>
  <c r="UZC66" i="9"/>
  <c r="UZE66" i="9"/>
  <c r="UZG66" i="9"/>
  <c r="UZI66" i="9"/>
  <c r="UZK66" i="9"/>
  <c r="UZM66" i="9"/>
  <c r="UZO66" i="9"/>
  <c r="UZQ66" i="9"/>
  <c r="UZS66" i="9"/>
  <c r="UZU66" i="9"/>
  <c r="UZW66" i="9"/>
  <c r="UZY66" i="9"/>
  <c r="VAA66" i="9"/>
  <c r="VAC66" i="9"/>
  <c r="VAE66" i="9"/>
  <c r="VAG66" i="9"/>
  <c r="VAI66" i="9"/>
  <c r="VAK66" i="9"/>
  <c r="VAM66" i="9"/>
  <c r="VAO66" i="9"/>
  <c r="VAQ66" i="9"/>
  <c r="VAS66" i="9"/>
  <c r="VAU66" i="9"/>
  <c r="VAW66" i="9"/>
  <c r="VAY66" i="9"/>
  <c r="VBA66" i="9"/>
  <c r="VBC66" i="9"/>
  <c r="VBE66" i="9"/>
  <c r="VBG66" i="9"/>
  <c r="VBI66" i="9"/>
  <c r="VBK66" i="9"/>
  <c r="VBM66" i="9"/>
  <c r="VBO66" i="9"/>
  <c r="VBQ66" i="9"/>
  <c r="VBS66" i="9"/>
  <c r="VBU66" i="9"/>
  <c r="VBW66" i="9"/>
  <c r="VBY66" i="9"/>
  <c r="VCA66" i="9"/>
  <c r="VCC66" i="9"/>
  <c r="VCE66" i="9"/>
  <c r="VCG66" i="9"/>
  <c r="VCI66" i="9"/>
  <c r="VCK66" i="9"/>
  <c r="VCM66" i="9"/>
  <c r="VCO66" i="9"/>
  <c r="VCQ66" i="9"/>
  <c r="VCS66" i="9"/>
  <c r="VCU66" i="9"/>
  <c r="VCW66" i="9"/>
  <c r="VCY66" i="9"/>
  <c r="VDA66" i="9"/>
  <c r="VDC66" i="9"/>
  <c r="VDE66" i="9"/>
  <c r="VDG66" i="9"/>
  <c r="VDI66" i="9"/>
  <c r="VDK66" i="9"/>
  <c r="VDM66" i="9"/>
  <c r="VDO66" i="9"/>
  <c r="VDQ66" i="9"/>
  <c r="VDS66" i="9"/>
  <c r="VDU66" i="9"/>
  <c r="VDW66" i="9"/>
  <c r="VDY66" i="9"/>
  <c r="VEA66" i="9"/>
  <c r="VEC66" i="9"/>
  <c r="VEE66" i="9"/>
  <c r="VEG66" i="9"/>
  <c r="VEI66" i="9"/>
  <c r="VEK66" i="9"/>
  <c r="VEM66" i="9"/>
  <c r="VEO66" i="9"/>
  <c r="VEQ66" i="9"/>
  <c r="VES66" i="9"/>
  <c r="VEU66" i="9"/>
  <c r="VEW66" i="9"/>
  <c r="VEY66" i="9"/>
  <c r="VFA66" i="9"/>
  <c r="VFC66" i="9"/>
  <c r="VFE66" i="9"/>
  <c r="VFG66" i="9"/>
  <c r="VFI66" i="9"/>
  <c r="VFK66" i="9"/>
  <c r="VFM66" i="9"/>
  <c r="VFO66" i="9"/>
  <c r="VFQ66" i="9"/>
  <c r="VFS66" i="9"/>
  <c r="VFU66" i="9"/>
  <c r="VFW66" i="9"/>
  <c r="VFY66" i="9"/>
  <c r="VGA66" i="9"/>
  <c r="VGC66" i="9"/>
  <c r="VGE66" i="9"/>
  <c r="VGG66" i="9"/>
  <c r="VGI66" i="9"/>
  <c r="VGK66" i="9"/>
  <c r="VGM66" i="9"/>
  <c r="VGO66" i="9"/>
  <c r="VGQ66" i="9"/>
  <c r="VGS66" i="9"/>
  <c r="VGU66" i="9"/>
  <c r="VGW66" i="9"/>
  <c r="VGY66" i="9"/>
  <c r="VHA66" i="9"/>
  <c r="VHC66" i="9"/>
  <c r="VHE66" i="9"/>
  <c r="VHG66" i="9"/>
  <c r="VHI66" i="9"/>
  <c r="VHK66" i="9"/>
  <c r="VHM66" i="9"/>
  <c r="VHO66" i="9"/>
  <c r="VHQ66" i="9"/>
  <c r="VHS66" i="9"/>
  <c r="VHU66" i="9"/>
  <c r="VHW66" i="9"/>
  <c r="VHY66" i="9"/>
  <c r="VIA66" i="9"/>
  <c r="VIC66" i="9"/>
  <c r="VIE66" i="9"/>
  <c r="VIG66" i="9"/>
  <c r="VII66" i="9"/>
  <c r="VIK66" i="9"/>
  <c r="VIM66" i="9"/>
  <c r="VIO66" i="9"/>
  <c r="VIQ66" i="9"/>
  <c r="VIS66" i="9"/>
  <c r="VIU66" i="9"/>
  <c r="VIW66" i="9"/>
  <c r="VIY66" i="9"/>
  <c r="VJA66" i="9"/>
  <c r="VJC66" i="9"/>
  <c r="VJE66" i="9"/>
  <c r="VJG66" i="9"/>
  <c r="VJI66" i="9"/>
  <c r="VJK66" i="9"/>
  <c r="VJM66" i="9"/>
  <c r="VJO66" i="9"/>
  <c r="VJQ66" i="9"/>
  <c r="VJS66" i="9"/>
  <c r="VJU66" i="9"/>
  <c r="VJW66" i="9"/>
  <c r="VJY66" i="9"/>
  <c r="VKA66" i="9"/>
  <c r="VKC66" i="9"/>
  <c r="VKE66" i="9"/>
  <c r="VKG66" i="9"/>
  <c r="VKI66" i="9"/>
  <c r="VKK66" i="9"/>
  <c r="VKM66" i="9"/>
  <c r="VKO66" i="9"/>
  <c r="VKQ66" i="9"/>
  <c r="VKS66" i="9"/>
  <c r="VKU66" i="9"/>
  <c r="VKW66" i="9"/>
  <c r="VKY66" i="9"/>
  <c r="VLA66" i="9"/>
  <c r="VLC66" i="9"/>
  <c r="VLE66" i="9"/>
  <c r="VLG66" i="9"/>
  <c r="VLI66" i="9"/>
  <c r="VLK66" i="9"/>
  <c r="VLM66" i="9"/>
  <c r="VLO66" i="9"/>
  <c r="VLQ66" i="9"/>
  <c r="VLS66" i="9"/>
  <c r="VLU66" i="9"/>
  <c r="VLW66" i="9"/>
  <c r="VLY66" i="9"/>
  <c r="VMA66" i="9"/>
  <c r="VMC66" i="9"/>
  <c r="VME66" i="9"/>
  <c r="VMG66" i="9"/>
  <c r="VMI66" i="9"/>
  <c r="VMK66" i="9"/>
  <c r="VMM66" i="9"/>
  <c r="VMO66" i="9"/>
  <c r="VMQ66" i="9"/>
  <c r="VMS66" i="9"/>
  <c r="VMU66" i="9"/>
  <c r="VMW66" i="9"/>
  <c r="VMY66" i="9"/>
  <c r="VNA66" i="9"/>
  <c r="VNC66" i="9"/>
  <c r="VNE66" i="9"/>
  <c r="VNG66" i="9"/>
  <c r="VNI66" i="9"/>
  <c r="VNK66" i="9"/>
  <c r="VNM66" i="9"/>
  <c r="VNO66" i="9"/>
  <c r="VNQ66" i="9"/>
  <c r="VNS66" i="9"/>
  <c r="VNU66" i="9"/>
  <c r="VNW66" i="9"/>
  <c r="VNY66" i="9"/>
  <c r="VOA66" i="9"/>
  <c r="VOC66" i="9"/>
  <c r="VOE66" i="9"/>
  <c r="VOG66" i="9"/>
  <c r="VOI66" i="9"/>
  <c r="VOK66" i="9"/>
  <c r="VOM66" i="9"/>
  <c r="VOO66" i="9"/>
  <c r="VOQ66" i="9"/>
  <c r="VOS66" i="9"/>
  <c r="VOU66" i="9"/>
  <c r="VOW66" i="9"/>
  <c r="VOY66" i="9"/>
  <c r="VPA66" i="9"/>
  <c r="VPC66" i="9"/>
  <c r="VPE66" i="9"/>
  <c r="VPG66" i="9"/>
  <c r="VPI66" i="9"/>
  <c r="VPK66" i="9"/>
  <c r="VPM66" i="9"/>
  <c r="VPO66" i="9"/>
  <c r="VPQ66" i="9"/>
  <c r="VPS66" i="9"/>
  <c r="VPU66" i="9"/>
  <c r="VPW66" i="9"/>
  <c r="VPY66" i="9"/>
  <c r="VQA66" i="9"/>
  <c r="VQC66" i="9"/>
  <c r="VQE66" i="9"/>
  <c r="VQG66" i="9"/>
  <c r="VQI66" i="9"/>
  <c r="VQK66" i="9"/>
  <c r="VQM66" i="9"/>
  <c r="VQO66" i="9"/>
  <c r="VQQ66" i="9"/>
  <c r="VQS66" i="9"/>
  <c r="VQU66" i="9"/>
  <c r="VQW66" i="9"/>
  <c r="VQY66" i="9"/>
  <c r="VRA66" i="9"/>
  <c r="VRC66" i="9"/>
  <c r="VRE66" i="9"/>
  <c r="VRG66" i="9"/>
  <c r="VRI66" i="9"/>
  <c r="VRK66" i="9"/>
  <c r="VRM66" i="9"/>
  <c r="VRO66" i="9"/>
  <c r="VRQ66" i="9"/>
  <c r="VRS66" i="9"/>
  <c r="VRU66" i="9"/>
  <c r="VRW66" i="9"/>
  <c r="VRY66" i="9"/>
  <c r="VSA66" i="9"/>
  <c r="VSC66" i="9"/>
  <c r="VSE66" i="9"/>
  <c r="VSG66" i="9"/>
  <c r="VSI66" i="9"/>
  <c r="VSK66" i="9"/>
  <c r="VSM66" i="9"/>
  <c r="VSO66" i="9"/>
  <c r="VSQ66" i="9"/>
  <c r="VSS66" i="9"/>
  <c r="VSU66" i="9"/>
  <c r="VSW66" i="9"/>
  <c r="VSY66" i="9"/>
  <c r="VTA66" i="9"/>
  <c r="VTC66" i="9"/>
  <c r="VTE66" i="9"/>
  <c r="VTG66" i="9"/>
  <c r="VTI66" i="9"/>
  <c r="VTK66" i="9"/>
  <c r="VTM66" i="9"/>
  <c r="VTO66" i="9"/>
  <c r="VTQ66" i="9"/>
  <c r="VTS66" i="9"/>
  <c r="VTU66" i="9"/>
  <c r="VTW66" i="9"/>
  <c r="VTY66" i="9"/>
  <c r="VUA66" i="9"/>
  <c r="VUC66" i="9"/>
  <c r="VUE66" i="9"/>
  <c r="VUG66" i="9"/>
  <c r="VUI66" i="9"/>
  <c r="VUK66" i="9"/>
  <c r="VUM66" i="9"/>
  <c r="VUO66" i="9"/>
  <c r="VUQ66" i="9"/>
  <c r="VUS66" i="9"/>
  <c r="VUU66" i="9"/>
  <c r="VUW66" i="9"/>
  <c r="VUY66" i="9"/>
  <c r="VVA66" i="9"/>
  <c r="VVC66" i="9"/>
  <c r="VVE66" i="9"/>
  <c r="VVG66" i="9"/>
  <c r="VVI66" i="9"/>
  <c r="VVK66" i="9"/>
  <c r="VVM66" i="9"/>
  <c r="VVO66" i="9"/>
  <c r="VVQ66" i="9"/>
  <c r="VVS66" i="9"/>
  <c r="VVU66" i="9"/>
  <c r="VVW66" i="9"/>
  <c r="VVY66" i="9"/>
  <c r="VWA66" i="9"/>
  <c r="VWC66" i="9"/>
  <c r="VWE66" i="9"/>
  <c r="VWG66" i="9"/>
  <c r="VWI66" i="9"/>
  <c r="VWK66" i="9"/>
  <c r="VWM66" i="9"/>
  <c r="VWO66" i="9"/>
  <c r="VWQ66" i="9"/>
  <c r="VWS66" i="9"/>
  <c r="VWU66" i="9"/>
  <c r="VWW66" i="9"/>
  <c r="VWY66" i="9"/>
  <c r="VXA66" i="9"/>
  <c r="VXC66" i="9"/>
  <c r="VXE66" i="9"/>
  <c r="VXG66" i="9"/>
  <c r="VXI66" i="9"/>
  <c r="VXK66" i="9"/>
  <c r="VXM66" i="9"/>
  <c r="VXO66" i="9"/>
  <c r="VXQ66" i="9"/>
  <c r="VXS66" i="9"/>
  <c r="VXU66" i="9"/>
  <c r="VXW66" i="9"/>
  <c r="VXY66" i="9"/>
  <c r="VYA66" i="9"/>
  <c r="VYC66" i="9"/>
  <c r="VYE66" i="9"/>
  <c r="VYG66" i="9"/>
  <c r="VYI66" i="9"/>
  <c r="VYK66" i="9"/>
  <c r="VYM66" i="9"/>
  <c r="VYO66" i="9"/>
  <c r="VYQ66" i="9"/>
  <c r="VYS66" i="9"/>
  <c r="VYU66" i="9"/>
  <c r="VYW66" i="9"/>
  <c r="VYY66" i="9"/>
  <c r="VZA66" i="9"/>
  <c r="VZC66" i="9"/>
  <c r="VZE66" i="9"/>
  <c r="VZG66" i="9"/>
  <c r="VZI66" i="9"/>
  <c r="VZK66" i="9"/>
  <c r="VZM66" i="9"/>
  <c r="VZO66" i="9"/>
  <c r="VZQ66" i="9"/>
  <c r="VZS66" i="9"/>
  <c r="VZU66" i="9"/>
  <c r="VZW66" i="9"/>
  <c r="VZY66" i="9"/>
  <c r="WAA66" i="9"/>
  <c r="WAC66" i="9"/>
  <c r="WAE66" i="9"/>
  <c r="WAG66" i="9"/>
  <c r="WAI66" i="9"/>
  <c r="WAK66" i="9"/>
  <c r="WAM66" i="9"/>
  <c r="WAO66" i="9"/>
  <c r="WAQ66" i="9"/>
  <c r="WAS66" i="9"/>
  <c r="WAU66" i="9"/>
  <c r="WAW66" i="9"/>
  <c r="WAY66" i="9"/>
  <c r="WBA66" i="9"/>
  <c r="WBC66" i="9"/>
  <c r="WBE66" i="9"/>
  <c r="WBG66" i="9"/>
  <c r="WBI66" i="9"/>
  <c r="WBK66" i="9"/>
  <c r="WBM66" i="9"/>
  <c r="WBO66" i="9"/>
  <c r="WBQ66" i="9"/>
  <c r="WBS66" i="9"/>
  <c r="WBU66" i="9"/>
  <c r="WBW66" i="9"/>
  <c r="WBY66" i="9"/>
  <c r="WCA66" i="9"/>
  <c r="WCC66" i="9"/>
  <c r="WCE66" i="9"/>
  <c r="WCG66" i="9"/>
  <c r="WCI66" i="9"/>
  <c r="WCK66" i="9"/>
  <c r="WCM66" i="9"/>
  <c r="WCO66" i="9"/>
  <c r="WCQ66" i="9"/>
  <c r="WCS66" i="9"/>
  <c r="WCU66" i="9"/>
  <c r="WCW66" i="9"/>
  <c r="WCY66" i="9"/>
  <c r="WDA66" i="9"/>
  <c r="WDC66" i="9"/>
  <c r="WDE66" i="9"/>
  <c r="WDG66" i="9"/>
  <c r="WDI66" i="9"/>
  <c r="WDK66" i="9"/>
  <c r="WDM66" i="9"/>
  <c r="WDO66" i="9"/>
  <c r="WDQ66" i="9"/>
  <c r="WDS66" i="9"/>
  <c r="WDU66" i="9"/>
  <c r="WDW66" i="9"/>
  <c r="WDY66" i="9"/>
  <c r="WEA66" i="9"/>
  <c r="WEC66" i="9"/>
  <c r="WEE66" i="9"/>
  <c r="WEG66" i="9"/>
  <c r="WEI66" i="9"/>
  <c r="WEK66" i="9"/>
  <c r="WEM66" i="9"/>
  <c r="WEO66" i="9"/>
  <c r="WEQ66" i="9"/>
  <c r="WES66" i="9"/>
  <c r="WEU66" i="9"/>
  <c r="WEW66" i="9"/>
  <c r="WEY66" i="9"/>
  <c r="WFA66" i="9"/>
  <c r="WFC66" i="9"/>
  <c r="WFE66" i="9"/>
  <c r="WFG66" i="9"/>
  <c r="WFI66" i="9"/>
  <c r="WFK66" i="9"/>
  <c r="WFM66" i="9"/>
  <c r="WFO66" i="9"/>
  <c r="WFQ66" i="9"/>
  <c r="WFS66" i="9"/>
  <c r="WFU66" i="9"/>
  <c r="WFW66" i="9"/>
  <c r="WFY66" i="9"/>
  <c r="WGA66" i="9"/>
  <c r="WGC66" i="9"/>
  <c r="WGE66" i="9"/>
  <c r="WGG66" i="9"/>
  <c r="WGI66" i="9"/>
  <c r="WGK66" i="9"/>
  <c r="WGM66" i="9"/>
  <c r="WGO66" i="9"/>
  <c r="WGQ66" i="9"/>
  <c r="WGS66" i="9"/>
  <c r="WGU66" i="9"/>
  <c r="WGW66" i="9"/>
  <c r="WGY66" i="9"/>
  <c r="WHA66" i="9"/>
  <c r="WHC66" i="9"/>
  <c r="WHE66" i="9"/>
  <c r="WHG66" i="9"/>
  <c r="WHI66" i="9"/>
  <c r="WHK66" i="9"/>
  <c r="WHM66" i="9"/>
  <c r="WHO66" i="9"/>
  <c r="WHQ66" i="9"/>
  <c r="WHS66" i="9"/>
  <c r="WHU66" i="9"/>
  <c r="WHW66" i="9"/>
  <c r="WHY66" i="9"/>
  <c r="WIA66" i="9"/>
  <c r="WIC66" i="9"/>
  <c r="WIE66" i="9"/>
  <c r="WIG66" i="9"/>
  <c r="WII66" i="9"/>
  <c r="WIK66" i="9"/>
  <c r="WIM66" i="9"/>
  <c r="WIO66" i="9"/>
  <c r="WIQ66" i="9"/>
  <c r="WIS66" i="9"/>
  <c r="WIU66" i="9"/>
  <c r="WIW66" i="9"/>
  <c r="WIY66" i="9"/>
  <c r="WJA66" i="9"/>
  <c r="WJC66" i="9"/>
  <c r="WJE66" i="9"/>
  <c r="WJG66" i="9"/>
  <c r="WJI66" i="9"/>
  <c r="WJK66" i="9"/>
  <c r="WJM66" i="9"/>
  <c r="WJO66" i="9"/>
  <c r="WJQ66" i="9"/>
  <c r="WJS66" i="9"/>
  <c r="WJU66" i="9"/>
  <c r="WJW66" i="9"/>
  <c r="WJY66" i="9"/>
  <c r="WKA66" i="9"/>
  <c r="WKC66" i="9"/>
  <c r="WKE66" i="9"/>
  <c r="WKG66" i="9"/>
  <c r="WKI66" i="9"/>
  <c r="WKK66" i="9"/>
  <c r="WKM66" i="9"/>
  <c r="WKO66" i="9"/>
  <c r="WKQ66" i="9"/>
  <c r="WKS66" i="9"/>
  <c r="WKU66" i="9"/>
  <c r="WKW66" i="9"/>
  <c r="WKY66" i="9"/>
  <c r="WLA66" i="9"/>
  <c r="WLC66" i="9"/>
  <c r="WLE66" i="9"/>
  <c r="WLG66" i="9"/>
  <c r="WLI66" i="9"/>
  <c r="WLK66" i="9"/>
  <c r="WLM66" i="9"/>
  <c r="WLO66" i="9"/>
  <c r="WLQ66" i="9"/>
  <c r="WLS66" i="9"/>
  <c r="WLU66" i="9"/>
  <c r="WLW66" i="9"/>
  <c r="WLY66" i="9"/>
  <c r="WMA66" i="9"/>
  <c r="WMC66" i="9"/>
  <c r="WME66" i="9"/>
  <c r="WMG66" i="9"/>
  <c r="WMI66" i="9"/>
  <c r="WMK66" i="9"/>
  <c r="WMM66" i="9"/>
  <c r="WMO66" i="9"/>
  <c r="WMQ66" i="9"/>
  <c r="WMS66" i="9"/>
  <c r="WMU66" i="9"/>
  <c r="WMW66" i="9"/>
  <c r="WMY66" i="9"/>
  <c r="WNA66" i="9"/>
  <c r="WNC66" i="9"/>
  <c r="WNE66" i="9"/>
  <c r="WNG66" i="9"/>
  <c r="WNI66" i="9"/>
  <c r="WNK66" i="9"/>
  <c r="WNM66" i="9"/>
  <c r="WNO66" i="9"/>
  <c r="WNQ66" i="9"/>
  <c r="WNS66" i="9"/>
  <c r="WNU66" i="9"/>
  <c r="WNW66" i="9"/>
  <c r="WNY66" i="9"/>
  <c r="WOA66" i="9"/>
  <c r="WOC66" i="9"/>
  <c r="WOE66" i="9"/>
  <c r="WOG66" i="9"/>
  <c r="WOI66" i="9"/>
  <c r="WOK66" i="9"/>
  <c r="WOM66" i="9"/>
  <c r="WOO66" i="9"/>
  <c r="WOQ66" i="9"/>
  <c r="WOS66" i="9"/>
  <c r="WOU66" i="9"/>
  <c r="WOW66" i="9"/>
  <c r="WOY66" i="9"/>
  <c r="WPA66" i="9"/>
  <c r="WPC66" i="9"/>
  <c r="WPE66" i="9"/>
  <c r="WPG66" i="9"/>
  <c r="WPI66" i="9"/>
  <c r="WPK66" i="9"/>
  <c r="WPM66" i="9"/>
  <c r="WPO66" i="9"/>
  <c r="WPQ66" i="9"/>
  <c r="WPS66" i="9"/>
  <c r="WPU66" i="9"/>
  <c r="WPW66" i="9"/>
  <c r="WPY66" i="9"/>
  <c r="WQA66" i="9"/>
  <c r="WQC66" i="9"/>
  <c r="WQE66" i="9"/>
  <c r="WQG66" i="9"/>
  <c r="WQI66" i="9"/>
  <c r="WQK66" i="9"/>
  <c r="WQM66" i="9"/>
  <c r="WQO66" i="9"/>
  <c r="WQQ66" i="9"/>
  <c r="WQS66" i="9"/>
  <c r="WQU66" i="9"/>
  <c r="WQW66" i="9"/>
  <c r="WQY66" i="9"/>
  <c r="WRA66" i="9"/>
  <c r="WRC66" i="9"/>
  <c r="WRE66" i="9"/>
  <c r="WRG66" i="9"/>
  <c r="WRI66" i="9"/>
  <c r="WRK66" i="9"/>
  <c r="WRM66" i="9"/>
  <c r="WRO66" i="9"/>
  <c r="WRQ66" i="9"/>
  <c r="WRS66" i="9"/>
  <c r="WRU66" i="9"/>
  <c r="WRW66" i="9"/>
  <c r="WRY66" i="9"/>
  <c r="WSA66" i="9"/>
  <c r="WSC66" i="9"/>
  <c r="WSE66" i="9"/>
  <c r="WSG66" i="9"/>
  <c r="WSI66" i="9"/>
  <c r="WSK66" i="9"/>
  <c r="WSM66" i="9"/>
  <c r="WSO66" i="9"/>
  <c r="WSQ66" i="9"/>
  <c r="WSS66" i="9"/>
  <c r="WSU66" i="9"/>
  <c r="WSW66" i="9"/>
  <c r="WSY66" i="9"/>
  <c r="WTA66" i="9"/>
  <c r="WTC66" i="9"/>
  <c r="WTE66" i="9"/>
  <c r="WTG66" i="9"/>
  <c r="WTI66" i="9"/>
  <c r="WTK66" i="9"/>
  <c r="WTM66" i="9"/>
  <c r="WTO66" i="9"/>
  <c r="WTQ66" i="9"/>
  <c r="WTS66" i="9"/>
  <c r="WTU66" i="9"/>
  <c r="WTW66" i="9"/>
  <c r="WTY66" i="9"/>
  <c r="WUA66" i="9"/>
  <c r="WUC66" i="9"/>
  <c r="WUE66" i="9"/>
  <c r="WUG66" i="9"/>
  <c r="WUI66" i="9"/>
  <c r="WUK66" i="9"/>
  <c r="WUM66" i="9"/>
  <c r="WUO66" i="9"/>
  <c r="WUQ66" i="9"/>
  <c r="WUS66" i="9"/>
  <c r="WUU66" i="9"/>
  <c r="WUW66" i="9"/>
  <c r="WUY66" i="9"/>
  <c r="WVA66" i="9"/>
  <c r="WVC66" i="9"/>
  <c r="WVE66" i="9"/>
  <c r="WVG66" i="9"/>
  <c r="WVI66" i="9"/>
  <c r="WVK66" i="9"/>
  <c r="WVM66" i="9"/>
  <c r="WVO66" i="9"/>
  <c r="WVQ66" i="9"/>
  <c r="WVS66" i="9"/>
  <c r="WVU66" i="9"/>
  <c r="WVW66" i="9"/>
  <c r="WVY66" i="9"/>
  <c r="WWA66" i="9"/>
  <c r="WWC66" i="9"/>
  <c r="WWE66" i="9"/>
  <c r="WWG66" i="9"/>
  <c r="WWI66" i="9"/>
  <c r="WWK66" i="9"/>
  <c r="WWM66" i="9"/>
  <c r="WWO66" i="9"/>
  <c r="WWQ66" i="9"/>
  <c r="WWS66" i="9"/>
  <c r="WWU66" i="9"/>
  <c r="WWW66" i="9"/>
  <c r="WWY66" i="9"/>
  <c r="WXA66" i="9"/>
  <c r="WXC66" i="9"/>
  <c r="WXE66" i="9"/>
  <c r="WXG66" i="9"/>
  <c r="WXI66" i="9"/>
  <c r="WXK66" i="9"/>
  <c r="WXM66" i="9"/>
  <c r="WXO66" i="9"/>
  <c r="WXQ66" i="9"/>
  <c r="WXS66" i="9"/>
  <c r="WXU66" i="9"/>
  <c r="WXW66" i="9"/>
  <c r="WXY66" i="9"/>
  <c r="WYA66" i="9"/>
  <c r="WYC66" i="9"/>
  <c r="WYE66" i="9"/>
  <c r="WYG66" i="9"/>
  <c r="WYI66" i="9"/>
  <c r="WYK66" i="9"/>
  <c r="WYM66" i="9"/>
  <c r="WYO66" i="9"/>
  <c r="WYQ66" i="9"/>
  <c r="WYS66" i="9"/>
  <c r="WYU66" i="9"/>
  <c r="WYW66" i="9"/>
  <c r="WYY66" i="9"/>
  <c r="WZA66" i="9"/>
  <c r="WZC66" i="9"/>
  <c r="WZE66" i="9"/>
  <c r="WZG66" i="9"/>
  <c r="WZI66" i="9"/>
  <c r="WZK66" i="9"/>
  <c r="WZM66" i="9"/>
  <c r="WZO66" i="9"/>
  <c r="WZQ66" i="9"/>
  <c r="WZS66" i="9"/>
  <c r="WZU66" i="9"/>
  <c r="WZW66" i="9"/>
  <c r="WZY66" i="9"/>
  <c r="XAA66" i="9"/>
  <c r="XAC66" i="9"/>
  <c r="XAE66" i="9"/>
  <c r="XAG66" i="9"/>
  <c r="XAI66" i="9"/>
  <c r="XAK66" i="9"/>
  <c r="XAM66" i="9"/>
  <c r="XAO66" i="9"/>
  <c r="XAQ66" i="9"/>
  <c r="XAS66" i="9"/>
  <c r="XAU66" i="9"/>
  <c r="XAW66" i="9"/>
  <c r="XAY66" i="9"/>
  <c r="XBA66" i="9"/>
  <c r="XBC66" i="9"/>
  <c r="XBE66" i="9"/>
  <c r="XBG66" i="9"/>
  <c r="XBI66" i="9"/>
  <c r="XBK66" i="9"/>
  <c r="XBM66" i="9"/>
  <c r="XBO66" i="9"/>
  <c r="XBQ66" i="9"/>
  <c r="XBS66" i="9"/>
  <c r="XBU66" i="9"/>
  <c r="XBW66" i="9"/>
  <c r="XBY66" i="9"/>
  <c r="XCA66" i="9"/>
  <c r="XCC66" i="9"/>
  <c r="XCE66" i="9"/>
  <c r="XCG66" i="9"/>
  <c r="XCI66" i="9"/>
  <c r="XCK66" i="9"/>
  <c r="XCM66" i="9"/>
  <c r="XCO66" i="9"/>
  <c r="XCQ66" i="9"/>
  <c r="XCS66" i="9"/>
  <c r="XCU66" i="9"/>
  <c r="XCW66" i="9"/>
  <c r="XCY66" i="9"/>
  <c r="XDA66" i="9"/>
  <c r="XDC66" i="9"/>
  <c r="XDE66" i="9"/>
  <c r="XDG66" i="9"/>
  <c r="XDI66" i="9"/>
  <c r="XDK66" i="9"/>
  <c r="XDM66" i="9"/>
  <c r="XDO66" i="9"/>
  <c r="XDQ66" i="9"/>
  <c r="XDS66" i="9"/>
  <c r="XDU66" i="9"/>
  <c r="XDW66" i="9"/>
  <c r="XDY66" i="9"/>
  <c r="XEA66" i="9"/>
  <c r="XEC66" i="9"/>
  <c r="XEE66" i="9"/>
  <c r="XEG66" i="9"/>
  <c r="XEI66" i="9"/>
  <c r="XEK66" i="9"/>
  <c r="XEM66" i="9"/>
  <c r="XEO66" i="9"/>
  <c r="XEQ66" i="9"/>
  <c r="XES66" i="9"/>
  <c r="XEU66" i="9"/>
  <c r="XEW66" i="9"/>
  <c r="XEY66" i="9"/>
  <c r="XFA66" i="9"/>
  <c r="XFC66" i="9"/>
  <c r="I67" i="9"/>
  <c r="K67" i="9"/>
  <c r="M67" i="9"/>
  <c r="O67" i="9"/>
  <c r="Q67" i="9"/>
  <c r="S67" i="9"/>
  <c r="U67" i="9"/>
  <c r="W67" i="9"/>
  <c r="Y67" i="9"/>
  <c r="AA67" i="9"/>
  <c r="AC67" i="9"/>
  <c r="AE67" i="9"/>
  <c r="AG67" i="9"/>
  <c r="AI67" i="9"/>
  <c r="AK67" i="9"/>
  <c r="AM67" i="9"/>
  <c r="AO67" i="9"/>
  <c r="AQ67" i="9"/>
  <c r="AS67" i="9"/>
  <c r="AU67" i="9"/>
  <c r="AW67" i="9"/>
  <c r="AY67" i="9"/>
  <c r="BA67" i="9"/>
  <c r="BC67" i="9"/>
  <c r="BE67" i="9"/>
  <c r="BG67" i="9"/>
  <c r="BI67" i="9"/>
  <c r="BK67" i="9"/>
  <c r="BM67" i="9"/>
  <c r="BO67" i="9"/>
  <c r="BQ67" i="9"/>
  <c r="BS67" i="9"/>
  <c r="BU67" i="9"/>
  <c r="BW67" i="9"/>
  <c r="BY67" i="9"/>
  <c r="CA67" i="9"/>
  <c r="CC67" i="9"/>
  <c r="CE67" i="9"/>
  <c r="CG67" i="9"/>
  <c r="CI67" i="9"/>
  <c r="CK67" i="9"/>
  <c r="CM67" i="9"/>
  <c r="CO67" i="9"/>
  <c r="CQ67" i="9"/>
  <c r="CS67" i="9"/>
  <c r="CU67" i="9"/>
  <c r="CW67" i="9"/>
  <c r="CY67" i="9"/>
  <c r="DA67" i="9"/>
  <c r="DC67" i="9"/>
  <c r="DE67" i="9"/>
  <c r="DG67" i="9"/>
  <c r="DI67" i="9"/>
  <c r="DK67" i="9"/>
  <c r="DM67" i="9"/>
  <c r="DO67" i="9"/>
  <c r="DQ67" i="9"/>
  <c r="DS67" i="9"/>
  <c r="DU67" i="9"/>
  <c r="DW67" i="9"/>
  <c r="DY67" i="9"/>
  <c r="EA67" i="9"/>
  <c r="EC67" i="9"/>
  <c r="EE67" i="9"/>
  <c r="EG67" i="9"/>
  <c r="EI67" i="9"/>
  <c r="EK67" i="9"/>
  <c r="EM67" i="9"/>
  <c r="EO67" i="9"/>
  <c r="EQ67" i="9"/>
  <c r="ES67" i="9"/>
  <c r="EU67" i="9"/>
  <c r="EW67" i="9"/>
  <c r="EY67" i="9"/>
  <c r="FA67" i="9"/>
  <c r="FC67" i="9"/>
  <c r="FE67" i="9"/>
  <c r="FG67" i="9"/>
  <c r="FI67" i="9"/>
  <c r="FK67" i="9"/>
  <c r="FM67" i="9"/>
  <c r="FO67" i="9"/>
  <c r="FQ67" i="9"/>
  <c r="FS67" i="9"/>
  <c r="FU67" i="9"/>
  <c r="FW67" i="9"/>
  <c r="FY67" i="9"/>
  <c r="GA67" i="9"/>
  <c r="GC67" i="9"/>
  <c r="GE67" i="9"/>
  <c r="GG67" i="9"/>
  <c r="GI67" i="9"/>
  <c r="GK67" i="9"/>
  <c r="GM67" i="9"/>
  <c r="GO67" i="9"/>
  <c r="GQ67" i="9"/>
  <c r="GS67" i="9"/>
  <c r="GU67" i="9"/>
  <c r="GW67" i="9"/>
  <c r="GY67" i="9"/>
  <c r="HA67" i="9"/>
  <c r="HC67" i="9"/>
  <c r="HE67" i="9"/>
  <c r="HG67" i="9"/>
  <c r="HI67" i="9"/>
  <c r="HK67" i="9"/>
  <c r="HM67" i="9"/>
  <c r="HO67" i="9"/>
  <c r="HQ67" i="9"/>
  <c r="HS67" i="9"/>
  <c r="HU67" i="9"/>
  <c r="HW67" i="9"/>
  <c r="HY67" i="9"/>
  <c r="IA67" i="9"/>
  <c r="IC67" i="9"/>
  <c r="IE67" i="9"/>
  <c r="IG67" i="9"/>
  <c r="II67" i="9"/>
  <c r="IK67" i="9"/>
  <c r="IM67" i="9"/>
  <c r="IO67" i="9"/>
  <c r="IQ67" i="9"/>
  <c r="IS67" i="9"/>
  <c r="IU67" i="9"/>
  <c r="IW67" i="9"/>
  <c r="IY67" i="9"/>
  <c r="JA67" i="9"/>
  <c r="JC67" i="9"/>
  <c r="JE67" i="9"/>
  <c r="JG67" i="9"/>
  <c r="JI67" i="9"/>
  <c r="JK67" i="9"/>
  <c r="JM67" i="9"/>
  <c r="JO67" i="9"/>
  <c r="JQ67" i="9"/>
  <c r="JS67" i="9"/>
  <c r="JU67" i="9"/>
  <c r="JW67" i="9"/>
  <c r="JY67" i="9"/>
  <c r="KA67" i="9"/>
  <c r="KC67" i="9"/>
  <c r="KE67" i="9"/>
  <c r="KG67" i="9"/>
  <c r="KI67" i="9"/>
  <c r="KK67" i="9"/>
  <c r="KM67" i="9"/>
  <c r="KO67" i="9"/>
  <c r="KQ67" i="9"/>
  <c r="KS67" i="9"/>
  <c r="KU67" i="9"/>
  <c r="KW67" i="9"/>
  <c r="KY67" i="9"/>
  <c r="LA67" i="9"/>
  <c r="LC67" i="9"/>
  <c r="LE67" i="9"/>
  <c r="LG67" i="9"/>
  <c r="LI67" i="9"/>
  <c r="LK67" i="9"/>
  <c r="LM67" i="9"/>
  <c r="LO67" i="9"/>
  <c r="LQ67" i="9"/>
  <c r="LS67" i="9"/>
  <c r="LU67" i="9"/>
  <c r="LW67" i="9"/>
  <c r="LY67" i="9"/>
  <c r="MA67" i="9"/>
  <c r="MC67" i="9"/>
  <c r="ME67" i="9"/>
  <c r="MG67" i="9"/>
  <c r="MI67" i="9"/>
  <c r="MK67" i="9"/>
  <c r="MM67" i="9"/>
  <c r="MO67" i="9"/>
  <c r="MQ67" i="9"/>
  <c r="MS67" i="9"/>
  <c r="MU67" i="9"/>
  <c r="MW67" i="9"/>
  <c r="MY67" i="9"/>
  <c r="NA67" i="9"/>
  <c r="NC67" i="9"/>
  <c r="NE67" i="9"/>
  <c r="NG67" i="9"/>
  <c r="NI67" i="9"/>
  <c r="NK67" i="9"/>
  <c r="NM67" i="9"/>
  <c r="NO67" i="9"/>
  <c r="NQ67" i="9"/>
  <c r="NS67" i="9"/>
  <c r="NU67" i="9"/>
  <c r="NW67" i="9"/>
  <c r="NY67" i="9"/>
  <c r="OA67" i="9"/>
  <c r="OC67" i="9"/>
  <c r="OE67" i="9"/>
  <c r="OG67" i="9"/>
  <c r="OI67" i="9"/>
  <c r="OK67" i="9"/>
  <c r="OM67" i="9"/>
  <c r="OO67" i="9"/>
  <c r="OQ67" i="9"/>
  <c r="OS67" i="9"/>
  <c r="OU67" i="9"/>
  <c r="OW67" i="9"/>
  <c r="OY67" i="9"/>
  <c r="PA67" i="9"/>
  <c r="PC67" i="9"/>
  <c r="PE67" i="9"/>
  <c r="PG67" i="9"/>
  <c r="PI67" i="9"/>
  <c r="PK67" i="9"/>
  <c r="PM67" i="9"/>
  <c r="PO67" i="9"/>
  <c r="PQ67" i="9"/>
  <c r="PS67" i="9"/>
  <c r="PU67" i="9"/>
  <c r="PW67" i="9"/>
  <c r="PY67" i="9"/>
  <c r="QA67" i="9"/>
  <c r="QC67" i="9"/>
  <c r="QE67" i="9"/>
  <c r="QG67" i="9"/>
  <c r="QI67" i="9"/>
  <c r="QK67" i="9"/>
  <c r="QM67" i="9"/>
  <c r="QO67" i="9"/>
  <c r="QQ67" i="9"/>
  <c r="QS67" i="9"/>
  <c r="QU67" i="9"/>
  <c r="QW67" i="9"/>
  <c r="QY67" i="9"/>
  <c r="RA67" i="9"/>
  <c r="RC67" i="9"/>
  <c r="RE67" i="9"/>
  <c r="RG67" i="9"/>
  <c r="RI67" i="9"/>
  <c r="RK67" i="9"/>
  <c r="RM67" i="9"/>
  <c r="RO67" i="9"/>
  <c r="RQ67" i="9"/>
  <c r="RS67" i="9"/>
  <c r="RU67" i="9"/>
  <c r="RW67" i="9"/>
  <c r="RY67" i="9"/>
  <c r="SA67" i="9"/>
  <c r="SC67" i="9"/>
  <c r="SE67" i="9"/>
  <c r="SG67" i="9"/>
  <c r="SI67" i="9"/>
  <c r="SK67" i="9"/>
  <c r="SM67" i="9"/>
  <c r="SO67" i="9"/>
  <c r="SQ67" i="9"/>
  <c r="SS67" i="9"/>
  <c r="SU67" i="9"/>
  <c r="SW67" i="9"/>
  <c r="SY67" i="9"/>
  <c r="TA67" i="9"/>
  <c r="TC67" i="9"/>
  <c r="TE67" i="9"/>
  <c r="TG67" i="9"/>
  <c r="TI67" i="9"/>
  <c r="TK67" i="9"/>
  <c r="TM67" i="9"/>
  <c r="TO67" i="9"/>
  <c r="TQ67" i="9"/>
  <c r="TS67" i="9"/>
  <c r="TU67" i="9"/>
  <c r="TW67" i="9"/>
  <c r="TY67" i="9"/>
  <c r="UA67" i="9"/>
  <c r="UC67" i="9"/>
  <c r="UE67" i="9"/>
  <c r="UG67" i="9"/>
  <c r="UI67" i="9"/>
  <c r="UK67" i="9"/>
  <c r="UM67" i="9"/>
  <c r="UO67" i="9"/>
  <c r="UQ67" i="9"/>
  <c r="US67" i="9"/>
  <c r="UU67" i="9"/>
  <c r="UW67" i="9"/>
  <c r="UY67" i="9"/>
  <c r="VA67" i="9"/>
  <c r="VC67" i="9"/>
  <c r="VE67" i="9"/>
  <c r="VG67" i="9"/>
  <c r="VI67" i="9"/>
  <c r="VK67" i="9"/>
  <c r="VM67" i="9"/>
  <c r="VO67" i="9"/>
  <c r="VQ67" i="9"/>
  <c r="VS67" i="9"/>
  <c r="VU67" i="9"/>
  <c r="VW67" i="9"/>
  <c r="VY67" i="9"/>
  <c r="WA67" i="9"/>
  <c r="WC67" i="9"/>
  <c r="WE67" i="9"/>
  <c r="WG67" i="9"/>
  <c r="WI67" i="9"/>
  <c r="WK67" i="9"/>
  <c r="WM67" i="9"/>
  <c r="WO67" i="9"/>
  <c r="WQ67" i="9"/>
  <c r="WS67" i="9"/>
  <c r="WU67" i="9"/>
  <c r="WW67" i="9"/>
  <c r="WY67" i="9"/>
  <c r="XA67" i="9"/>
  <c r="XC67" i="9"/>
  <c r="XE67" i="9"/>
  <c r="XG67" i="9"/>
  <c r="XI67" i="9"/>
  <c r="XK67" i="9"/>
  <c r="XM67" i="9"/>
  <c r="XO67" i="9"/>
  <c r="XQ67" i="9"/>
  <c r="XS67" i="9"/>
  <c r="XU67" i="9"/>
  <c r="XW67" i="9"/>
  <c r="XY67" i="9"/>
  <c r="YA67" i="9"/>
  <c r="YC67" i="9"/>
  <c r="YE67" i="9"/>
  <c r="YG67" i="9"/>
  <c r="YI67" i="9"/>
  <c r="YK67" i="9"/>
  <c r="YM67" i="9"/>
  <c r="YO67" i="9"/>
  <c r="YQ67" i="9"/>
  <c r="YS67" i="9"/>
  <c r="YU67" i="9"/>
  <c r="YW67" i="9"/>
  <c r="YY67" i="9"/>
  <c r="ZA67" i="9"/>
  <c r="ZC67" i="9"/>
  <c r="ZE67" i="9"/>
  <c r="ZG67" i="9"/>
  <c r="ZI67" i="9"/>
  <c r="ZK67" i="9"/>
  <c r="ZM67" i="9"/>
  <c r="ZO67" i="9"/>
  <c r="ZQ67" i="9"/>
  <c r="ZS67" i="9"/>
  <c r="ZU67" i="9"/>
  <c r="ZW67" i="9"/>
  <c r="ZY67" i="9"/>
  <c r="AAA67" i="9"/>
  <c r="AAC67" i="9"/>
  <c r="AAE67" i="9"/>
  <c r="AAG67" i="9"/>
  <c r="AAI67" i="9"/>
  <c r="AAK67" i="9"/>
  <c r="AAM67" i="9"/>
  <c r="AAO67" i="9"/>
  <c r="AAQ67" i="9"/>
  <c r="AAS67" i="9"/>
  <c r="AAU67" i="9"/>
  <c r="AAW67" i="9"/>
  <c r="AAY67" i="9"/>
  <c r="ABA67" i="9"/>
  <c r="ABC67" i="9"/>
  <c r="ABE67" i="9"/>
  <c r="ABG67" i="9"/>
  <c r="ABI67" i="9"/>
  <c r="ABK67" i="9"/>
  <c r="ABM67" i="9"/>
  <c r="ABO67" i="9"/>
  <c r="ABQ67" i="9"/>
  <c r="ABS67" i="9"/>
  <c r="ABU67" i="9"/>
  <c r="ABW67" i="9"/>
  <c r="ABY67" i="9"/>
  <c r="ACA67" i="9"/>
  <c r="ACC67" i="9"/>
  <c r="ACE67" i="9"/>
  <c r="ACG67" i="9"/>
  <c r="ACI67" i="9"/>
  <c r="ACK67" i="9"/>
  <c r="ACM67" i="9"/>
  <c r="ACO67" i="9"/>
  <c r="ACQ67" i="9"/>
  <c r="ACS67" i="9"/>
  <c r="ACU67" i="9"/>
  <c r="ACW67" i="9"/>
  <c r="ACY67" i="9"/>
  <c r="ADA67" i="9"/>
  <c r="ADC67" i="9"/>
  <c r="ADE67" i="9"/>
  <c r="ADG67" i="9"/>
  <c r="ADI67" i="9"/>
  <c r="ADK67" i="9"/>
  <c r="ADM67" i="9"/>
  <c r="ADO67" i="9"/>
  <c r="ADQ67" i="9"/>
  <c r="ADS67" i="9"/>
  <c r="ADU67" i="9"/>
  <c r="ADW67" i="9"/>
  <c r="ADY67" i="9"/>
  <c r="AEA67" i="9"/>
  <c r="AEC67" i="9"/>
  <c r="AEE67" i="9"/>
  <c r="AEG67" i="9"/>
  <c r="AEI67" i="9"/>
  <c r="AEK67" i="9"/>
  <c r="AEM67" i="9"/>
  <c r="AEO67" i="9"/>
  <c r="AEQ67" i="9"/>
  <c r="AES67" i="9"/>
  <c r="AEU67" i="9"/>
  <c r="AEW67" i="9"/>
  <c r="AEY67" i="9"/>
  <c r="AFA67" i="9"/>
  <c r="AFC67" i="9"/>
  <c r="AFE67" i="9"/>
  <c r="AFG67" i="9"/>
  <c r="AFI67" i="9"/>
  <c r="AFK67" i="9"/>
  <c r="AFM67" i="9"/>
  <c r="AFO67" i="9"/>
  <c r="AFQ67" i="9"/>
  <c r="AFS67" i="9"/>
  <c r="AFU67" i="9"/>
  <c r="AFW67" i="9"/>
  <c r="AFY67" i="9"/>
  <c r="AGA67" i="9"/>
  <c r="AGC67" i="9"/>
  <c r="AGE67" i="9"/>
  <c r="AGG67" i="9"/>
  <c r="AGI67" i="9"/>
  <c r="AGK67" i="9"/>
  <c r="AGM67" i="9"/>
  <c r="AGO67" i="9"/>
  <c r="AGQ67" i="9"/>
  <c r="AGS67" i="9"/>
  <c r="AGU67" i="9"/>
  <c r="AGW67" i="9"/>
  <c r="AGY67" i="9"/>
  <c r="AHA67" i="9"/>
  <c r="AHC67" i="9"/>
  <c r="AHE67" i="9"/>
  <c r="AHG67" i="9"/>
  <c r="AHI67" i="9"/>
  <c r="AHK67" i="9"/>
  <c r="AHM67" i="9"/>
  <c r="AHO67" i="9"/>
  <c r="AHQ67" i="9"/>
  <c r="AHS67" i="9"/>
  <c r="AHU67" i="9"/>
  <c r="AHW67" i="9"/>
  <c r="AHY67" i="9"/>
  <c r="AIA67" i="9"/>
  <c r="AIC67" i="9"/>
  <c r="AIE67" i="9"/>
  <c r="AIG67" i="9"/>
  <c r="AII67" i="9"/>
  <c r="AIK67" i="9"/>
  <c r="AIM67" i="9"/>
  <c r="AIO67" i="9"/>
  <c r="AIQ67" i="9"/>
  <c r="AIS67" i="9"/>
  <c r="AIU67" i="9"/>
  <c r="AIW67" i="9"/>
  <c r="AIY67" i="9"/>
  <c r="AJA67" i="9"/>
  <c r="AJC67" i="9"/>
  <c r="AJE67" i="9"/>
  <c r="AJG67" i="9"/>
  <c r="AJI67" i="9"/>
  <c r="AJK67" i="9"/>
  <c r="AJM67" i="9"/>
  <c r="AJO67" i="9"/>
  <c r="AJQ67" i="9"/>
  <c r="AJS67" i="9"/>
  <c r="AJU67" i="9"/>
  <c r="AJW67" i="9"/>
  <c r="AJY67" i="9"/>
  <c r="AKA67" i="9"/>
  <c r="AKC67" i="9"/>
  <c r="AKE67" i="9"/>
  <c r="AKG67" i="9"/>
  <c r="AKI67" i="9"/>
  <c r="AKK67" i="9"/>
  <c r="AKM67" i="9"/>
  <c r="AKO67" i="9"/>
  <c r="AKQ67" i="9"/>
  <c r="AKS67" i="9"/>
  <c r="AKU67" i="9"/>
  <c r="AKW67" i="9"/>
  <c r="AKY67" i="9"/>
  <c r="ALA67" i="9"/>
  <c r="ALC67" i="9"/>
  <c r="ALE67" i="9"/>
  <c r="ALG67" i="9"/>
  <c r="ALI67" i="9"/>
  <c r="ALK67" i="9"/>
  <c r="ALM67" i="9"/>
  <c r="ALO67" i="9"/>
  <c r="ALQ67" i="9"/>
  <c r="ALS67" i="9"/>
  <c r="ALU67" i="9"/>
  <c r="ALW67" i="9"/>
  <c r="ALY67" i="9"/>
  <c r="AMA67" i="9"/>
  <c r="AMC67" i="9"/>
  <c r="AME67" i="9"/>
  <c r="AMG67" i="9"/>
  <c r="AMI67" i="9"/>
  <c r="AMK67" i="9"/>
  <c r="AMM67" i="9"/>
  <c r="AMO67" i="9"/>
  <c r="AMQ67" i="9"/>
  <c r="AMS67" i="9"/>
  <c r="AMU67" i="9"/>
  <c r="AMW67" i="9"/>
  <c r="AMY67" i="9"/>
  <c r="ANA67" i="9"/>
  <c r="ANC67" i="9"/>
  <c r="ANE67" i="9"/>
  <c r="ANG67" i="9"/>
  <c r="ANI67" i="9"/>
  <c r="ANK67" i="9"/>
  <c r="ANM67" i="9"/>
  <c r="ANO67" i="9"/>
  <c r="ANQ67" i="9"/>
  <c r="ANS67" i="9"/>
  <c r="ANU67" i="9"/>
  <c r="ANW67" i="9"/>
  <c r="ANY67" i="9"/>
  <c r="AOA67" i="9"/>
  <c r="AOC67" i="9"/>
  <c r="AOE67" i="9"/>
  <c r="AOG67" i="9"/>
  <c r="AOI67" i="9"/>
  <c r="AOK67" i="9"/>
  <c r="AOM67" i="9"/>
  <c r="AOO67" i="9"/>
  <c r="AOQ67" i="9"/>
  <c r="AOS67" i="9"/>
  <c r="AOU67" i="9"/>
  <c r="AOW67" i="9"/>
  <c r="AOY67" i="9"/>
  <c r="APA67" i="9"/>
  <c r="APC67" i="9"/>
  <c r="APE67" i="9"/>
  <c r="APG67" i="9"/>
  <c r="API67" i="9"/>
  <c r="APK67" i="9"/>
  <c r="APM67" i="9"/>
  <c r="APO67" i="9"/>
  <c r="APQ67" i="9"/>
  <c r="APS67" i="9"/>
  <c r="APU67" i="9"/>
  <c r="APW67" i="9"/>
  <c r="APY67" i="9"/>
  <c r="AQA67" i="9"/>
  <c r="AQC67" i="9"/>
  <c r="AQE67" i="9"/>
  <c r="AQG67" i="9"/>
  <c r="AQI67" i="9"/>
  <c r="AQK67" i="9"/>
  <c r="AQM67" i="9"/>
  <c r="AQO67" i="9"/>
  <c r="AQQ67" i="9"/>
  <c r="AQS67" i="9"/>
  <c r="AQU67" i="9"/>
  <c r="AQW67" i="9"/>
  <c r="AQY67" i="9"/>
  <c r="ARA67" i="9"/>
  <c r="ARC67" i="9"/>
  <c r="ARE67" i="9"/>
  <c r="ARG67" i="9"/>
  <c r="ARI67" i="9"/>
  <c r="ARK67" i="9"/>
  <c r="ARM67" i="9"/>
  <c r="ARO67" i="9"/>
  <c r="ARQ67" i="9"/>
  <c r="ARS67" i="9"/>
  <c r="ARU67" i="9"/>
  <c r="ARW67" i="9"/>
  <c r="ARY67" i="9"/>
  <c r="ASA67" i="9"/>
  <c r="ASC67" i="9"/>
  <c r="ASE67" i="9"/>
  <c r="ASG67" i="9"/>
  <c r="ASI67" i="9"/>
  <c r="ASK67" i="9"/>
  <c r="ASM67" i="9"/>
  <c r="ASO67" i="9"/>
  <c r="ASQ67" i="9"/>
  <c r="ASS67" i="9"/>
  <c r="ASU67" i="9"/>
  <c r="ASW67" i="9"/>
  <c r="ASY67" i="9"/>
  <c r="ATA67" i="9"/>
  <c r="ATC67" i="9"/>
  <c r="ATE67" i="9"/>
  <c r="ATG67" i="9"/>
  <c r="ATI67" i="9"/>
  <c r="ATK67" i="9"/>
  <c r="ATM67" i="9"/>
  <c r="ATO67" i="9"/>
  <c r="ATQ67" i="9"/>
  <c r="ATS67" i="9"/>
  <c r="ATU67" i="9"/>
  <c r="ATW67" i="9"/>
  <c r="ATY67" i="9"/>
  <c r="AUA67" i="9"/>
  <c r="AUC67" i="9"/>
  <c r="AUE67" i="9"/>
  <c r="AUG67" i="9"/>
  <c r="AUI67" i="9"/>
  <c r="AUK67" i="9"/>
  <c r="AUM67" i="9"/>
  <c r="AUO67" i="9"/>
  <c r="AUQ67" i="9"/>
  <c r="AUS67" i="9"/>
  <c r="AUU67" i="9"/>
  <c r="AUW67" i="9"/>
  <c r="AUY67" i="9"/>
  <c r="AVA67" i="9"/>
  <c r="AVC67" i="9"/>
  <c r="AVE67" i="9"/>
  <c r="AVG67" i="9"/>
  <c r="AVI67" i="9"/>
  <c r="AVK67" i="9"/>
  <c r="AVM67" i="9"/>
  <c r="AVO67" i="9"/>
  <c r="AVQ67" i="9"/>
  <c r="AVS67" i="9"/>
  <c r="AVU67" i="9"/>
  <c r="AVW67" i="9"/>
  <c r="AVY67" i="9"/>
  <c r="AWA67" i="9"/>
  <c r="AWC67" i="9"/>
  <c r="AWE67" i="9"/>
  <c r="AWG67" i="9"/>
  <c r="AWI67" i="9"/>
  <c r="AWK67" i="9"/>
  <c r="AWM67" i="9"/>
  <c r="AWO67" i="9"/>
  <c r="AWQ67" i="9"/>
  <c r="AWS67" i="9"/>
  <c r="AWU67" i="9"/>
  <c r="AWW67" i="9"/>
  <c r="AWY67" i="9"/>
  <c r="AXA67" i="9"/>
  <c r="AXC67" i="9"/>
  <c r="AXE67" i="9"/>
  <c r="AXG67" i="9"/>
  <c r="AXI67" i="9"/>
  <c r="AXK67" i="9"/>
  <c r="AXM67" i="9"/>
  <c r="AXO67" i="9"/>
  <c r="AXQ67" i="9"/>
  <c r="AXS67" i="9"/>
  <c r="AXU67" i="9"/>
  <c r="AXW67" i="9"/>
  <c r="AXY67" i="9"/>
  <c r="AYA67" i="9"/>
  <c r="AYC67" i="9"/>
  <c r="AYE67" i="9"/>
  <c r="AYG67" i="9"/>
  <c r="AYI67" i="9"/>
  <c r="AYK67" i="9"/>
  <c r="AYM67" i="9"/>
  <c r="AYO67" i="9"/>
  <c r="AYQ67" i="9"/>
  <c r="AYS67" i="9"/>
  <c r="AYU67" i="9"/>
  <c r="AYW67" i="9"/>
  <c r="AYY67" i="9"/>
  <c r="AZA67" i="9"/>
  <c r="AZC67" i="9"/>
  <c r="AZE67" i="9"/>
  <c r="AZG67" i="9"/>
  <c r="AZI67" i="9"/>
  <c r="AZK67" i="9"/>
  <c r="AZM67" i="9"/>
  <c r="AZO67" i="9"/>
  <c r="AZQ67" i="9"/>
  <c r="AZS67" i="9"/>
  <c r="AZU67" i="9"/>
  <c r="AZW67" i="9"/>
  <c r="AZY67" i="9"/>
  <c r="BAA67" i="9"/>
  <c r="BAC67" i="9"/>
  <c r="BAE67" i="9"/>
  <c r="BAG67" i="9"/>
  <c r="BAI67" i="9"/>
  <c r="BAK67" i="9"/>
  <c r="BAM67" i="9"/>
  <c r="BAO67" i="9"/>
  <c r="BAQ67" i="9"/>
  <c r="BAS67" i="9"/>
  <c r="BAU67" i="9"/>
  <c r="BAW67" i="9"/>
  <c r="BAY67" i="9"/>
  <c r="BBA67" i="9"/>
  <c r="BBC67" i="9"/>
  <c r="BBE67" i="9"/>
  <c r="BBG67" i="9"/>
  <c r="BBI67" i="9"/>
  <c r="BBK67" i="9"/>
  <c r="BBM67" i="9"/>
  <c r="BBO67" i="9"/>
  <c r="BBQ67" i="9"/>
  <c r="BBS67" i="9"/>
  <c r="BBU67" i="9"/>
  <c r="BBW67" i="9"/>
  <c r="BBY67" i="9"/>
  <c r="BCA67" i="9"/>
  <c r="BCC67" i="9"/>
  <c r="BCE67" i="9"/>
  <c r="BCG67" i="9"/>
  <c r="BCI67" i="9"/>
  <c r="BCK67" i="9"/>
  <c r="BCM67" i="9"/>
  <c r="BCO67" i="9"/>
  <c r="BCQ67" i="9"/>
  <c r="BCS67" i="9"/>
  <c r="BCU67" i="9"/>
  <c r="BCW67" i="9"/>
  <c r="BCY67" i="9"/>
  <c r="BDA67" i="9"/>
  <c r="BDC67" i="9"/>
  <c r="BDE67" i="9"/>
  <c r="BDG67" i="9"/>
  <c r="BDI67" i="9"/>
  <c r="BDK67" i="9"/>
  <c r="BDM67" i="9"/>
  <c r="BDO67" i="9"/>
  <c r="BDQ67" i="9"/>
  <c r="BDS67" i="9"/>
  <c r="BDU67" i="9"/>
  <c r="BDW67" i="9"/>
  <c r="BDY67" i="9"/>
  <c r="BEA67" i="9"/>
  <c r="BEC67" i="9"/>
  <c r="BEE67" i="9"/>
  <c r="BEG67" i="9"/>
  <c r="BEI67" i="9"/>
  <c r="BEK67" i="9"/>
  <c r="BEM67" i="9"/>
  <c r="BEO67" i="9"/>
  <c r="BEQ67" i="9"/>
  <c r="BES67" i="9"/>
  <c r="BEU67" i="9"/>
  <c r="BEW67" i="9"/>
  <c r="BEY67" i="9"/>
  <c r="BFA67" i="9"/>
  <c r="BFC67" i="9"/>
  <c r="BFE67" i="9"/>
  <c r="BFG67" i="9"/>
  <c r="BFI67" i="9"/>
  <c r="BFK67" i="9"/>
  <c r="BFM67" i="9"/>
  <c r="BFO67" i="9"/>
  <c r="BFQ67" i="9"/>
  <c r="BFS67" i="9"/>
  <c r="BFU67" i="9"/>
  <c r="BFW67" i="9"/>
  <c r="BFY67" i="9"/>
  <c r="BGA67" i="9"/>
  <c r="BGC67" i="9"/>
  <c r="BGE67" i="9"/>
  <c r="BGG67" i="9"/>
  <c r="BGI67" i="9"/>
  <c r="BGK67" i="9"/>
  <c r="BGM67" i="9"/>
  <c r="BGO67" i="9"/>
  <c r="BGQ67" i="9"/>
  <c r="BGS67" i="9"/>
  <c r="BGU67" i="9"/>
  <c r="BGW67" i="9"/>
  <c r="BGY67" i="9"/>
  <c r="BHA67" i="9"/>
  <c r="BHC67" i="9"/>
  <c r="BHE67" i="9"/>
  <c r="BHG67" i="9"/>
  <c r="BHI67" i="9"/>
  <c r="BHK67" i="9"/>
  <c r="BHM67" i="9"/>
  <c r="BHO67" i="9"/>
  <c r="BHQ67" i="9"/>
  <c r="BHS67" i="9"/>
  <c r="BHU67" i="9"/>
  <c r="BHW67" i="9"/>
  <c r="BHY67" i="9"/>
  <c r="BIA67" i="9"/>
  <c r="BIC67" i="9"/>
  <c r="BIE67" i="9"/>
  <c r="BIG67" i="9"/>
  <c r="BII67" i="9"/>
  <c r="BIK67" i="9"/>
  <c r="BIM67" i="9"/>
  <c r="BIO67" i="9"/>
  <c r="BIQ67" i="9"/>
  <c r="BIS67" i="9"/>
  <c r="BIU67" i="9"/>
  <c r="BIW67" i="9"/>
  <c r="BIY67" i="9"/>
  <c r="BJA67" i="9"/>
  <c r="BJC67" i="9"/>
  <c r="BJE67" i="9"/>
  <c r="BJG67" i="9"/>
  <c r="BJI67" i="9"/>
  <c r="BJK67" i="9"/>
  <c r="BJM67" i="9"/>
  <c r="BJO67" i="9"/>
  <c r="BJQ67" i="9"/>
  <c r="BJS67" i="9"/>
  <c r="BJU67" i="9"/>
  <c r="BJW67" i="9"/>
  <c r="BJY67" i="9"/>
  <c r="BKA67" i="9"/>
  <c r="BKC67" i="9"/>
  <c r="BKE67" i="9"/>
  <c r="BKG67" i="9"/>
  <c r="BKI67" i="9"/>
  <c r="BKK67" i="9"/>
  <c r="BKM67" i="9"/>
  <c r="BKO67" i="9"/>
  <c r="BKQ67" i="9"/>
  <c r="BKS67" i="9"/>
  <c r="BKU67" i="9"/>
  <c r="BKW67" i="9"/>
  <c r="BKY67" i="9"/>
  <c r="BLA67" i="9"/>
  <c r="BLC67" i="9"/>
  <c r="BLE67" i="9"/>
  <c r="BLG67" i="9"/>
  <c r="BLI67" i="9"/>
  <c r="BLK67" i="9"/>
  <c r="BLM67" i="9"/>
  <c r="BLO67" i="9"/>
  <c r="BLQ67" i="9"/>
  <c r="BLS67" i="9"/>
  <c r="BLU67" i="9"/>
  <c r="BLW67" i="9"/>
  <c r="BLY67" i="9"/>
  <c r="BMA67" i="9"/>
  <c r="BMC67" i="9"/>
  <c r="BME67" i="9"/>
  <c r="BMG67" i="9"/>
  <c r="BMI67" i="9"/>
  <c r="BMK67" i="9"/>
  <c r="BMM67" i="9"/>
  <c r="BMO67" i="9"/>
  <c r="BMQ67" i="9"/>
  <c r="BMS67" i="9"/>
  <c r="BMU67" i="9"/>
  <c r="BMW67" i="9"/>
  <c r="BMY67" i="9"/>
  <c r="BNA67" i="9"/>
  <c r="BNC67" i="9"/>
  <c r="BNE67" i="9"/>
  <c r="BNG67" i="9"/>
  <c r="BNI67" i="9"/>
  <c r="BNK67" i="9"/>
  <c r="BNM67" i="9"/>
  <c r="BNO67" i="9"/>
  <c r="BNQ67" i="9"/>
  <c r="BNS67" i="9"/>
  <c r="BNU67" i="9"/>
  <c r="BNW67" i="9"/>
  <c r="BNY67" i="9"/>
  <c r="BOA67" i="9"/>
  <c r="BOC67" i="9"/>
  <c r="BOE67" i="9"/>
  <c r="BOG67" i="9"/>
  <c r="BOI67" i="9"/>
  <c r="BOK67" i="9"/>
  <c r="BOM67" i="9"/>
  <c r="BOO67" i="9"/>
  <c r="BOQ67" i="9"/>
  <c r="BOS67" i="9"/>
  <c r="BOU67" i="9"/>
  <c r="BOW67" i="9"/>
  <c r="BOY67" i="9"/>
  <c r="BPA67" i="9"/>
  <c r="BPC67" i="9"/>
  <c r="BPE67" i="9"/>
  <c r="BPG67" i="9"/>
  <c r="BPI67" i="9"/>
  <c r="BPK67" i="9"/>
  <c r="BPM67" i="9"/>
  <c r="BPO67" i="9"/>
  <c r="BPQ67" i="9"/>
  <c r="BPS67" i="9"/>
  <c r="BPU67" i="9"/>
  <c r="BPW67" i="9"/>
  <c r="BPY67" i="9"/>
  <c r="BQA67" i="9"/>
  <c r="BQC67" i="9"/>
  <c r="BQE67" i="9"/>
  <c r="BQG67" i="9"/>
  <c r="BQI67" i="9"/>
  <c r="BQK67" i="9"/>
  <c r="BQM67" i="9"/>
  <c r="BQO67" i="9"/>
  <c r="BQQ67" i="9"/>
  <c r="BQS67" i="9"/>
  <c r="BQU67" i="9"/>
  <c r="BQW67" i="9"/>
  <c r="BQY67" i="9"/>
  <c r="BRA67" i="9"/>
  <c r="BRC67" i="9"/>
  <c r="BRE67" i="9"/>
  <c r="BRG67" i="9"/>
  <c r="BRI67" i="9"/>
  <c r="BRK67" i="9"/>
  <c r="BRM67" i="9"/>
  <c r="BRO67" i="9"/>
  <c r="BRQ67" i="9"/>
  <c r="BRS67" i="9"/>
  <c r="BRU67" i="9"/>
  <c r="BRW67" i="9"/>
  <c r="BRY67" i="9"/>
  <c r="BSA67" i="9"/>
  <c r="BSC67" i="9"/>
  <c r="BSE67" i="9"/>
  <c r="BSG67" i="9"/>
  <c r="BSI67" i="9"/>
  <c r="BSK67" i="9"/>
  <c r="BSM67" i="9"/>
  <c r="BSO67" i="9"/>
  <c r="BSQ67" i="9"/>
  <c r="BSS67" i="9"/>
  <c r="BSU67" i="9"/>
  <c r="BSW67" i="9"/>
  <c r="BSY67" i="9"/>
  <c r="BTA67" i="9"/>
  <c r="BTC67" i="9"/>
  <c r="BTE67" i="9"/>
  <c r="BTG67" i="9"/>
  <c r="BTI67" i="9"/>
  <c r="BTK67" i="9"/>
  <c r="BTM67" i="9"/>
  <c r="BTO67" i="9"/>
  <c r="BTQ67" i="9"/>
  <c r="BTS67" i="9"/>
  <c r="BTU67" i="9"/>
  <c r="BTW67" i="9"/>
  <c r="BTY67" i="9"/>
  <c r="BUA67" i="9"/>
  <c r="BUC67" i="9"/>
  <c r="BUE67" i="9"/>
  <c r="BUG67" i="9"/>
  <c r="BUI67" i="9"/>
  <c r="BUK67" i="9"/>
  <c r="BUM67" i="9"/>
  <c r="BUO67" i="9"/>
  <c r="BUQ67" i="9"/>
  <c r="BUS67" i="9"/>
  <c r="BUU67" i="9"/>
  <c r="BUW67" i="9"/>
  <c r="BUY67" i="9"/>
  <c r="BVA67" i="9"/>
  <c r="BVC67" i="9"/>
  <c r="BVE67" i="9"/>
  <c r="BVG67" i="9"/>
  <c r="BVI67" i="9"/>
  <c r="BVK67" i="9"/>
  <c r="BVM67" i="9"/>
  <c r="BVO67" i="9"/>
  <c r="BVQ67" i="9"/>
  <c r="BVS67" i="9"/>
  <c r="BVU67" i="9"/>
  <c r="BVW67" i="9"/>
  <c r="BVY67" i="9"/>
  <c r="BWA67" i="9"/>
  <c r="BWC67" i="9"/>
  <c r="BWE67" i="9"/>
  <c r="BWG67" i="9"/>
  <c r="BWI67" i="9"/>
  <c r="BWK67" i="9"/>
  <c r="BWM67" i="9"/>
  <c r="BWO67" i="9"/>
  <c r="BWQ67" i="9"/>
  <c r="BWS67" i="9"/>
  <c r="BWU67" i="9"/>
  <c r="BWW67" i="9"/>
  <c r="BWY67" i="9"/>
  <c r="BXA67" i="9"/>
  <c r="BXC67" i="9"/>
  <c r="BXE67" i="9"/>
  <c r="BXG67" i="9"/>
  <c r="BXI67" i="9"/>
  <c r="BXK67" i="9"/>
  <c r="BXM67" i="9"/>
  <c r="BXO67" i="9"/>
  <c r="BXQ67" i="9"/>
  <c r="BXS67" i="9"/>
  <c r="BXU67" i="9"/>
  <c r="BXW67" i="9"/>
  <c r="BXY67" i="9"/>
  <c r="BYA67" i="9"/>
  <c r="BYC67" i="9"/>
  <c r="BYE67" i="9"/>
  <c r="BYG67" i="9"/>
  <c r="BYI67" i="9"/>
  <c r="BYK67" i="9"/>
  <c r="BYM67" i="9"/>
  <c r="BYO67" i="9"/>
  <c r="BYQ67" i="9"/>
  <c r="BYS67" i="9"/>
  <c r="BYU67" i="9"/>
  <c r="BYW67" i="9"/>
  <c r="BYY67" i="9"/>
  <c r="BZA67" i="9"/>
  <c r="BZC67" i="9"/>
  <c r="BZE67" i="9"/>
  <c r="BZG67" i="9"/>
  <c r="BZI67" i="9"/>
  <c r="BZK67" i="9"/>
  <c r="BZM67" i="9"/>
  <c r="BZO67" i="9"/>
  <c r="BZQ67" i="9"/>
  <c r="BZS67" i="9"/>
  <c r="BZU67" i="9"/>
  <c r="BZW67" i="9"/>
  <c r="BZY67" i="9"/>
  <c r="CAA67" i="9"/>
  <c r="CAC67" i="9"/>
  <c r="CAE67" i="9"/>
  <c r="CAG67" i="9"/>
  <c r="CAI67" i="9"/>
  <c r="CAK67" i="9"/>
  <c r="CAM67" i="9"/>
  <c r="CAO67" i="9"/>
  <c r="CAQ67" i="9"/>
  <c r="CAS67" i="9"/>
  <c r="CAU67" i="9"/>
  <c r="CAW67" i="9"/>
  <c r="CAY67" i="9"/>
  <c r="CBA67" i="9"/>
  <c r="CBC67" i="9"/>
  <c r="CBE67" i="9"/>
  <c r="CBG67" i="9"/>
  <c r="CBI67" i="9"/>
  <c r="CBK67" i="9"/>
  <c r="CBM67" i="9"/>
  <c r="CBO67" i="9"/>
  <c r="CBQ67" i="9"/>
  <c r="CBS67" i="9"/>
  <c r="CBU67" i="9"/>
  <c r="CBW67" i="9"/>
  <c r="CBY67" i="9"/>
  <c r="CCA67" i="9"/>
  <c r="CCC67" i="9"/>
  <c r="CCE67" i="9"/>
  <c r="CCG67" i="9"/>
  <c r="CCI67" i="9"/>
  <c r="CCK67" i="9"/>
  <c r="CCM67" i="9"/>
  <c r="CCO67" i="9"/>
  <c r="CCQ67" i="9"/>
  <c r="CCS67" i="9"/>
  <c r="CCU67" i="9"/>
  <c r="CCW67" i="9"/>
  <c r="CCY67" i="9"/>
  <c r="CDA67" i="9"/>
  <c r="CDC67" i="9"/>
  <c r="CDE67" i="9"/>
  <c r="CDG67" i="9"/>
  <c r="CDI67" i="9"/>
  <c r="CDK67" i="9"/>
  <c r="CDM67" i="9"/>
  <c r="CDO67" i="9"/>
  <c r="CDQ67" i="9"/>
  <c r="CDS67" i="9"/>
  <c r="CDU67" i="9"/>
  <c r="CDW67" i="9"/>
  <c r="CDY67" i="9"/>
  <c r="CEA67" i="9"/>
  <c r="CEC67" i="9"/>
  <c r="CEE67" i="9"/>
  <c r="CEG67" i="9"/>
  <c r="CEI67" i="9"/>
  <c r="CEK67" i="9"/>
  <c r="CEM67" i="9"/>
  <c r="CEO67" i="9"/>
  <c r="CEQ67" i="9"/>
  <c r="CES67" i="9"/>
  <c r="CEU67" i="9"/>
  <c r="CEW67" i="9"/>
  <c r="CEY67" i="9"/>
  <c r="CFA67" i="9"/>
  <c r="CFC67" i="9"/>
  <c r="CFE67" i="9"/>
  <c r="CFG67" i="9"/>
  <c r="CFI67" i="9"/>
  <c r="CFK67" i="9"/>
  <c r="CFM67" i="9"/>
  <c r="CFO67" i="9"/>
  <c r="CFQ67" i="9"/>
  <c r="CFS67" i="9"/>
  <c r="CFU67" i="9"/>
  <c r="CFW67" i="9"/>
  <c r="CFY67" i="9"/>
  <c r="CGA67" i="9"/>
  <c r="CGC67" i="9"/>
  <c r="CGE67" i="9"/>
  <c r="CGG67" i="9"/>
  <c r="CGI67" i="9"/>
  <c r="CGK67" i="9"/>
  <c r="CGM67" i="9"/>
  <c r="CGO67" i="9"/>
  <c r="CGQ67" i="9"/>
  <c r="CGS67" i="9"/>
  <c r="CGU67" i="9"/>
  <c r="CGW67" i="9"/>
  <c r="CGY67" i="9"/>
  <c r="CHA67" i="9"/>
  <c r="CHC67" i="9"/>
  <c r="CHE67" i="9"/>
  <c r="CHG67" i="9"/>
  <c r="CHI67" i="9"/>
  <c r="CHK67" i="9"/>
  <c r="CHM67" i="9"/>
  <c r="CHO67" i="9"/>
  <c r="CHQ67" i="9"/>
  <c r="CHS67" i="9"/>
  <c r="CHU67" i="9"/>
  <c r="CHW67" i="9"/>
  <c r="CHY67" i="9"/>
  <c r="CIA67" i="9"/>
  <c r="CIC67" i="9"/>
  <c r="CIE67" i="9"/>
  <c r="CIG67" i="9"/>
  <c r="CII67" i="9"/>
  <c r="CIK67" i="9"/>
  <c r="CIM67" i="9"/>
  <c r="CIO67" i="9"/>
  <c r="CIQ67" i="9"/>
  <c r="CIS67" i="9"/>
  <c r="CIU67" i="9"/>
  <c r="CIW67" i="9"/>
  <c r="CIY67" i="9"/>
  <c r="CJA67" i="9"/>
  <c r="CJC67" i="9"/>
  <c r="CJE67" i="9"/>
  <c r="CJG67" i="9"/>
  <c r="CJI67" i="9"/>
  <c r="CJK67" i="9"/>
  <c r="CJM67" i="9"/>
  <c r="CJO67" i="9"/>
  <c r="CJQ67" i="9"/>
  <c r="CJS67" i="9"/>
  <c r="CJU67" i="9"/>
  <c r="CJW67" i="9"/>
  <c r="CJY67" i="9"/>
  <c r="CKA67" i="9"/>
  <c r="CKC67" i="9"/>
  <c r="CKE67" i="9"/>
  <c r="CKG67" i="9"/>
  <c r="CKI67" i="9"/>
  <c r="CKK67" i="9"/>
  <c r="CKM67" i="9"/>
  <c r="CKO67" i="9"/>
  <c r="CKQ67" i="9"/>
  <c r="CKS67" i="9"/>
  <c r="CKU67" i="9"/>
  <c r="CKW67" i="9"/>
  <c r="CKY67" i="9"/>
  <c r="CLA67" i="9"/>
  <c r="CLC67" i="9"/>
  <c r="CLE67" i="9"/>
  <c r="CLG67" i="9"/>
  <c r="CLI67" i="9"/>
  <c r="CLK67" i="9"/>
  <c r="CLM67" i="9"/>
  <c r="CLO67" i="9"/>
  <c r="CLQ67" i="9"/>
  <c r="CLS67" i="9"/>
  <c r="CLU67" i="9"/>
  <c r="CLW67" i="9"/>
  <c r="CLY67" i="9"/>
  <c r="CMA67" i="9"/>
  <c r="CMC67" i="9"/>
  <c r="CME67" i="9"/>
  <c r="CMG67" i="9"/>
  <c r="CMI67" i="9"/>
  <c r="CMK67" i="9"/>
  <c r="CMM67" i="9"/>
  <c r="CMO67" i="9"/>
  <c r="CMQ67" i="9"/>
  <c r="CMS67" i="9"/>
  <c r="CMU67" i="9"/>
  <c r="CMW67" i="9"/>
  <c r="CMY67" i="9"/>
  <c r="CNA67" i="9"/>
  <c r="CNC67" i="9"/>
  <c r="CNE67" i="9"/>
  <c r="CNG67" i="9"/>
  <c r="CNI67" i="9"/>
  <c r="CNK67" i="9"/>
  <c r="CNM67" i="9"/>
  <c r="CNO67" i="9"/>
  <c r="CNQ67" i="9"/>
  <c r="CNS67" i="9"/>
  <c r="CNU67" i="9"/>
  <c r="CNW67" i="9"/>
  <c r="CNY67" i="9"/>
  <c r="COA67" i="9"/>
  <c r="COC67" i="9"/>
  <c r="COE67" i="9"/>
  <c r="COG67" i="9"/>
  <c r="COI67" i="9"/>
  <c r="COK67" i="9"/>
  <c r="COM67" i="9"/>
  <c r="COO67" i="9"/>
  <c r="COQ67" i="9"/>
  <c r="COS67" i="9"/>
  <c r="COU67" i="9"/>
  <c r="COW67" i="9"/>
  <c r="COY67" i="9"/>
  <c r="CPA67" i="9"/>
  <c r="CPC67" i="9"/>
  <c r="CPE67" i="9"/>
  <c r="CPG67" i="9"/>
  <c r="CPI67" i="9"/>
  <c r="CPK67" i="9"/>
  <c r="CPM67" i="9"/>
  <c r="CPO67" i="9"/>
  <c r="CPQ67" i="9"/>
  <c r="CPS67" i="9"/>
  <c r="CPU67" i="9"/>
  <c r="CPW67" i="9"/>
  <c r="CPY67" i="9"/>
  <c r="CQA67" i="9"/>
  <c r="CQC67" i="9"/>
  <c r="CQE67" i="9"/>
  <c r="CQG67" i="9"/>
  <c r="CQI67" i="9"/>
  <c r="CQK67" i="9"/>
  <c r="CQM67" i="9"/>
  <c r="CQO67" i="9"/>
  <c r="CQQ67" i="9"/>
  <c r="CQS67" i="9"/>
  <c r="CQU67" i="9"/>
  <c r="CQW67" i="9"/>
  <c r="CQY67" i="9"/>
  <c r="CRA67" i="9"/>
  <c r="CRC67" i="9"/>
  <c r="CRE67" i="9"/>
  <c r="CRG67" i="9"/>
  <c r="CRI67" i="9"/>
  <c r="CRK67" i="9"/>
  <c r="CRM67" i="9"/>
  <c r="CRO67" i="9"/>
  <c r="CRQ67" i="9"/>
  <c r="CRS67" i="9"/>
  <c r="CRU67" i="9"/>
  <c r="CRW67" i="9"/>
  <c r="CRY67" i="9"/>
  <c r="CSA67" i="9"/>
  <c r="CSC67" i="9"/>
  <c r="CSE67" i="9"/>
  <c r="CSG67" i="9"/>
  <c r="CSI67" i="9"/>
  <c r="CSK67" i="9"/>
  <c r="CSM67" i="9"/>
  <c r="CSO67" i="9"/>
  <c r="CSQ67" i="9"/>
  <c r="CSS67" i="9"/>
  <c r="CSU67" i="9"/>
  <c r="CSW67" i="9"/>
  <c r="CSY67" i="9"/>
  <c r="CTA67" i="9"/>
  <c r="CTC67" i="9"/>
  <c r="CTE67" i="9"/>
  <c r="CTG67" i="9"/>
  <c r="CTI67" i="9"/>
  <c r="CTK67" i="9"/>
  <c r="CTM67" i="9"/>
  <c r="CTO67" i="9"/>
  <c r="CTQ67" i="9"/>
  <c r="CTS67" i="9"/>
  <c r="CTU67" i="9"/>
  <c r="CTW67" i="9"/>
  <c r="CTY67" i="9"/>
  <c r="CUA67" i="9"/>
  <c r="CUC67" i="9"/>
  <c r="CUE67" i="9"/>
  <c r="CUG67" i="9"/>
  <c r="CUI67" i="9"/>
  <c r="CUK67" i="9"/>
  <c r="CUM67" i="9"/>
  <c r="CUO67" i="9"/>
  <c r="CUQ67" i="9"/>
  <c r="CUS67" i="9"/>
  <c r="CUU67" i="9"/>
  <c r="CUW67" i="9"/>
  <c r="CUY67" i="9"/>
  <c r="CVA67" i="9"/>
  <c r="CVC67" i="9"/>
  <c r="CVE67" i="9"/>
  <c r="CVG67" i="9"/>
  <c r="CVI67" i="9"/>
  <c r="CVK67" i="9"/>
  <c r="CVM67" i="9"/>
  <c r="CVO67" i="9"/>
  <c r="CVQ67" i="9"/>
  <c r="CVS67" i="9"/>
  <c r="CVU67" i="9"/>
  <c r="CVW67" i="9"/>
  <c r="CVY67" i="9"/>
  <c r="CWA67" i="9"/>
  <c r="CWC67" i="9"/>
  <c r="CWE67" i="9"/>
  <c r="CWG67" i="9"/>
  <c r="CWI67" i="9"/>
  <c r="CWK67" i="9"/>
  <c r="CWM67" i="9"/>
  <c r="CWO67" i="9"/>
  <c r="CWQ67" i="9"/>
  <c r="CWS67" i="9"/>
  <c r="CWU67" i="9"/>
  <c r="CWW67" i="9"/>
  <c r="CWY67" i="9"/>
  <c r="CXA67" i="9"/>
  <c r="CXC67" i="9"/>
  <c r="CXE67" i="9"/>
  <c r="CXG67" i="9"/>
  <c r="CXI67" i="9"/>
  <c r="CXK67" i="9"/>
  <c r="CXM67" i="9"/>
  <c r="CXO67" i="9"/>
  <c r="CXQ67" i="9"/>
  <c r="CXS67" i="9"/>
  <c r="CXU67" i="9"/>
  <c r="CXW67" i="9"/>
  <c r="CXY67" i="9"/>
  <c r="CYA67" i="9"/>
  <c r="CYC67" i="9"/>
  <c r="CYE67" i="9"/>
  <c r="CYG67" i="9"/>
  <c r="CYI67" i="9"/>
  <c r="CYK67" i="9"/>
  <c r="CYM67" i="9"/>
  <c r="CYO67" i="9"/>
  <c r="CYQ67" i="9"/>
  <c r="CYS67" i="9"/>
  <c r="CYU67" i="9"/>
  <c r="CYW67" i="9"/>
  <c r="CYY67" i="9"/>
  <c r="CZA67" i="9"/>
  <c r="CZC67" i="9"/>
  <c r="CZE67" i="9"/>
  <c r="CZG67" i="9"/>
  <c r="CZI67" i="9"/>
  <c r="CZK67" i="9"/>
  <c r="CZM67" i="9"/>
  <c r="CZO67" i="9"/>
  <c r="CZQ67" i="9"/>
  <c r="CZS67" i="9"/>
  <c r="CZU67" i="9"/>
  <c r="CZW67" i="9"/>
  <c r="CZY67" i="9"/>
  <c r="DAA67" i="9"/>
  <c r="DAC67" i="9"/>
  <c r="DAE67" i="9"/>
  <c r="DAG67" i="9"/>
  <c r="DAI67" i="9"/>
  <c r="DAK67" i="9"/>
  <c r="DAM67" i="9"/>
  <c r="DAO67" i="9"/>
  <c r="DAQ67" i="9"/>
  <c r="DAS67" i="9"/>
  <c r="DAU67" i="9"/>
  <c r="DAW67" i="9"/>
  <c r="DAY67" i="9"/>
  <c r="DBA67" i="9"/>
  <c r="DBC67" i="9"/>
  <c r="DBE67" i="9"/>
  <c r="DBG67" i="9"/>
  <c r="DBI67" i="9"/>
  <c r="DBK67" i="9"/>
  <c r="DBM67" i="9"/>
  <c r="DBO67" i="9"/>
  <c r="DBQ67" i="9"/>
  <c r="DBS67" i="9"/>
  <c r="DBU67" i="9"/>
  <c r="DBW67" i="9"/>
  <c r="DBY67" i="9"/>
  <c r="DCA67" i="9"/>
  <c r="DCC67" i="9"/>
  <c r="DCE67" i="9"/>
  <c r="DCG67" i="9"/>
  <c r="DCI67" i="9"/>
  <c r="DCK67" i="9"/>
  <c r="DCM67" i="9"/>
  <c r="DCO67" i="9"/>
  <c r="DCQ67" i="9"/>
  <c r="DCS67" i="9"/>
  <c r="DCU67" i="9"/>
  <c r="DCW67" i="9"/>
  <c r="DCY67" i="9"/>
  <c r="DDA67" i="9"/>
  <c r="DDC67" i="9"/>
  <c r="DDE67" i="9"/>
  <c r="DDG67" i="9"/>
  <c r="DDI67" i="9"/>
  <c r="DDK67" i="9"/>
  <c r="DDM67" i="9"/>
  <c r="DDO67" i="9"/>
  <c r="DDQ67" i="9"/>
  <c r="DDS67" i="9"/>
  <c r="DDU67" i="9"/>
  <c r="DDW67" i="9"/>
  <c r="DDY67" i="9"/>
  <c r="DEA67" i="9"/>
  <c r="DEC67" i="9"/>
  <c r="DEE67" i="9"/>
  <c r="DEG67" i="9"/>
  <c r="DEI67" i="9"/>
  <c r="DEK67" i="9"/>
  <c r="DEM67" i="9"/>
  <c r="DEO67" i="9"/>
  <c r="DEQ67" i="9"/>
  <c r="DES67" i="9"/>
  <c r="DEU67" i="9"/>
  <c r="DEW67" i="9"/>
  <c r="DEY67" i="9"/>
  <c r="DFA67" i="9"/>
  <c r="DFC67" i="9"/>
  <c r="DFE67" i="9"/>
  <c r="DFG67" i="9"/>
  <c r="DFI67" i="9"/>
  <c r="DFK67" i="9"/>
  <c r="DFM67" i="9"/>
  <c r="DFO67" i="9"/>
  <c r="DFQ67" i="9"/>
  <c r="DFS67" i="9"/>
  <c r="DFU67" i="9"/>
  <c r="DFW67" i="9"/>
  <c r="DFY67" i="9"/>
  <c r="DGA67" i="9"/>
  <c r="DGC67" i="9"/>
  <c r="DGE67" i="9"/>
  <c r="DGG67" i="9"/>
  <c r="DGI67" i="9"/>
  <c r="DGK67" i="9"/>
  <c r="DGM67" i="9"/>
  <c r="DGO67" i="9"/>
  <c r="DGQ67" i="9"/>
  <c r="DGS67" i="9"/>
  <c r="DGU67" i="9"/>
  <c r="DGW67" i="9"/>
  <c r="DGY67" i="9"/>
  <c r="DHA67" i="9"/>
  <c r="DHC67" i="9"/>
  <c r="DHE67" i="9"/>
  <c r="DHG67" i="9"/>
  <c r="DHI67" i="9"/>
  <c r="DHK67" i="9"/>
  <c r="DHM67" i="9"/>
  <c r="DHO67" i="9"/>
  <c r="DHQ67" i="9"/>
  <c r="DHS67" i="9"/>
  <c r="DHU67" i="9"/>
  <c r="DHW67" i="9"/>
  <c r="DHY67" i="9"/>
  <c r="DIA67" i="9"/>
  <c r="DIC67" i="9"/>
  <c r="DIE67" i="9"/>
  <c r="DIG67" i="9"/>
  <c r="DII67" i="9"/>
  <c r="DIK67" i="9"/>
  <c r="DIM67" i="9"/>
  <c r="DIO67" i="9"/>
  <c r="DIQ67" i="9"/>
  <c r="DIS67" i="9"/>
  <c r="DIU67" i="9"/>
  <c r="DIW67" i="9"/>
  <c r="DIY67" i="9"/>
  <c r="DJA67" i="9"/>
  <c r="DJC67" i="9"/>
  <c r="DJE67" i="9"/>
  <c r="DJG67" i="9"/>
  <c r="DJI67" i="9"/>
  <c r="DJK67" i="9"/>
  <c r="DJM67" i="9"/>
  <c r="DJO67" i="9"/>
  <c r="DJQ67" i="9"/>
  <c r="DJS67" i="9"/>
  <c r="DJU67" i="9"/>
  <c r="DJW67" i="9"/>
  <c r="DJY67" i="9"/>
  <c r="DKA67" i="9"/>
  <c r="DKC67" i="9"/>
  <c r="DKE67" i="9"/>
  <c r="DKG67" i="9"/>
  <c r="DKI67" i="9"/>
  <c r="DKK67" i="9"/>
  <c r="DKM67" i="9"/>
  <c r="DKO67" i="9"/>
  <c r="DKQ67" i="9"/>
  <c r="DKS67" i="9"/>
  <c r="DKU67" i="9"/>
  <c r="DKW67" i="9"/>
  <c r="DKY67" i="9"/>
  <c r="DLA67" i="9"/>
  <c r="DLC67" i="9"/>
  <c r="DLE67" i="9"/>
  <c r="DLG67" i="9"/>
  <c r="DLI67" i="9"/>
  <c r="DLK67" i="9"/>
  <c r="DLM67" i="9"/>
  <c r="DLO67" i="9"/>
  <c r="DLQ67" i="9"/>
  <c r="DLS67" i="9"/>
  <c r="DLU67" i="9"/>
  <c r="DLW67" i="9"/>
  <c r="DLY67" i="9"/>
  <c r="DMA67" i="9"/>
  <c r="DMC67" i="9"/>
  <c r="DME67" i="9"/>
  <c r="DMG67" i="9"/>
  <c r="DMI67" i="9"/>
  <c r="DMK67" i="9"/>
  <c r="DMM67" i="9"/>
  <c r="DMO67" i="9"/>
  <c r="DMQ67" i="9"/>
  <c r="DMS67" i="9"/>
  <c r="DMU67" i="9"/>
  <c r="DMW67" i="9"/>
  <c r="DMY67" i="9"/>
  <c r="DNA67" i="9"/>
  <c r="DNC67" i="9"/>
  <c r="DNE67" i="9"/>
  <c r="DNG67" i="9"/>
  <c r="DNI67" i="9"/>
  <c r="DNK67" i="9"/>
  <c r="DNM67" i="9"/>
  <c r="DNO67" i="9"/>
  <c r="DNQ67" i="9"/>
  <c r="DNS67" i="9"/>
  <c r="DNU67" i="9"/>
  <c r="DNW67" i="9"/>
  <c r="DNY67" i="9"/>
  <c r="DOA67" i="9"/>
  <c r="DOC67" i="9"/>
  <c r="DOE67" i="9"/>
  <c r="DOG67" i="9"/>
  <c r="DOI67" i="9"/>
  <c r="DOK67" i="9"/>
  <c r="DOM67" i="9"/>
  <c r="DOO67" i="9"/>
  <c r="DOQ67" i="9"/>
  <c r="DOS67" i="9"/>
  <c r="DOU67" i="9"/>
  <c r="DOW67" i="9"/>
  <c r="DOY67" i="9"/>
  <c r="DPA67" i="9"/>
  <c r="DPC67" i="9"/>
  <c r="DPE67" i="9"/>
  <c r="DPG67" i="9"/>
  <c r="DPI67" i="9"/>
  <c r="DPK67" i="9"/>
  <c r="DPM67" i="9"/>
  <c r="DPO67" i="9"/>
  <c r="DPQ67" i="9"/>
  <c r="DPS67" i="9"/>
  <c r="DPU67" i="9"/>
  <c r="DPW67" i="9"/>
  <c r="DPY67" i="9"/>
  <c r="DQA67" i="9"/>
  <c r="DQC67" i="9"/>
  <c r="DQE67" i="9"/>
  <c r="DQG67" i="9"/>
  <c r="DQI67" i="9"/>
  <c r="DQK67" i="9"/>
  <c r="DQM67" i="9"/>
  <c r="DQO67" i="9"/>
  <c r="DQQ67" i="9"/>
  <c r="DQS67" i="9"/>
  <c r="DQU67" i="9"/>
  <c r="DQW67" i="9"/>
  <c r="DQY67" i="9"/>
  <c r="DRA67" i="9"/>
  <c r="DRC67" i="9"/>
  <c r="DRE67" i="9"/>
  <c r="DRG67" i="9"/>
  <c r="DRI67" i="9"/>
  <c r="DRK67" i="9"/>
  <c r="DRM67" i="9"/>
  <c r="DRO67" i="9"/>
  <c r="DRQ67" i="9"/>
  <c r="DRS67" i="9"/>
  <c r="DRU67" i="9"/>
  <c r="DRW67" i="9"/>
  <c r="DRY67" i="9"/>
  <c r="DSA67" i="9"/>
  <c r="DSC67" i="9"/>
  <c r="DSE67" i="9"/>
  <c r="DSG67" i="9"/>
  <c r="DSI67" i="9"/>
  <c r="DSK67" i="9"/>
  <c r="DSM67" i="9"/>
  <c r="DSO67" i="9"/>
  <c r="DSQ67" i="9"/>
  <c r="DSS67" i="9"/>
  <c r="DSU67" i="9"/>
  <c r="DSW67" i="9"/>
  <c r="DSY67" i="9"/>
  <c r="DTA67" i="9"/>
  <c r="DTC67" i="9"/>
  <c r="DTE67" i="9"/>
  <c r="DTG67" i="9"/>
  <c r="DTI67" i="9"/>
  <c r="DTK67" i="9"/>
  <c r="DTM67" i="9"/>
  <c r="DTO67" i="9"/>
  <c r="DTQ67" i="9"/>
  <c r="DTS67" i="9"/>
  <c r="DTU67" i="9"/>
  <c r="DTW67" i="9"/>
  <c r="DTY67" i="9"/>
  <c r="DUA67" i="9"/>
  <c r="DUC67" i="9"/>
  <c r="DUE67" i="9"/>
  <c r="DUG67" i="9"/>
  <c r="DUI67" i="9"/>
  <c r="DUK67" i="9"/>
  <c r="DUM67" i="9"/>
  <c r="DUO67" i="9"/>
  <c r="DUQ67" i="9"/>
  <c r="DUS67" i="9"/>
  <c r="DUU67" i="9"/>
  <c r="DUW67" i="9"/>
  <c r="DUY67" i="9"/>
  <c r="DVA67" i="9"/>
  <c r="DVC67" i="9"/>
  <c r="DVE67" i="9"/>
  <c r="DVG67" i="9"/>
  <c r="DVI67" i="9"/>
  <c r="DVK67" i="9"/>
  <c r="DVM67" i="9"/>
  <c r="DVO67" i="9"/>
  <c r="DVQ67" i="9"/>
  <c r="DVS67" i="9"/>
  <c r="DVU67" i="9"/>
  <c r="DVW67" i="9"/>
  <c r="DVY67" i="9"/>
  <c r="DWA67" i="9"/>
  <c r="DWC67" i="9"/>
  <c r="DWE67" i="9"/>
  <c r="DWG67" i="9"/>
  <c r="DWI67" i="9"/>
  <c r="DWK67" i="9"/>
  <c r="DWM67" i="9"/>
  <c r="DWO67" i="9"/>
  <c r="DWQ67" i="9"/>
  <c r="DWS67" i="9"/>
  <c r="DWU67" i="9"/>
  <c r="DWW67" i="9"/>
  <c r="DWY67" i="9"/>
  <c r="DXA67" i="9"/>
  <c r="DXC67" i="9"/>
  <c r="DXE67" i="9"/>
  <c r="DXG67" i="9"/>
  <c r="DXI67" i="9"/>
  <c r="DXK67" i="9"/>
  <c r="DXM67" i="9"/>
  <c r="DXO67" i="9"/>
  <c r="DXQ67" i="9"/>
  <c r="DXS67" i="9"/>
  <c r="DXU67" i="9"/>
  <c r="DXW67" i="9"/>
  <c r="DXY67" i="9"/>
  <c r="DYA67" i="9"/>
  <c r="DYC67" i="9"/>
  <c r="DYE67" i="9"/>
  <c r="DYG67" i="9"/>
  <c r="DYI67" i="9"/>
  <c r="DYK67" i="9"/>
  <c r="DYM67" i="9"/>
  <c r="DYO67" i="9"/>
  <c r="DYQ67" i="9"/>
  <c r="DYS67" i="9"/>
  <c r="DYU67" i="9"/>
  <c r="DYW67" i="9"/>
  <c r="DYY67" i="9"/>
  <c r="DZA67" i="9"/>
  <c r="DZC67" i="9"/>
  <c r="DZE67" i="9"/>
  <c r="DZG67" i="9"/>
  <c r="DZI67" i="9"/>
  <c r="DZK67" i="9"/>
  <c r="DZM67" i="9"/>
  <c r="DZO67" i="9"/>
  <c r="DZQ67" i="9"/>
  <c r="DZS67" i="9"/>
  <c r="DZU67" i="9"/>
  <c r="DZW67" i="9"/>
  <c r="DZY67" i="9"/>
  <c r="EAA67" i="9"/>
  <c r="EAC67" i="9"/>
  <c r="EAE67" i="9"/>
  <c r="EAG67" i="9"/>
  <c r="EAI67" i="9"/>
  <c r="EAK67" i="9"/>
  <c r="EAM67" i="9"/>
  <c r="EAO67" i="9"/>
  <c r="EAQ67" i="9"/>
  <c r="EAS67" i="9"/>
  <c r="EAU67" i="9"/>
  <c r="EAW67" i="9"/>
  <c r="EAY67" i="9"/>
  <c r="EBA67" i="9"/>
  <c r="EBC67" i="9"/>
  <c r="EBE67" i="9"/>
  <c r="EBG67" i="9"/>
  <c r="EBI67" i="9"/>
  <c r="EBK67" i="9"/>
  <c r="EBM67" i="9"/>
  <c r="EBO67" i="9"/>
  <c r="EBQ67" i="9"/>
  <c r="EBS67" i="9"/>
  <c r="EBU67" i="9"/>
  <c r="EBW67" i="9"/>
  <c r="EBY67" i="9"/>
  <c r="ECA67" i="9"/>
  <c r="ECC67" i="9"/>
  <c r="ECE67" i="9"/>
  <c r="ECG67" i="9"/>
  <c r="ECI67" i="9"/>
  <c r="ECK67" i="9"/>
  <c r="ECM67" i="9"/>
  <c r="ECO67" i="9"/>
  <c r="ECQ67" i="9"/>
  <c r="ECS67" i="9"/>
  <c r="ECU67" i="9"/>
  <c r="ECW67" i="9"/>
  <c r="ECY67" i="9"/>
  <c r="EDA67" i="9"/>
  <c r="EDC67" i="9"/>
  <c r="EDE67" i="9"/>
  <c r="EDG67" i="9"/>
  <c r="EDI67" i="9"/>
  <c r="EDK67" i="9"/>
  <c r="EDM67" i="9"/>
  <c r="EDO67" i="9"/>
  <c r="EDQ67" i="9"/>
  <c r="EDS67" i="9"/>
  <c r="EDU67" i="9"/>
  <c r="EDW67" i="9"/>
  <c r="EDY67" i="9"/>
  <c r="EEA67" i="9"/>
  <c r="EEC67" i="9"/>
  <c r="EEE67" i="9"/>
  <c r="EEG67" i="9"/>
  <c r="EEI67" i="9"/>
  <c r="EEK67" i="9"/>
  <c r="EEM67" i="9"/>
  <c r="EEO67" i="9"/>
  <c r="EEQ67" i="9"/>
  <c r="EES67" i="9"/>
  <c r="EEU67" i="9"/>
  <c r="EEW67" i="9"/>
  <c r="EEY67" i="9"/>
  <c r="EFA67" i="9"/>
  <c r="EFC67" i="9"/>
  <c r="EFE67" i="9"/>
  <c r="EFG67" i="9"/>
  <c r="EFI67" i="9"/>
  <c r="EFK67" i="9"/>
  <c r="EFM67" i="9"/>
  <c r="EFO67" i="9"/>
  <c r="EFQ67" i="9"/>
  <c r="EFS67" i="9"/>
  <c r="EFU67" i="9"/>
  <c r="EFW67" i="9"/>
  <c r="EFY67" i="9"/>
  <c r="EGA67" i="9"/>
  <c r="EGC67" i="9"/>
  <c r="EGE67" i="9"/>
  <c r="EGG67" i="9"/>
  <c r="EGI67" i="9"/>
  <c r="EGK67" i="9"/>
  <c r="EGM67" i="9"/>
  <c r="EGO67" i="9"/>
  <c r="EGQ67" i="9"/>
  <c r="EGS67" i="9"/>
  <c r="EGU67" i="9"/>
  <c r="EGW67" i="9"/>
  <c r="EGY67" i="9"/>
  <c r="EHA67" i="9"/>
  <c r="EHC67" i="9"/>
  <c r="EHE67" i="9"/>
  <c r="EHG67" i="9"/>
  <c r="EHI67" i="9"/>
  <c r="EHK67" i="9"/>
  <c r="EHM67" i="9"/>
  <c r="EHO67" i="9"/>
  <c r="EHQ67" i="9"/>
  <c r="EHS67" i="9"/>
  <c r="EHU67" i="9"/>
  <c r="EHW67" i="9"/>
  <c r="EHY67" i="9"/>
  <c r="EIA67" i="9"/>
  <c r="EIC67" i="9"/>
  <c r="EIE67" i="9"/>
  <c r="EIG67" i="9"/>
  <c r="EII67" i="9"/>
  <c r="EIK67" i="9"/>
  <c r="EIM67" i="9"/>
  <c r="EIO67" i="9"/>
  <c r="EIQ67" i="9"/>
  <c r="EIS67" i="9"/>
  <c r="EIU67" i="9"/>
  <c r="EIW67" i="9"/>
  <c r="EIY67" i="9"/>
  <c r="EJA67" i="9"/>
  <c r="EJC67" i="9"/>
  <c r="EJE67" i="9"/>
  <c r="EJG67" i="9"/>
  <c r="EJI67" i="9"/>
  <c r="EJK67" i="9"/>
  <c r="EJM67" i="9"/>
  <c r="EJO67" i="9"/>
  <c r="EJQ67" i="9"/>
  <c r="EJS67" i="9"/>
  <c r="EJU67" i="9"/>
  <c r="EJW67" i="9"/>
  <c r="EJY67" i="9"/>
  <c r="EKA67" i="9"/>
  <c r="EKC67" i="9"/>
  <c r="EKE67" i="9"/>
  <c r="EKG67" i="9"/>
  <c r="EKI67" i="9"/>
  <c r="EKK67" i="9"/>
  <c r="EKM67" i="9"/>
  <c r="EKO67" i="9"/>
  <c r="EKQ67" i="9"/>
  <c r="EKS67" i="9"/>
  <c r="EKU67" i="9"/>
  <c r="EKW67" i="9"/>
  <c r="EKY67" i="9"/>
  <c r="ELA67" i="9"/>
  <c r="ELC67" i="9"/>
  <c r="ELE67" i="9"/>
  <c r="ELG67" i="9"/>
  <c r="ELI67" i="9"/>
  <c r="ELK67" i="9"/>
  <c r="ELM67" i="9"/>
  <c r="ELO67" i="9"/>
  <c r="ELQ67" i="9"/>
  <c r="ELS67" i="9"/>
  <c r="ELU67" i="9"/>
  <c r="ELW67" i="9"/>
  <c r="ELY67" i="9"/>
  <c r="EMA67" i="9"/>
  <c r="EMC67" i="9"/>
  <c r="EME67" i="9"/>
  <c r="EMG67" i="9"/>
  <c r="EMI67" i="9"/>
  <c r="EMK67" i="9"/>
  <c r="EMM67" i="9"/>
  <c r="EMO67" i="9"/>
  <c r="EMQ67" i="9"/>
  <c r="EMS67" i="9"/>
  <c r="EMU67" i="9"/>
  <c r="EMW67" i="9"/>
  <c r="EMY67" i="9"/>
  <c r="ENA67" i="9"/>
  <c r="ENC67" i="9"/>
  <c r="ENE67" i="9"/>
  <c r="ENG67" i="9"/>
  <c r="ENI67" i="9"/>
  <c r="ENK67" i="9"/>
  <c r="ENM67" i="9"/>
  <c r="ENO67" i="9"/>
  <c r="ENQ67" i="9"/>
  <c r="ENS67" i="9"/>
  <c r="ENU67" i="9"/>
  <c r="ENW67" i="9"/>
  <c r="ENY67" i="9"/>
  <c r="EOA67" i="9"/>
  <c r="EOC67" i="9"/>
  <c r="EOE67" i="9"/>
  <c r="EOG67" i="9"/>
  <c r="EOI67" i="9"/>
  <c r="EOK67" i="9"/>
  <c r="EOM67" i="9"/>
  <c r="EOO67" i="9"/>
  <c r="EOQ67" i="9"/>
  <c r="EOS67" i="9"/>
  <c r="EOU67" i="9"/>
  <c r="EOW67" i="9"/>
  <c r="EOY67" i="9"/>
  <c r="EPA67" i="9"/>
  <c r="EPC67" i="9"/>
  <c r="EPE67" i="9"/>
  <c r="EPG67" i="9"/>
  <c r="EPI67" i="9"/>
  <c r="EPK67" i="9"/>
  <c r="EPM67" i="9"/>
  <c r="EPO67" i="9"/>
  <c r="EPQ67" i="9"/>
  <c r="EPS67" i="9"/>
  <c r="EPU67" i="9"/>
  <c r="EPW67" i="9"/>
  <c r="EPY67" i="9"/>
  <c r="EQA67" i="9"/>
  <c r="EQC67" i="9"/>
  <c r="EQE67" i="9"/>
  <c r="EQG67" i="9"/>
  <c r="EQI67" i="9"/>
  <c r="EQK67" i="9"/>
  <c r="EQM67" i="9"/>
  <c r="EQO67" i="9"/>
  <c r="EQQ67" i="9"/>
  <c r="EQS67" i="9"/>
  <c r="EQU67" i="9"/>
  <c r="EQW67" i="9"/>
  <c r="EQY67" i="9"/>
  <c r="ERA67" i="9"/>
  <c r="ERC67" i="9"/>
  <c r="ERE67" i="9"/>
  <c r="ERG67" i="9"/>
  <c r="ERI67" i="9"/>
  <c r="ERK67" i="9"/>
  <c r="ERM67" i="9"/>
  <c r="ERO67" i="9"/>
  <c r="ERQ67" i="9"/>
  <c r="ERS67" i="9"/>
  <c r="ERU67" i="9"/>
  <c r="ERW67" i="9"/>
  <c r="ERY67" i="9"/>
  <c r="ESA67" i="9"/>
  <c r="ESC67" i="9"/>
  <c r="ESE67" i="9"/>
  <c r="ESG67" i="9"/>
  <c r="ESI67" i="9"/>
  <c r="ESK67" i="9"/>
  <c r="ESM67" i="9"/>
  <c r="ESO67" i="9"/>
  <c r="ESQ67" i="9"/>
  <c r="ESS67" i="9"/>
  <c r="ESU67" i="9"/>
  <c r="ESW67" i="9"/>
  <c r="ESY67" i="9"/>
  <c r="ETA67" i="9"/>
  <c r="ETC67" i="9"/>
  <c r="ETE67" i="9"/>
  <c r="ETG67" i="9"/>
  <c r="ETI67" i="9"/>
  <c r="ETK67" i="9"/>
  <c r="ETM67" i="9"/>
  <c r="ETO67" i="9"/>
  <c r="ETQ67" i="9"/>
  <c r="ETS67" i="9"/>
  <c r="ETU67" i="9"/>
  <c r="ETW67" i="9"/>
  <c r="ETY67" i="9"/>
  <c r="EUA67" i="9"/>
  <c r="EUC67" i="9"/>
  <c r="EUE67" i="9"/>
  <c r="EUG67" i="9"/>
  <c r="EUI67" i="9"/>
  <c r="EUK67" i="9"/>
  <c r="EUM67" i="9"/>
  <c r="EUO67" i="9"/>
  <c r="EUQ67" i="9"/>
  <c r="EUS67" i="9"/>
  <c r="EUU67" i="9"/>
  <c r="EUW67" i="9"/>
  <c r="EUY67" i="9"/>
  <c r="EVA67" i="9"/>
  <c r="EVC67" i="9"/>
  <c r="EVE67" i="9"/>
  <c r="EVG67" i="9"/>
  <c r="EVI67" i="9"/>
  <c r="EVK67" i="9"/>
  <c r="EVM67" i="9"/>
  <c r="EVO67" i="9"/>
  <c r="EVQ67" i="9"/>
  <c r="EVS67" i="9"/>
  <c r="EVU67" i="9"/>
  <c r="EVW67" i="9"/>
  <c r="EVY67" i="9"/>
  <c r="EWA67" i="9"/>
  <c r="EWC67" i="9"/>
  <c r="EWE67" i="9"/>
  <c r="EWG67" i="9"/>
  <c r="EWI67" i="9"/>
  <c r="EWK67" i="9"/>
  <c r="EWM67" i="9"/>
  <c r="EWO67" i="9"/>
  <c r="EWQ67" i="9"/>
  <c r="EWS67" i="9"/>
  <c r="EWU67" i="9"/>
  <c r="EWW67" i="9"/>
  <c r="EWY67" i="9"/>
  <c r="EXA67" i="9"/>
  <c r="EXC67" i="9"/>
  <c r="EXE67" i="9"/>
  <c r="EXG67" i="9"/>
  <c r="EXI67" i="9"/>
  <c r="EXK67" i="9"/>
  <c r="EXM67" i="9"/>
  <c r="EXO67" i="9"/>
  <c r="EXQ67" i="9"/>
  <c r="EXS67" i="9"/>
  <c r="EXU67" i="9"/>
  <c r="EXW67" i="9"/>
  <c r="EXY67" i="9"/>
  <c r="EYA67" i="9"/>
  <c r="EYC67" i="9"/>
  <c r="EYE67" i="9"/>
  <c r="EYG67" i="9"/>
  <c r="EYI67" i="9"/>
  <c r="EYK67" i="9"/>
  <c r="EYM67" i="9"/>
  <c r="EYO67" i="9"/>
  <c r="EYQ67" i="9"/>
  <c r="EYS67" i="9"/>
  <c r="EYU67" i="9"/>
  <c r="EYW67" i="9"/>
  <c r="EYY67" i="9"/>
  <c r="EZA67" i="9"/>
  <c r="EZC67" i="9"/>
  <c r="EZE67" i="9"/>
  <c r="EZG67" i="9"/>
  <c r="EZI67" i="9"/>
  <c r="EZK67" i="9"/>
  <c r="EZM67" i="9"/>
  <c r="EZO67" i="9"/>
  <c r="EZQ67" i="9"/>
  <c r="EZS67" i="9"/>
  <c r="EZU67" i="9"/>
  <c r="EZW67" i="9"/>
  <c r="EZY67" i="9"/>
  <c r="FAA67" i="9"/>
  <c r="FAC67" i="9"/>
  <c r="FAE67" i="9"/>
  <c r="FAG67" i="9"/>
  <c r="FAI67" i="9"/>
  <c r="FAK67" i="9"/>
  <c r="FAM67" i="9"/>
  <c r="FAO67" i="9"/>
  <c r="FAQ67" i="9"/>
  <c r="FAS67" i="9"/>
  <c r="FAU67" i="9"/>
  <c r="FAW67" i="9"/>
  <c r="FAY67" i="9"/>
  <c r="FBA67" i="9"/>
  <c r="FBC67" i="9"/>
  <c r="FBE67" i="9"/>
  <c r="FBG67" i="9"/>
  <c r="FBI67" i="9"/>
  <c r="FBK67" i="9"/>
  <c r="FBM67" i="9"/>
  <c r="FBO67" i="9"/>
  <c r="FBQ67" i="9"/>
  <c r="FBS67" i="9"/>
  <c r="FBU67" i="9"/>
  <c r="FBW67" i="9"/>
  <c r="FBY67" i="9"/>
  <c r="FCA67" i="9"/>
  <c r="FCC67" i="9"/>
  <c r="FCE67" i="9"/>
  <c r="FCG67" i="9"/>
  <c r="FCI67" i="9"/>
  <c r="FCK67" i="9"/>
  <c r="FCM67" i="9"/>
  <c r="FCO67" i="9"/>
  <c r="FCQ67" i="9"/>
  <c r="FCS67" i="9"/>
  <c r="FCU67" i="9"/>
  <c r="FCW67" i="9"/>
  <c r="FCY67" i="9"/>
  <c r="FDA67" i="9"/>
  <c r="FDC67" i="9"/>
  <c r="FDE67" i="9"/>
  <c r="FDG67" i="9"/>
  <c r="FDI67" i="9"/>
  <c r="FDK67" i="9"/>
  <c r="FDM67" i="9"/>
  <c r="FDO67" i="9"/>
  <c r="FDQ67" i="9"/>
  <c r="FDS67" i="9"/>
  <c r="FDU67" i="9"/>
  <c r="FDW67" i="9"/>
  <c r="FDY67" i="9"/>
  <c r="FEA67" i="9"/>
  <c r="FEC67" i="9"/>
  <c r="FEE67" i="9"/>
  <c r="FEG67" i="9"/>
  <c r="FEI67" i="9"/>
  <c r="FEK67" i="9"/>
  <c r="FEM67" i="9"/>
  <c r="FEO67" i="9"/>
  <c r="FEQ67" i="9"/>
  <c r="FES67" i="9"/>
  <c r="FEU67" i="9"/>
  <c r="FEW67" i="9"/>
  <c r="FEY67" i="9"/>
  <c r="FFA67" i="9"/>
  <c r="FFC67" i="9"/>
  <c r="FFE67" i="9"/>
  <c r="FFG67" i="9"/>
  <c r="FFI67" i="9"/>
  <c r="FFK67" i="9"/>
  <c r="FFM67" i="9"/>
  <c r="FFO67" i="9"/>
  <c r="FFQ67" i="9"/>
  <c r="FFS67" i="9"/>
  <c r="FFU67" i="9"/>
  <c r="FFW67" i="9"/>
  <c r="FFY67" i="9"/>
  <c r="FGA67" i="9"/>
  <c r="FGC67" i="9"/>
  <c r="FGE67" i="9"/>
  <c r="FGG67" i="9"/>
  <c r="FGI67" i="9"/>
  <c r="FGK67" i="9"/>
  <c r="FGM67" i="9"/>
  <c r="FGO67" i="9"/>
  <c r="FGQ67" i="9"/>
  <c r="FGS67" i="9"/>
  <c r="FGU67" i="9"/>
  <c r="FGW67" i="9"/>
  <c r="FGY67" i="9"/>
  <c r="FHA67" i="9"/>
  <c r="FHC67" i="9"/>
  <c r="FHE67" i="9"/>
  <c r="FHG67" i="9"/>
  <c r="FHI67" i="9"/>
  <c r="FHK67" i="9"/>
  <c r="FHM67" i="9"/>
  <c r="FHO67" i="9"/>
  <c r="FHQ67" i="9"/>
  <c r="FHS67" i="9"/>
  <c r="FHU67" i="9"/>
  <c r="FHW67" i="9"/>
  <c r="FHY67" i="9"/>
  <c r="FIA67" i="9"/>
  <c r="FIC67" i="9"/>
  <c r="FIE67" i="9"/>
  <c r="FIG67" i="9"/>
  <c r="FII67" i="9"/>
  <c r="FIK67" i="9"/>
  <c r="FIM67" i="9"/>
  <c r="FIO67" i="9"/>
  <c r="FIQ67" i="9"/>
  <c r="FIS67" i="9"/>
  <c r="FIU67" i="9"/>
  <c r="FIW67" i="9"/>
  <c r="FIY67" i="9"/>
  <c r="FJA67" i="9"/>
  <c r="FJC67" i="9"/>
  <c r="FJE67" i="9"/>
  <c r="FJG67" i="9"/>
  <c r="FJI67" i="9"/>
  <c r="FJK67" i="9"/>
  <c r="FJM67" i="9"/>
  <c r="FJO67" i="9"/>
  <c r="FJQ67" i="9"/>
  <c r="FJS67" i="9"/>
  <c r="FJU67" i="9"/>
  <c r="FJW67" i="9"/>
  <c r="FJY67" i="9"/>
  <c r="FKA67" i="9"/>
  <c r="FKC67" i="9"/>
  <c r="FKE67" i="9"/>
  <c r="FKG67" i="9"/>
  <c r="FKI67" i="9"/>
  <c r="FKK67" i="9"/>
  <c r="FKM67" i="9"/>
  <c r="FKO67" i="9"/>
  <c r="FKQ67" i="9"/>
  <c r="FKS67" i="9"/>
  <c r="FKU67" i="9"/>
  <c r="FKW67" i="9"/>
  <c r="FKY67" i="9"/>
  <c r="FLA67" i="9"/>
  <c r="FLC67" i="9"/>
  <c r="FLE67" i="9"/>
  <c r="FLG67" i="9"/>
  <c r="FLI67" i="9"/>
  <c r="FLK67" i="9"/>
  <c r="FLM67" i="9"/>
  <c r="FLO67" i="9"/>
  <c r="FLQ67" i="9"/>
  <c r="FLS67" i="9"/>
  <c r="FLU67" i="9"/>
  <c r="FLW67" i="9"/>
  <c r="FLY67" i="9"/>
  <c r="FMA67" i="9"/>
  <c r="FMC67" i="9"/>
  <c r="FME67" i="9"/>
  <c r="FMG67" i="9"/>
  <c r="FMI67" i="9"/>
  <c r="FMK67" i="9"/>
  <c r="FMM67" i="9"/>
  <c r="FMO67" i="9"/>
  <c r="FMQ67" i="9"/>
  <c r="FMS67" i="9"/>
  <c r="FMU67" i="9"/>
  <c r="FMW67" i="9"/>
  <c r="FMY67" i="9"/>
  <c r="FNA67" i="9"/>
  <c r="FNC67" i="9"/>
  <c r="FNE67" i="9"/>
  <c r="FNG67" i="9"/>
  <c r="FNI67" i="9"/>
  <c r="FNK67" i="9"/>
  <c r="FNM67" i="9"/>
  <c r="FNO67" i="9"/>
  <c r="FNQ67" i="9"/>
  <c r="FNS67" i="9"/>
  <c r="FNU67" i="9"/>
  <c r="FNW67" i="9"/>
  <c r="FNY67" i="9"/>
  <c r="FOA67" i="9"/>
  <c r="FOC67" i="9"/>
  <c r="FOE67" i="9"/>
  <c r="FOG67" i="9"/>
  <c r="FOI67" i="9"/>
  <c r="FOK67" i="9"/>
  <c r="FOM67" i="9"/>
  <c r="FOO67" i="9"/>
  <c r="FOQ67" i="9"/>
  <c r="FOS67" i="9"/>
  <c r="FOU67" i="9"/>
  <c r="FOW67" i="9"/>
  <c r="FOY67" i="9"/>
  <c r="FPA67" i="9"/>
  <c r="FPC67" i="9"/>
  <c r="FPE67" i="9"/>
  <c r="FPG67" i="9"/>
  <c r="FPI67" i="9"/>
  <c r="FPK67" i="9"/>
  <c r="FPM67" i="9"/>
  <c r="FPO67" i="9"/>
  <c r="FPQ67" i="9"/>
  <c r="FPS67" i="9"/>
  <c r="FPU67" i="9"/>
  <c r="FPW67" i="9"/>
  <c r="FPY67" i="9"/>
  <c r="FQA67" i="9"/>
  <c r="FQC67" i="9"/>
  <c r="FQE67" i="9"/>
  <c r="FQG67" i="9"/>
  <c r="FQI67" i="9"/>
  <c r="FQK67" i="9"/>
  <c r="FQM67" i="9"/>
  <c r="FQO67" i="9"/>
  <c r="FQQ67" i="9"/>
  <c r="FQS67" i="9"/>
  <c r="FQU67" i="9"/>
  <c r="FQW67" i="9"/>
  <c r="FQY67" i="9"/>
  <c r="FRA67" i="9"/>
  <c r="FRC67" i="9"/>
  <c r="FRE67" i="9"/>
  <c r="FRG67" i="9"/>
  <c r="FRI67" i="9"/>
  <c r="FRK67" i="9"/>
  <c r="FRM67" i="9"/>
  <c r="FRO67" i="9"/>
  <c r="FRQ67" i="9"/>
  <c r="FRS67" i="9"/>
  <c r="FRU67" i="9"/>
  <c r="FRW67" i="9"/>
  <c r="FRY67" i="9"/>
  <c r="FSA67" i="9"/>
  <c r="FSC67" i="9"/>
  <c r="FSE67" i="9"/>
  <c r="FSG67" i="9"/>
  <c r="FSI67" i="9"/>
  <c r="FSK67" i="9"/>
  <c r="FSM67" i="9"/>
  <c r="FSO67" i="9"/>
  <c r="FSQ67" i="9"/>
  <c r="FSS67" i="9"/>
  <c r="FSU67" i="9"/>
  <c r="FSW67" i="9"/>
  <c r="FSY67" i="9"/>
  <c r="FTA67" i="9"/>
  <c r="FTC67" i="9"/>
  <c r="FTE67" i="9"/>
  <c r="FTG67" i="9"/>
  <c r="FTI67" i="9"/>
  <c r="FTK67" i="9"/>
  <c r="FTM67" i="9"/>
  <c r="FTO67" i="9"/>
  <c r="FTQ67" i="9"/>
  <c r="FTS67" i="9"/>
  <c r="FTU67" i="9"/>
  <c r="FTW67" i="9"/>
  <c r="FTY67" i="9"/>
  <c r="FUA67" i="9"/>
  <c r="FUC67" i="9"/>
  <c r="FUE67" i="9"/>
  <c r="FUG67" i="9"/>
  <c r="FUI67" i="9"/>
  <c r="FUK67" i="9"/>
  <c r="FUM67" i="9"/>
  <c r="FUO67" i="9"/>
  <c r="FUQ67" i="9"/>
  <c r="FUS67" i="9"/>
  <c r="FUU67" i="9"/>
  <c r="FUW67" i="9"/>
  <c r="FUY67" i="9"/>
  <c r="FVA67" i="9"/>
  <c r="FVC67" i="9"/>
  <c r="FVE67" i="9"/>
  <c r="FVG67" i="9"/>
  <c r="FVI67" i="9"/>
  <c r="FVK67" i="9"/>
  <c r="FVM67" i="9"/>
  <c r="FVO67" i="9"/>
  <c r="FVQ67" i="9"/>
  <c r="FVS67" i="9"/>
  <c r="FVU67" i="9"/>
  <c r="FVW67" i="9"/>
  <c r="FVY67" i="9"/>
  <c r="FWA67" i="9"/>
  <c r="FWC67" i="9"/>
  <c r="FWE67" i="9"/>
  <c r="FWG67" i="9"/>
  <c r="FWI67" i="9"/>
  <c r="FWK67" i="9"/>
  <c r="FWM67" i="9"/>
  <c r="FWO67" i="9"/>
  <c r="FWQ67" i="9"/>
  <c r="FWS67" i="9"/>
  <c r="FWU67" i="9"/>
  <c r="FWW67" i="9"/>
  <c r="FWY67" i="9"/>
  <c r="FXA67" i="9"/>
  <c r="FXC67" i="9"/>
  <c r="FXE67" i="9"/>
  <c r="FXG67" i="9"/>
  <c r="FXI67" i="9"/>
  <c r="FXK67" i="9"/>
  <c r="FXM67" i="9"/>
  <c r="FXO67" i="9"/>
  <c r="FXQ67" i="9"/>
  <c r="FXS67" i="9"/>
  <c r="FXU67" i="9"/>
  <c r="FXW67" i="9"/>
  <c r="FXY67" i="9"/>
  <c r="FYA67" i="9"/>
  <c r="FYC67" i="9"/>
  <c r="FYE67" i="9"/>
  <c r="FYG67" i="9"/>
  <c r="FYI67" i="9"/>
  <c r="FYK67" i="9"/>
  <c r="FYM67" i="9"/>
  <c r="FYO67" i="9"/>
  <c r="FYQ67" i="9"/>
  <c r="FYS67" i="9"/>
  <c r="FYU67" i="9"/>
  <c r="FYW67" i="9"/>
  <c r="FYY67" i="9"/>
  <c r="FZA67" i="9"/>
  <c r="FZC67" i="9"/>
  <c r="FZE67" i="9"/>
  <c r="FZG67" i="9"/>
  <c r="FZI67" i="9"/>
  <c r="FZK67" i="9"/>
  <c r="FZM67" i="9"/>
  <c r="FZO67" i="9"/>
  <c r="FZQ67" i="9"/>
  <c r="FZS67" i="9"/>
  <c r="FZU67" i="9"/>
  <c r="FZW67" i="9"/>
  <c r="FZY67" i="9"/>
  <c r="GAA67" i="9"/>
  <c r="GAC67" i="9"/>
  <c r="GAE67" i="9"/>
  <c r="GAG67" i="9"/>
  <c r="GAI67" i="9"/>
  <c r="GAK67" i="9"/>
  <c r="GAM67" i="9"/>
  <c r="GAO67" i="9"/>
  <c r="GAQ67" i="9"/>
  <c r="GAS67" i="9"/>
  <c r="GAU67" i="9"/>
  <c r="GAW67" i="9"/>
  <c r="GAY67" i="9"/>
  <c r="GBA67" i="9"/>
  <c r="GBC67" i="9"/>
  <c r="GBE67" i="9"/>
  <c r="GBG67" i="9"/>
  <c r="GBI67" i="9"/>
  <c r="GBK67" i="9"/>
  <c r="GBM67" i="9"/>
  <c r="GBO67" i="9"/>
  <c r="GBQ67" i="9"/>
  <c r="GBS67" i="9"/>
  <c r="GBU67" i="9"/>
  <c r="GBW67" i="9"/>
  <c r="GBY67" i="9"/>
  <c r="GCA67" i="9"/>
  <c r="GCC67" i="9"/>
  <c r="GCE67" i="9"/>
  <c r="GCG67" i="9"/>
  <c r="GCI67" i="9"/>
  <c r="GCK67" i="9"/>
  <c r="GCM67" i="9"/>
  <c r="GCO67" i="9"/>
  <c r="GCQ67" i="9"/>
  <c r="GCS67" i="9"/>
  <c r="GCU67" i="9"/>
  <c r="GCW67" i="9"/>
  <c r="GCY67" i="9"/>
  <c r="GDA67" i="9"/>
  <c r="GDC67" i="9"/>
  <c r="GDE67" i="9"/>
  <c r="GDG67" i="9"/>
  <c r="GDI67" i="9"/>
  <c r="GDK67" i="9"/>
  <c r="GDM67" i="9"/>
  <c r="GDO67" i="9"/>
  <c r="GDQ67" i="9"/>
  <c r="GDS67" i="9"/>
  <c r="GDU67" i="9"/>
  <c r="GDW67" i="9"/>
  <c r="GDY67" i="9"/>
  <c r="GEA67" i="9"/>
  <c r="GEC67" i="9"/>
  <c r="GEE67" i="9"/>
  <c r="GEG67" i="9"/>
  <c r="GEI67" i="9"/>
  <c r="GEK67" i="9"/>
  <c r="GEM67" i="9"/>
  <c r="GEO67" i="9"/>
  <c r="GEQ67" i="9"/>
  <c r="GES67" i="9"/>
  <c r="GEU67" i="9"/>
  <c r="GEW67" i="9"/>
  <c r="GEY67" i="9"/>
  <c r="GFA67" i="9"/>
  <c r="GFC67" i="9"/>
  <c r="GFE67" i="9"/>
  <c r="GFG67" i="9"/>
  <c r="GFI67" i="9"/>
  <c r="GFK67" i="9"/>
  <c r="GFM67" i="9"/>
  <c r="GFO67" i="9"/>
  <c r="GFQ67" i="9"/>
  <c r="GFS67" i="9"/>
  <c r="GFU67" i="9"/>
  <c r="GFW67" i="9"/>
  <c r="GFY67" i="9"/>
  <c r="GGA67" i="9"/>
  <c r="GGC67" i="9"/>
  <c r="GGE67" i="9"/>
  <c r="GGG67" i="9"/>
  <c r="GGI67" i="9"/>
  <c r="GGK67" i="9"/>
  <c r="GGM67" i="9"/>
  <c r="GGO67" i="9"/>
  <c r="GGQ67" i="9"/>
  <c r="GGS67" i="9"/>
  <c r="GGU67" i="9"/>
  <c r="GGW67" i="9"/>
  <c r="GGY67" i="9"/>
  <c r="GHA67" i="9"/>
  <c r="GHC67" i="9"/>
  <c r="GHE67" i="9"/>
  <c r="GHG67" i="9"/>
  <c r="GHI67" i="9"/>
  <c r="GHK67" i="9"/>
  <c r="GHM67" i="9"/>
  <c r="GHO67" i="9"/>
  <c r="GHQ67" i="9"/>
  <c r="GHS67" i="9"/>
  <c r="GHU67" i="9"/>
  <c r="GHW67" i="9"/>
  <c r="GHY67" i="9"/>
  <c r="GIA67" i="9"/>
  <c r="GIC67" i="9"/>
  <c r="GIE67" i="9"/>
  <c r="GIG67" i="9"/>
  <c r="GII67" i="9"/>
  <c r="GIK67" i="9"/>
  <c r="GIM67" i="9"/>
  <c r="GIO67" i="9"/>
  <c r="GIQ67" i="9"/>
  <c r="GIS67" i="9"/>
  <c r="GIU67" i="9"/>
  <c r="GIW67" i="9"/>
  <c r="GIY67" i="9"/>
  <c r="GJA67" i="9"/>
  <c r="GJC67" i="9"/>
  <c r="GJE67" i="9"/>
  <c r="GJG67" i="9"/>
  <c r="GJI67" i="9"/>
  <c r="GJK67" i="9"/>
  <c r="GJM67" i="9"/>
  <c r="GJO67" i="9"/>
  <c r="GJQ67" i="9"/>
  <c r="GJS67" i="9"/>
  <c r="GJU67" i="9"/>
  <c r="GJW67" i="9"/>
  <c r="GJY67" i="9"/>
  <c r="GKA67" i="9"/>
  <c r="GKC67" i="9"/>
  <c r="GKE67" i="9"/>
  <c r="GKG67" i="9"/>
  <c r="GKI67" i="9"/>
  <c r="GKK67" i="9"/>
  <c r="GKM67" i="9"/>
  <c r="GKO67" i="9"/>
  <c r="GKQ67" i="9"/>
  <c r="GKS67" i="9"/>
  <c r="GKU67" i="9"/>
  <c r="GKW67" i="9"/>
  <c r="GKY67" i="9"/>
  <c r="GLA67" i="9"/>
  <c r="GLC67" i="9"/>
  <c r="GLE67" i="9"/>
  <c r="GLG67" i="9"/>
  <c r="GLI67" i="9"/>
  <c r="GLK67" i="9"/>
  <c r="GLM67" i="9"/>
  <c r="GLO67" i="9"/>
  <c r="GLQ67" i="9"/>
  <c r="GLS67" i="9"/>
  <c r="GLU67" i="9"/>
  <c r="GLW67" i="9"/>
  <c r="GLY67" i="9"/>
  <c r="GMA67" i="9"/>
  <c r="GMC67" i="9"/>
  <c r="GME67" i="9"/>
  <c r="GMG67" i="9"/>
  <c r="GMI67" i="9"/>
  <c r="GMK67" i="9"/>
  <c r="GMM67" i="9"/>
  <c r="GMO67" i="9"/>
  <c r="GMQ67" i="9"/>
  <c r="GMS67" i="9"/>
  <c r="GMU67" i="9"/>
  <c r="GMW67" i="9"/>
  <c r="GMY67" i="9"/>
  <c r="GNA67" i="9"/>
  <c r="GNC67" i="9"/>
  <c r="GNE67" i="9"/>
  <c r="GNG67" i="9"/>
  <c r="GNI67" i="9"/>
  <c r="GNK67" i="9"/>
  <c r="GNM67" i="9"/>
  <c r="GNO67" i="9"/>
  <c r="GNQ67" i="9"/>
  <c r="GNS67" i="9"/>
  <c r="GNU67" i="9"/>
  <c r="GNW67" i="9"/>
  <c r="GNY67" i="9"/>
  <c r="GOA67" i="9"/>
  <c r="GOC67" i="9"/>
  <c r="GOE67" i="9"/>
  <c r="GOG67" i="9"/>
  <c r="GOI67" i="9"/>
  <c r="GOK67" i="9"/>
  <c r="GOM67" i="9"/>
  <c r="GOO67" i="9"/>
  <c r="GOQ67" i="9"/>
  <c r="GOS67" i="9"/>
  <c r="GOU67" i="9"/>
  <c r="GOW67" i="9"/>
  <c r="GOY67" i="9"/>
  <c r="GPA67" i="9"/>
  <c r="GPC67" i="9"/>
  <c r="GPE67" i="9"/>
  <c r="GPG67" i="9"/>
  <c r="GPI67" i="9"/>
  <c r="GPK67" i="9"/>
  <c r="GPM67" i="9"/>
  <c r="GPO67" i="9"/>
  <c r="GPQ67" i="9"/>
  <c r="GPS67" i="9"/>
  <c r="GPU67" i="9"/>
  <c r="GPW67" i="9"/>
  <c r="GPY67" i="9"/>
  <c r="GQA67" i="9"/>
  <c r="GQC67" i="9"/>
  <c r="GQE67" i="9"/>
  <c r="GQG67" i="9"/>
  <c r="GQI67" i="9"/>
  <c r="GQK67" i="9"/>
  <c r="GQM67" i="9"/>
  <c r="GQO67" i="9"/>
  <c r="GQQ67" i="9"/>
  <c r="GQS67" i="9"/>
  <c r="GQU67" i="9"/>
  <c r="GQW67" i="9"/>
  <c r="GQY67" i="9"/>
  <c r="GRA67" i="9"/>
  <c r="GRC67" i="9"/>
  <c r="GRE67" i="9"/>
  <c r="GRG67" i="9"/>
  <c r="GRI67" i="9"/>
  <c r="GRK67" i="9"/>
  <c r="GRM67" i="9"/>
  <c r="GRO67" i="9"/>
  <c r="GRQ67" i="9"/>
  <c r="GRS67" i="9"/>
  <c r="GRU67" i="9"/>
  <c r="GRW67" i="9"/>
  <c r="GRY67" i="9"/>
  <c r="GSA67" i="9"/>
  <c r="GSC67" i="9"/>
  <c r="GSE67" i="9"/>
  <c r="GSG67" i="9"/>
  <c r="GSI67" i="9"/>
  <c r="GSK67" i="9"/>
  <c r="GSM67" i="9"/>
  <c r="GSO67" i="9"/>
  <c r="GSQ67" i="9"/>
  <c r="GSS67" i="9"/>
  <c r="GSU67" i="9"/>
  <c r="GSW67" i="9"/>
  <c r="GSY67" i="9"/>
  <c r="GTA67" i="9"/>
  <c r="GTC67" i="9"/>
  <c r="GTE67" i="9"/>
  <c r="GTG67" i="9"/>
  <c r="GTI67" i="9"/>
  <c r="GTK67" i="9"/>
  <c r="GTM67" i="9"/>
  <c r="GTO67" i="9"/>
  <c r="GTQ67" i="9"/>
  <c r="GTS67" i="9"/>
  <c r="GTU67" i="9"/>
  <c r="GTW67" i="9"/>
  <c r="GTY67" i="9"/>
  <c r="GUA67" i="9"/>
  <c r="GUC67" i="9"/>
  <c r="GUE67" i="9"/>
  <c r="GUG67" i="9"/>
  <c r="GUI67" i="9"/>
  <c r="GUK67" i="9"/>
  <c r="GUM67" i="9"/>
  <c r="GUO67" i="9"/>
  <c r="GUQ67" i="9"/>
  <c r="GUS67" i="9"/>
  <c r="GUU67" i="9"/>
  <c r="GUW67" i="9"/>
  <c r="GUY67" i="9"/>
  <c r="GVA67" i="9"/>
  <c r="GVC67" i="9"/>
  <c r="GVE67" i="9"/>
  <c r="GVG67" i="9"/>
  <c r="GVI67" i="9"/>
  <c r="GVK67" i="9"/>
  <c r="GVM67" i="9"/>
  <c r="GVO67" i="9"/>
  <c r="GVQ67" i="9"/>
  <c r="GVS67" i="9"/>
  <c r="GVU67" i="9"/>
  <c r="GVW67" i="9"/>
  <c r="GVY67" i="9"/>
  <c r="GWA67" i="9"/>
  <c r="GWC67" i="9"/>
  <c r="GWE67" i="9"/>
  <c r="GWG67" i="9"/>
  <c r="GWI67" i="9"/>
  <c r="GWK67" i="9"/>
  <c r="GWM67" i="9"/>
  <c r="GWO67" i="9"/>
  <c r="GWQ67" i="9"/>
  <c r="GWS67" i="9"/>
  <c r="GWU67" i="9"/>
  <c r="GWW67" i="9"/>
  <c r="GWY67" i="9"/>
  <c r="GXA67" i="9"/>
  <c r="GXC67" i="9"/>
  <c r="GXE67" i="9"/>
  <c r="GXG67" i="9"/>
  <c r="GXI67" i="9"/>
  <c r="GXK67" i="9"/>
  <c r="GXM67" i="9"/>
  <c r="GXO67" i="9"/>
  <c r="GXQ67" i="9"/>
  <c r="GXS67" i="9"/>
  <c r="GXU67" i="9"/>
  <c r="GXW67" i="9"/>
  <c r="GXY67" i="9"/>
  <c r="GYA67" i="9"/>
  <c r="GYC67" i="9"/>
  <c r="GYE67" i="9"/>
  <c r="GYG67" i="9"/>
  <c r="GYI67" i="9"/>
  <c r="GYK67" i="9"/>
  <c r="GYM67" i="9"/>
  <c r="GYO67" i="9"/>
  <c r="GYQ67" i="9"/>
  <c r="GYS67" i="9"/>
  <c r="GYU67" i="9"/>
  <c r="GYW67" i="9"/>
  <c r="GYY67" i="9"/>
  <c r="GZA67" i="9"/>
  <c r="GZC67" i="9"/>
  <c r="GZE67" i="9"/>
  <c r="GZG67" i="9"/>
  <c r="GZI67" i="9"/>
  <c r="GZK67" i="9"/>
  <c r="GZM67" i="9"/>
  <c r="GZO67" i="9"/>
  <c r="GZQ67" i="9"/>
  <c r="GZS67" i="9"/>
  <c r="GZU67" i="9"/>
  <c r="GZW67" i="9"/>
  <c r="GZY67" i="9"/>
  <c r="HAA67" i="9"/>
  <c r="HAC67" i="9"/>
  <c r="HAE67" i="9"/>
  <c r="HAG67" i="9"/>
  <c r="HAI67" i="9"/>
  <c r="HAK67" i="9"/>
  <c r="HAM67" i="9"/>
  <c r="HAO67" i="9"/>
  <c r="HAQ67" i="9"/>
  <c r="HAS67" i="9"/>
  <c r="HAU67" i="9"/>
  <c r="HAW67" i="9"/>
  <c r="HAY67" i="9"/>
  <c r="HBA67" i="9"/>
  <c r="HBC67" i="9"/>
  <c r="HBE67" i="9"/>
  <c r="HBG67" i="9"/>
  <c r="HBI67" i="9"/>
  <c r="HBK67" i="9"/>
  <c r="HBM67" i="9"/>
  <c r="HBO67" i="9"/>
  <c r="HBQ67" i="9"/>
  <c r="HBS67" i="9"/>
  <c r="HBU67" i="9"/>
  <c r="HBW67" i="9"/>
  <c r="HBY67" i="9"/>
  <c r="HCA67" i="9"/>
  <c r="HCC67" i="9"/>
  <c r="HCE67" i="9"/>
  <c r="HCG67" i="9"/>
  <c r="HCI67" i="9"/>
  <c r="HCK67" i="9"/>
  <c r="HCM67" i="9"/>
  <c r="HCO67" i="9"/>
  <c r="HCQ67" i="9"/>
  <c r="HCS67" i="9"/>
  <c r="HCU67" i="9"/>
  <c r="HCW67" i="9"/>
  <c r="HCY67" i="9"/>
  <c r="HDA67" i="9"/>
  <c r="HDC67" i="9"/>
  <c r="HDE67" i="9"/>
  <c r="HDG67" i="9"/>
  <c r="HDI67" i="9"/>
  <c r="HDK67" i="9"/>
  <c r="HDM67" i="9"/>
  <c r="HDO67" i="9"/>
  <c r="HDQ67" i="9"/>
  <c r="HDS67" i="9"/>
  <c r="HDU67" i="9"/>
  <c r="HDW67" i="9"/>
  <c r="HDY67" i="9"/>
  <c r="HEA67" i="9"/>
  <c r="HEC67" i="9"/>
  <c r="HEE67" i="9"/>
  <c r="HEG67" i="9"/>
  <c r="HEI67" i="9"/>
  <c r="HEK67" i="9"/>
  <c r="HEM67" i="9"/>
  <c r="HEO67" i="9"/>
  <c r="HEQ67" i="9"/>
  <c r="HES67" i="9"/>
  <c r="HEU67" i="9"/>
  <c r="HEW67" i="9"/>
  <c r="HEY67" i="9"/>
  <c r="HFA67" i="9"/>
  <c r="HFC67" i="9"/>
  <c r="HFE67" i="9"/>
  <c r="HFG67" i="9"/>
  <c r="HFI67" i="9"/>
  <c r="HFK67" i="9"/>
  <c r="HFM67" i="9"/>
  <c r="HFO67" i="9"/>
  <c r="HFQ67" i="9"/>
  <c r="HFS67" i="9"/>
  <c r="HFU67" i="9"/>
  <c r="HFW67" i="9"/>
  <c r="HFY67" i="9"/>
  <c r="HGA67" i="9"/>
  <c r="HGC67" i="9"/>
  <c r="HGE67" i="9"/>
  <c r="HGG67" i="9"/>
  <c r="HGI67" i="9"/>
  <c r="HGK67" i="9"/>
  <c r="HGM67" i="9"/>
  <c r="HGO67" i="9"/>
  <c r="HGQ67" i="9"/>
  <c r="HGS67" i="9"/>
  <c r="HGU67" i="9"/>
  <c r="HGW67" i="9"/>
  <c r="HGY67" i="9"/>
  <c r="HHA67" i="9"/>
  <c r="HHC67" i="9"/>
  <c r="HHE67" i="9"/>
  <c r="HHG67" i="9"/>
  <c r="HHI67" i="9"/>
  <c r="HHK67" i="9"/>
  <c r="HHM67" i="9"/>
  <c r="HHO67" i="9"/>
  <c r="HHQ67" i="9"/>
  <c r="HHS67" i="9"/>
  <c r="HHU67" i="9"/>
  <c r="HHW67" i="9"/>
  <c r="HHY67" i="9"/>
  <c r="HIA67" i="9"/>
  <c r="HIC67" i="9"/>
  <c r="HIE67" i="9"/>
  <c r="HIG67" i="9"/>
  <c r="HII67" i="9"/>
  <c r="HIK67" i="9"/>
  <c r="HIM67" i="9"/>
  <c r="HIO67" i="9"/>
  <c r="HIQ67" i="9"/>
  <c r="HIS67" i="9"/>
  <c r="HIU67" i="9"/>
  <c r="HIW67" i="9"/>
  <c r="HIY67" i="9"/>
  <c r="HJA67" i="9"/>
  <c r="HJC67" i="9"/>
  <c r="HJE67" i="9"/>
  <c r="HJG67" i="9"/>
  <c r="HJI67" i="9"/>
  <c r="HJK67" i="9"/>
  <c r="HJM67" i="9"/>
  <c r="HJO67" i="9"/>
  <c r="HJQ67" i="9"/>
  <c r="HJS67" i="9"/>
  <c r="HJU67" i="9"/>
  <c r="HJW67" i="9"/>
  <c r="HJY67" i="9"/>
  <c r="HKA67" i="9"/>
  <c r="HKC67" i="9"/>
  <c r="HKE67" i="9"/>
  <c r="HKG67" i="9"/>
  <c r="HKI67" i="9"/>
  <c r="HKK67" i="9"/>
  <c r="HKM67" i="9"/>
  <c r="HKO67" i="9"/>
  <c r="HKQ67" i="9"/>
  <c r="HKS67" i="9"/>
  <c r="HKU67" i="9"/>
  <c r="HKW67" i="9"/>
  <c r="HKY67" i="9"/>
  <c r="HLA67" i="9"/>
  <c r="HLC67" i="9"/>
  <c r="HLE67" i="9"/>
  <c r="HLG67" i="9"/>
  <c r="HLI67" i="9"/>
  <c r="HLK67" i="9"/>
  <c r="HLM67" i="9"/>
  <c r="HLO67" i="9"/>
  <c r="HLQ67" i="9"/>
  <c r="HLS67" i="9"/>
  <c r="HLU67" i="9"/>
  <c r="HLW67" i="9"/>
  <c r="HLY67" i="9"/>
  <c r="HMA67" i="9"/>
  <c r="HMC67" i="9"/>
  <c r="HME67" i="9"/>
  <c r="HMG67" i="9"/>
  <c r="HMI67" i="9"/>
  <c r="HMK67" i="9"/>
  <c r="HMM67" i="9"/>
  <c r="HMO67" i="9"/>
  <c r="HMQ67" i="9"/>
  <c r="HMS67" i="9"/>
  <c r="HMU67" i="9"/>
  <c r="HMW67" i="9"/>
  <c r="HMY67" i="9"/>
  <c r="HNA67" i="9"/>
  <c r="HNC67" i="9"/>
  <c r="HNE67" i="9"/>
  <c r="HNG67" i="9"/>
  <c r="HNI67" i="9"/>
  <c r="HNK67" i="9"/>
  <c r="HNM67" i="9"/>
  <c r="HNO67" i="9"/>
  <c r="HNQ67" i="9"/>
  <c r="HNS67" i="9"/>
  <c r="HNU67" i="9"/>
  <c r="HNW67" i="9"/>
  <c r="HNY67" i="9"/>
  <c r="HOA67" i="9"/>
  <c r="HOC67" i="9"/>
  <c r="HOE67" i="9"/>
  <c r="HOG67" i="9"/>
  <c r="HOI67" i="9"/>
  <c r="HOK67" i="9"/>
  <c r="HOM67" i="9"/>
  <c r="HOO67" i="9"/>
  <c r="HOQ67" i="9"/>
  <c r="HOS67" i="9"/>
  <c r="HOU67" i="9"/>
  <c r="HOW67" i="9"/>
  <c r="HOY67" i="9"/>
  <c r="HPA67" i="9"/>
  <c r="HPC67" i="9"/>
  <c r="HPE67" i="9"/>
  <c r="HPG67" i="9"/>
  <c r="HPI67" i="9"/>
  <c r="HPK67" i="9"/>
  <c r="HPM67" i="9"/>
  <c r="HPO67" i="9"/>
  <c r="HPQ67" i="9"/>
  <c r="HPS67" i="9"/>
  <c r="HPU67" i="9"/>
  <c r="HPW67" i="9"/>
  <c r="HPY67" i="9"/>
  <c r="HQA67" i="9"/>
  <c r="HQC67" i="9"/>
  <c r="HQE67" i="9"/>
  <c r="HQG67" i="9"/>
  <c r="HQI67" i="9"/>
  <c r="HQK67" i="9"/>
  <c r="HQM67" i="9"/>
  <c r="HQO67" i="9"/>
  <c r="HQQ67" i="9"/>
  <c r="HQS67" i="9"/>
  <c r="HQU67" i="9"/>
  <c r="HQW67" i="9"/>
  <c r="HQY67" i="9"/>
  <c r="HRA67" i="9"/>
  <c r="HRC67" i="9"/>
  <c r="HRE67" i="9"/>
  <c r="HRG67" i="9"/>
  <c r="HRI67" i="9"/>
  <c r="HRK67" i="9"/>
  <c r="HRM67" i="9"/>
  <c r="HRO67" i="9"/>
  <c r="HRQ67" i="9"/>
  <c r="HRS67" i="9"/>
  <c r="HRU67" i="9"/>
  <c r="HRW67" i="9"/>
  <c r="HRY67" i="9"/>
  <c r="HSA67" i="9"/>
  <c r="HSC67" i="9"/>
  <c r="HSE67" i="9"/>
  <c r="HSG67" i="9"/>
  <c r="HSI67" i="9"/>
  <c r="HSK67" i="9"/>
  <c r="HSM67" i="9"/>
  <c r="HSO67" i="9"/>
  <c r="HSQ67" i="9"/>
  <c r="HSS67" i="9"/>
  <c r="HSU67" i="9"/>
  <c r="HSW67" i="9"/>
  <c r="HSY67" i="9"/>
  <c r="HTA67" i="9"/>
  <c r="HTC67" i="9"/>
  <c r="HTE67" i="9"/>
  <c r="HTG67" i="9"/>
  <c r="HTI67" i="9"/>
  <c r="HTK67" i="9"/>
  <c r="HTM67" i="9"/>
  <c r="HTO67" i="9"/>
  <c r="HTQ67" i="9"/>
  <c r="HTS67" i="9"/>
  <c r="HTU67" i="9"/>
  <c r="HTW67" i="9"/>
  <c r="HTY67" i="9"/>
  <c r="HUA67" i="9"/>
  <c r="HUC67" i="9"/>
  <c r="HUE67" i="9"/>
  <c r="HUG67" i="9"/>
  <c r="HUI67" i="9"/>
  <c r="HUK67" i="9"/>
  <c r="HUM67" i="9"/>
  <c r="HUO67" i="9"/>
  <c r="HUQ67" i="9"/>
  <c r="HUS67" i="9"/>
  <c r="HUU67" i="9"/>
  <c r="HUW67" i="9"/>
  <c r="HUY67" i="9"/>
  <c r="HVA67" i="9"/>
  <c r="HVC67" i="9"/>
  <c r="HVE67" i="9"/>
  <c r="HVG67" i="9"/>
  <c r="HVI67" i="9"/>
  <c r="HVK67" i="9"/>
  <c r="HVM67" i="9"/>
  <c r="HVO67" i="9"/>
  <c r="HVQ67" i="9"/>
  <c r="HVS67" i="9"/>
  <c r="HVU67" i="9"/>
  <c r="HVW67" i="9"/>
  <c r="HVY67" i="9"/>
  <c r="HWA67" i="9"/>
  <c r="HWC67" i="9"/>
  <c r="HWE67" i="9"/>
  <c r="HWG67" i="9"/>
  <c r="HWI67" i="9"/>
  <c r="HWK67" i="9"/>
  <c r="HWM67" i="9"/>
  <c r="HWO67" i="9"/>
  <c r="HWQ67" i="9"/>
  <c r="HWS67" i="9"/>
  <c r="HWU67" i="9"/>
  <c r="HWW67" i="9"/>
  <c r="HWY67" i="9"/>
  <c r="HXA67" i="9"/>
  <c r="HXC67" i="9"/>
  <c r="HXE67" i="9"/>
  <c r="HXG67" i="9"/>
  <c r="HXI67" i="9"/>
  <c r="HXK67" i="9"/>
  <c r="HXM67" i="9"/>
  <c r="HXO67" i="9"/>
  <c r="HXQ67" i="9"/>
  <c r="HXS67" i="9"/>
  <c r="HXU67" i="9"/>
  <c r="HXW67" i="9"/>
  <c r="HXY67" i="9"/>
  <c r="HYA67" i="9"/>
  <c r="HYC67" i="9"/>
  <c r="HYE67" i="9"/>
  <c r="HYG67" i="9"/>
  <c r="HYI67" i="9"/>
  <c r="HYK67" i="9"/>
  <c r="HYM67" i="9"/>
  <c r="HYO67" i="9"/>
  <c r="HYQ67" i="9"/>
  <c r="HYS67" i="9"/>
  <c r="HYU67" i="9"/>
  <c r="HYW67" i="9"/>
  <c r="HYY67" i="9"/>
  <c r="HZA67" i="9"/>
  <c r="HZC67" i="9"/>
  <c r="HZE67" i="9"/>
  <c r="HZG67" i="9"/>
  <c r="HZI67" i="9"/>
  <c r="HZK67" i="9"/>
  <c r="HZM67" i="9"/>
  <c r="HZO67" i="9"/>
  <c r="HZQ67" i="9"/>
  <c r="HZS67" i="9"/>
  <c r="HZU67" i="9"/>
  <c r="HZW67" i="9"/>
  <c r="HZY67" i="9"/>
  <c r="IAA67" i="9"/>
  <c r="IAC67" i="9"/>
  <c r="IAE67" i="9"/>
  <c r="IAG67" i="9"/>
  <c r="IAI67" i="9"/>
  <c r="IAK67" i="9"/>
  <c r="IAM67" i="9"/>
  <c r="IAO67" i="9"/>
  <c r="IAQ67" i="9"/>
  <c r="IAS67" i="9"/>
  <c r="IAU67" i="9"/>
  <c r="IAW67" i="9"/>
  <c r="IAY67" i="9"/>
  <c r="IBA67" i="9"/>
  <c r="IBC67" i="9"/>
  <c r="IBE67" i="9"/>
  <c r="IBG67" i="9"/>
  <c r="IBI67" i="9"/>
  <c r="IBK67" i="9"/>
  <c r="IBM67" i="9"/>
  <c r="IBO67" i="9"/>
  <c r="IBQ67" i="9"/>
  <c r="IBS67" i="9"/>
  <c r="IBU67" i="9"/>
  <c r="IBW67" i="9"/>
  <c r="IBY67" i="9"/>
  <c r="ICA67" i="9"/>
  <c r="ICC67" i="9"/>
  <c r="ICE67" i="9"/>
  <c r="ICG67" i="9"/>
  <c r="ICI67" i="9"/>
  <c r="ICK67" i="9"/>
  <c r="ICM67" i="9"/>
  <c r="ICO67" i="9"/>
  <c r="ICQ67" i="9"/>
  <c r="ICS67" i="9"/>
  <c r="ICU67" i="9"/>
  <c r="ICW67" i="9"/>
  <c r="ICY67" i="9"/>
  <c r="IDA67" i="9"/>
  <c r="IDC67" i="9"/>
  <c r="IDE67" i="9"/>
  <c r="IDG67" i="9"/>
  <c r="IDI67" i="9"/>
  <c r="IDK67" i="9"/>
  <c r="IDM67" i="9"/>
  <c r="IDO67" i="9"/>
  <c r="IDQ67" i="9"/>
  <c r="IDS67" i="9"/>
  <c r="IDU67" i="9"/>
  <c r="IDW67" i="9"/>
  <c r="IDY67" i="9"/>
  <c r="IEA67" i="9"/>
  <c r="IEC67" i="9"/>
  <c r="IEE67" i="9"/>
  <c r="IEG67" i="9"/>
  <c r="IEI67" i="9"/>
  <c r="IEK67" i="9"/>
  <c r="IEM67" i="9"/>
  <c r="IEO67" i="9"/>
  <c r="IEQ67" i="9"/>
  <c r="IES67" i="9"/>
  <c r="IEU67" i="9"/>
  <c r="IEW67" i="9"/>
  <c r="IEY67" i="9"/>
  <c r="IFA67" i="9"/>
  <c r="IFC67" i="9"/>
  <c r="IFE67" i="9"/>
  <c r="IFG67" i="9"/>
  <c r="IFI67" i="9"/>
  <c r="IFK67" i="9"/>
  <c r="IFM67" i="9"/>
  <c r="IFO67" i="9"/>
  <c r="IFQ67" i="9"/>
  <c r="IFS67" i="9"/>
  <c r="IFU67" i="9"/>
  <c r="IFW67" i="9"/>
  <c r="IFY67" i="9"/>
  <c r="IGA67" i="9"/>
  <c r="IGC67" i="9"/>
  <c r="IGE67" i="9"/>
  <c r="IGG67" i="9"/>
  <c r="IGI67" i="9"/>
  <c r="IGK67" i="9"/>
  <c r="IGM67" i="9"/>
  <c r="IGO67" i="9"/>
  <c r="IGQ67" i="9"/>
  <c r="IGS67" i="9"/>
  <c r="IGU67" i="9"/>
  <c r="IGW67" i="9"/>
  <c r="IGY67" i="9"/>
  <c r="IHA67" i="9"/>
  <c r="IHC67" i="9"/>
  <c r="IHE67" i="9"/>
  <c r="IHG67" i="9"/>
  <c r="IHI67" i="9"/>
  <c r="IHK67" i="9"/>
  <c r="IHM67" i="9"/>
  <c r="IHO67" i="9"/>
  <c r="IHQ67" i="9"/>
  <c r="IHS67" i="9"/>
  <c r="IHU67" i="9"/>
  <c r="IHW67" i="9"/>
  <c r="IHY67" i="9"/>
  <c r="IIA67" i="9"/>
  <c r="IIC67" i="9"/>
  <c r="IIE67" i="9"/>
  <c r="IIG67" i="9"/>
  <c r="III67" i="9"/>
  <c r="IIK67" i="9"/>
  <c r="IIM67" i="9"/>
  <c r="IIO67" i="9"/>
  <c r="IIQ67" i="9"/>
  <c r="IIS67" i="9"/>
  <c r="IIU67" i="9"/>
  <c r="IIW67" i="9"/>
  <c r="IIY67" i="9"/>
  <c r="IJA67" i="9"/>
  <c r="IJC67" i="9"/>
  <c r="IJE67" i="9"/>
  <c r="IJG67" i="9"/>
  <c r="IJI67" i="9"/>
  <c r="IJK67" i="9"/>
  <c r="IJM67" i="9"/>
  <c r="IJO67" i="9"/>
  <c r="IJQ67" i="9"/>
  <c r="IJS67" i="9"/>
  <c r="IJU67" i="9"/>
  <c r="IJW67" i="9"/>
  <c r="IJY67" i="9"/>
  <c r="IKA67" i="9"/>
  <c r="IKC67" i="9"/>
  <c r="IKE67" i="9"/>
  <c r="IKG67" i="9"/>
  <c r="IKI67" i="9"/>
  <c r="IKK67" i="9"/>
  <c r="IKM67" i="9"/>
  <c r="IKO67" i="9"/>
  <c r="IKQ67" i="9"/>
  <c r="IKS67" i="9"/>
  <c r="IKU67" i="9"/>
  <c r="IKW67" i="9"/>
  <c r="IKY67" i="9"/>
  <c r="ILA67" i="9"/>
  <c r="ILC67" i="9"/>
  <c r="ILE67" i="9"/>
  <c r="ILG67" i="9"/>
  <c r="ILI67" i="9"/>
  <c r="ILK67" i="9"/>
  <c r="ILM67" i="9"/>
  <c r="ILO67" i="9"/>
  <c r="ILQ67" i="9"/>
  <c r="ILS67" i="9"/>
  <c r="ILU67" i="9"/>
  <c r="ILW67" i="9"/>
  <c r="ILY67" i="9"/>
  <c r="IMA67" i="9"/>
  <c r="IMC67" i="9"/>
  <c r="IME67" i="9"/>
  <c r="IMG67" i="9"/>
  <c r="IMI67" i="9"/>
  <c r="IMK67" i="9"/>
  <c r="IMM67" i="9"/>
  <c r="IMO67" i="9"/>
  <c r="IMQ67" i="9"/>
  <c r="IMS67" i="9"/>
  <c r="IMU67" i="9"/>
  <c r="IMW67" i="9"/>
  <c r="IMY67" i="9"/>
  <c r="INA67" i="9"/>
  <c r="INC67" i="9"/>
  <c r="INE67" i="9"/>
  <c r="ING67" i="9"/>
  <c r="INI67" i="9"/>
  <c r="INK67" i="9"/>
  <c r="INM67" i="9"/>
  <c r="INO67" i="9"/>
  <c r="INQ67" i="9"/>
  <c r="INS67" i="9"/>
  <c r="INU67" i="9"/>
  <c r="INW67" i="9"/>
  <c r="INY67" i="9"/>
  <c r="IOA67" i="9"/>
  <c r="IOC67" i="9"/>
  <c r="IOE67" i="9"/>
  <c r="IOG67" i="9"/>
  <c r="IOI67" i="9"/>
  <c r="IOK67" i="9"/>
  <c r="IOM67" i="9"/>
  <c r="IOO67" i="9"/>
  <c r="IOQ67" i="9"/>
  <c r="IOS67" i="9"/>
  <c r="IOU67" i="9"/>
  <c r="IOW67" i="9"/>
  <c r="IOY67" i="9"/>
  <c r="IPA67" i="9"/>
  <c r="IPC67" i="9"/>
  <c r="IPE67" i="9"/>
  <c r="IPG67" i="9"/>
  <c r="IPI67" i="9"/>
  <c r="IPK67" i="9"/>
  <c r="IPM67" i="9"/>
  <c r="IPO67" i="9"/>
  <c r="IPQ67" i="9"/>
  <c r="IPS67" i="9"/>
  <c r="IPU67" i="9"/>
  <c r="IPW67" i="9"/>
  <c r="IPY67" i="9"/>
  <c r="IQA67" i="9"/>
  <c r="IQC67" i="9"/>
  <c r="IQE67" i="9"/>
  <c r="IQG67" i="9"/>
  <c r="IQI67" i="9"/>
  <c r="IQK67" i="9"/>
  <c r="IQM67" i="9"/>
  <c r="IQO67" i="9"/>
  <c r="IQQ67" i="9"/>
  <c r="IQS67" i="9"/>
  <c r="IQU67" i="9"/>
  <c r="IQW67" i="9"/>
  <c r="IQY67" i="9"/>
  <c r="IRA67" i="9"/>
  <c r="IRC67" i="9"/>
  <c r="IRE67" i="9"/>
  <c r="IRG67" i="9"/>
  <c r="IRI67" i="9"/>
  <c r="IRK67" i="9"/>
  <c r="IRM67" i="9"/>
  <c r="IRO67" i="9"/>
  <c r="IRQ67" i="9"/>
  <c r="IRS67" i="9"/>
  <c r="IRU67" i="9"/>
  <c r="IRW67" i="9"/>
  <c r="IRY67" i="9"/>
  <c r="ISA67" i="9"/>
  <c r="ISC67" i="9"/>
  <c r="ISE67" i="9"/>
  <c r="ISG67" i="9"/>
  <c r="ISI67" i="9"/>
  <c r="ISK67" i="9"/>
  <c r="ISM67" i="9"/>
  <c r="ISO67" i="9"/>
  <c r="ISQ67" i="9"/>
  <c r="ISS67" i="9"/>
  <c r="ISU67" i="9"/>
  <c r="ISW67" i="9"/>
  <c r="ISY67" i="9"/>
  <c r="ITA67" i="9"/>
  <c r="ITC67" i="9"/>
  <c r="ITE67" i="9"/>
  <c r="ITG67" i="9"/>
  <c r="ITI67" i="9"/>
  <c r="ITK67" i="9"/>
  <c r="ITM67" i="9"/>
  <c r="ITO67" i="9"/>
  <c r="ITQ67" i="9"/>
  <c r="ITS67" i="9"/>
  <c r="ITU67" i="9"/>
  <c r="ITW67" i="9"/>
  <c r="ITY67" i="9"/>
  <c r="IUA67" i="9"/>
  <c r="IUC67" i="9"/>
  <c r="IUE67" i="9"/>
  <c r="IUG67" i="9"/>
  <c r="IUI67" i="9"/>
  <c r="IUK67" i="9"/>
  <c r="IUM67" i="9"/>
  <c r="IUO67" i="9"/>
  <c r="IUQ67" i="9"/>
  <c r="IUS67" i="9"/>
  <c r="IUU67" i="9"/>
  <c r="IUW67" i="9"/>
  <c r="IUY67" i="9"/>
  <c r="IVA67" i="9"/>
  <c r="IVC67" i="9"/>
  <c r="IVE67" i="9"/>
  <c r="IVG67" i="9"/>
  <c r="IVI67" i="9"/>
  <c r="IVK67" i="9"/>
  <c r="IVM67" i="9"/>
  <c r="IVO67" i="9"/>
  <c r="IVQ67" i="9"/>
  <c r="IVS67" i="9"/>
  <c r="IVU67" i="9"/>
  <c r="IVW67" i="9"/>
  <c r="IVY67" i="9"/>
  <c r="IWA67" i="9"/>
  <c r="IWC67" i="9"/>
  <c r="IWE67" i="9"/>
  <c r="IWG67" i="9"/>
  <c r="IWI67" i="9"/>
  <c r="IWK67" i="9"/>
  <c r="IWM67" i="9"/>
  <c r="IWO67" i="9"/>
  <c r="IWQ67" i="9"/>
  <c r="IWS67" i="9"/>
  <c r="IWU67" i="9"/>
  <c r="IWW67" i="9"/>
  <c r="IWY67" i="9"/>
  <c r="IXA67" i="9"/>
  <c r="IXC67" i="9"/>
  <c r="IXE67" i="9"/>
  <c r="IXG67" i="9"/>
  <c r="IXI67" i="9"/>
  <c r="IXK67" i="9"/>
  <c r="IXM67" i="9"/>
  <c r="IXO67" i="9"/>
  <c r="IXQ67" i="9"/>
  <c r="IXS67" i="9"/>
  <c r="IXU67" i="9"/>
  <c r="IXW67" i="9"/>
  <c r="IXY67" i="9"/>
  <c r="IYA67" i="9"/>
  <c r="IYC67" i="9"/>
  <c r="IYE67" i="9"/>
  <c r="IYG67" i="9"/>
  <c r="IYI67" i="9"/>
  <c r="IYK67" i="9"/>
  <c r="IYM67" i="9"/>
  <c r="IYO67" i="9"/>
  <c r="IYQ67" i="9"/>
  <c r="IYS67" i="9"/>
  <c r="IYU67" i="9"/>
  <c r="IYW67" i="9"/>
  <c r="IYY67" i="9"/>
  <c r="IZA67" i="9"/>
  <c r="IZC67" i="9"/>
  <c r="IZE67" i="9"/>
  <c r="IZG67" i="9"/>
  <c r="IZI67" i="9"/>
  <c r="IZK67" i="9"/>
  <c r="IZM67" i="9"/>
  <c r="IZO67" i="9"/>
  <c r="IZQ67" i="9"/>
  <c r="IZS67" i="9"/>
  <c r="IZU67" i="9"/>
  <c r="IZW67" i="9"/>
  <c r="IZY67" i="9"/>
  <c r="JAA67" i="9"/>
  <c r="JAC67" i="9"/>
  <c r="JAE67" i="9"/>
  <c r="JAG67" i="9"/>
  <c r="JAI67" i="9"/>
  <c r="JAK67" i="9"/>
  <c r="JAM67" i="9"/>
  <c r="JAO67" i="9"/>
  <c r="JAQ67" i="9"/>
  <c r="JAS67" i="9"/>
  <c r="JAU67" i="9"/>
  <c r="JAW67" i="9"/>
  <c r="JAY67" i="9"/>
  <c r="JBA67" i="9"/>
  <c r="JBC67" i="9"/>
  <c r="JBE67" i="9"/>
  <c r="JBG67" i="9"/>
  <c r="JBI67" i="9"/>
  <c r="JBK67" i="9"/>
  <c r="JBM67" i="9"/>
  <c r="JBO67" i="9"/>
  <c r="JBQ67" i="9"/>
  <c r="JBS67" i="9"/>
  <c r="JBU67" i="9"/>
  <c r="JBW67" i="9"/>
  <c r="JBY67" i="9"/>
  <c r="JCA67" i="9"/>
  <c r="JCC67" i="9"/>
  <c r="JCE67" i="9"/>
  <c r="JCG67" i="9"/>
  <c r="JCI67" i="9"/>
  <c r="JCK67" i="9"/>
  <c r="JCM67" i="9"/>
  <c r="JCO67" i="9"/>
  <c r="JCQ67" i="9"/>
  <c r="JCS67" i="9"/>
  <c r="JCU67" i="9"/>
  <c r="JCW67" i="9"/>
  <c r="JCY67" i="9"/>
  <c r="JDA67" i="9"/>
  <c r="JDC67" i="9"/>
  <c r="JDE67" i="9"/>
  <c r="JDG67" i="9"/>
  <c r="JDI67" i="9"/>
  <c r="JDK67" i="9"/>
  <c r="JDM67" i="9"/>
  <c r="JDO67" i="9"/>
  <c r="JDQ67" i="9"/>
  <c r="JDS67" i="9"/>
  <c r="JDU67" i="9"/>
  <c r="JDW67" i="9"/>
  <c r="JDY67" i="9"/>
  <c r="JEA67" i="9"/>
  <c r="JEC67" i="9"/>
  <c r="JEE67" i="9"/>
  <c r="JEG67" i="9"/>
  <c r="JEI67" i="9"/>
  <c r="JEK67" i="9"/>
  <c r="JEM67" i="9"/>
  <c r="JEO67" i="9"/>
  <c r="JEQ67" i="9"/>
  <c r="JES67" i="9"/>
  <c r="JEU67" i="9"/>
  <c r="JEW67" i="9"/>
  <c r="JEY67" i="9"/>
  <c r="JFA67" i="9"/>
  <c r="JFC67" i="9"/>
  <c r="JFE67" i="9"/>
  <c r="JFG67" i="9"/>
  <c r="JFI67" i="9"/>
  <c r="JFK67" i="9"/>
  <c r="JFM67" i="9"/>
  <c r="JFO67" i="9"/>
  <c r="JFQ67" i="9"/>
  <c r="JFS67" i="9"/>
  <c r="JFU67" i="9"/>
  <c r="JFW67" i="9"/>
  <c r="JFY67" i="9"/>
  <c r="JGA67" i="9"/>
  <c r="JGC67" i="9"/>
  <c r="JGE67" i="9"/>
  <c r="JGG67" i="9"/>
  <c r="JGI67" i="9"/>
  <c r="JGK67" i="9"/>
  <c r="JGM67" i="9"/>
  <c r="JGO67" i="9"/>
  <c r="JGQ67" i="9"/>
  <c r="JGS67" i="9"/>
  <c r="JGU67" i="9"/>
  <c r="JGW67" i="9"/>
  <c r="JGY67" i="9"/>
  <c r="JHA67" i="9"/>
  <c r="JHC67" i="9"/>
  <c r="JHE67" i="9"/>
  <c r="JHG67" i="9"/>
  <c r="JHI67" i="9"/>
  <c r="JHK67" i="9"/>
  <c r="JHM67" i="9"/>
  <c r="JHO67" i="9"/>
  <c r="JHQ67" i="9"/>
  <c r="JHS67" i="9"/>
  <c r="JHU67" i="9"/>
  <c r="JHW67" i="9"/>
  <c r="JHY67" i="9"/>
  <c r="JIA67" i="9"/>
  <c r="JIC67" i="9"/>
  <c r="JIE67" i="9"/>
  <c r="JIG67" i="9"/>
  <c r="JII67" i="9"/>
  <c r="JIK67" i="9"/>
  <c r="JIM67" i="9"/>
  <c r="JIO67" i="9"/>
  <c r="JIQ67" i="9"/>
  <c r="JIS67" i="9"/>
  <c r="JIU67" i="9"/>
  <c r="JIW67" i="9"/>
  <c r="JIY67" i="9"/>
  <c r="JJA67" i="9"/>
  <c r="JJC67" i="9"/>
  <c r="JJE67" i="9"/>
  <c r="JJG67" i="9"/>
  <c r="JJI67" i="9"/>
  <c r="JJK67" i="9"/>
  <c r="JJM67" i="9"/>
  <c r="JJO67" i="9"/>
  <c r="JJQ67" i="9"/>
  <c r="JJS67" i="9"/>
  <c r="JJU67" i="9"/>
  <c r="JJW67" i="9"/>
  <c r="JJY67" i="9"/>
  <c r="JKA67" i="9"/>
  <c r="JKC67" i="9"/>
  <c r="JKE67" i="9"/>
  <c r="JKG67" i="9"/>
  <c r="JKI67" i="9"/>
  <c r="JKK67" i="9"/>
  <c r="JKM67" i="9"/>
  <c r="JKO67" i="9"/>
  <c r="JKQ67" i="9"/>
  <c r="JKS67" i="9"/>
  <c r="JKU67" i="9"/>
  <c r="JKW67" i="9"/>
  <c r="JKY67" i="9"/>
  <c r="JLA67" i="9"/>
  <c r="JLC67" i="9"/>
  <c r="JLE67" i="9"/>
  <c r="JLG67" i="9"/>
  <c r="JLI67" i="9"/>
  <c r="JLK67" i="9"/>
  <c r="JLM67" i="9"/>
  <c r="JLO67" i="9"/>
  <c r="JLQ67" i="9"/>
  <c r="JLS67" i="9"/>
  <c r="JLU67" i="9"/>
  <c r="JLW67" i="9"/>
  <c r="JLY67" i="9"/>
  <c r="JMA67" i="9"/>
  <c r="JMC67" i="9"/>
  <c r="JME67" i="9"/>
  <c r="JMG67" i="9"/>
  <c r="JMI67" i="9"/>
  <c r="JMK67" i="9"/>
  <c r="JMM67" i="9"/>
  <c r="JMO67" i="9"/>
  <c r="JMQ67" i="9"/>
  <c r="JMS67" i="9"/>
  <c r="JMU67" i="9"/>
  <c r="JMW67" i="9"/>
  <c r="JMY67" i="9"/>
  <c r="JNA67" i="9"/>
  <c r="JNC67" i="9"/>
  <c r="JNE67" i="9"/>
  <c r="JNG67" i="9"/>
  <c r="JNI67" i="9"/>
  <c r="JNK67" i="9"/>
  <c r="JNM67" i="9"/>
  <c r="JNO67" i="9"/>
  <c r="JNQ67" i="9"/>
  <c r="JNS67" i="9"/>
  <c r="JNU67" i="9"/>
  <c r="JNW67" i="9"/>
  <c r="JNY67" i="9"/>
  <c r="JOA67" i="9"/>
  <c r="JOC67" i="9"/>
  <c r="JOE67" i="9"/>
  <c r="JOG67" i="9"/>
  <c r="JOI67" i="9"/>
  <c r="JOK67" i="9"/>
  <c r="JOM67" i="9"/>
  <c r="JOO67" i="9"/>
  <c r="JOQ67" i="9"/>
  <c r="JOS67" i="9"/>
  <c r="JOU67" i="9"/>
  <c r="JOW67" i="9"/>
  <c r="JOY67" i="9"/>
  <c r="JPA67" i="9"/>
  <c r="JPC67" i="9"/>
  <c r="JPE67" i="9"/>
  <c r="JPG67" i="9"/>
  <c r="JPI67" i="9"/>
  <c r="JPK67" i="9"/>
  <c r="JPM67" i="9"/>
  <c r="JPO67" i="9"/>
  <c r="JPQ67" i="9"/>
  <c r="JPS67" i="9"/>
  <c r="JPU67" i="9"/>
  <c r="JPW67" i="9"/>
  <c r="JPY67" i="9"/>
  <c r="JQA67" i="9"/>
  <c r="JQC67" i="9"/>
  <c r="JQE67" i="9"/>
  <c r="JQG67" i="9"/>
  <c r="JQI67" i="9"/>
  <c r="JQK67" i="9"/>
  <c r="JQM67" i="9"/>
  <c r="JQO67" i="9"/>
  <c r="JQQ67" i="9"/>
  <c r="JQS67" i="9"/>
  <c r="JQU67" i="9"/>
  <c r="JQW67" i="9"/>
  <c r="JQY67" i="9"/>
  <c r="JRA67" i="9"/>
  <c r="JRC67" i="9"/>
  <c r="JRE67" i="9"/>
  <c r="JRG67" i="9"/>
  <c r="JRI67" i="9"/>
  <c r="JRK67" i="9"/>
  <c r="JRM67" i="9"/>
  <c r="JRO67" i="9"/>
  <c r="JRQ67" i="9"/>
  <c r="JRS67" i="9"/>
  <c r="JRU67" i="9"/>
  <c r="JRW67" i="9"/>
  <c r="JRY67" i="9"/>
  <c r="JSA67" i="9"/>
  <c r="JSC67" i="9"/>
  <c r="JSE67" i="9"/>
  <c r="JSG67" i="9"/>
  <c r="JSI67" i="9"/>
  <c r="JSK67" i="9"/>
  <c r="JSM67" i="9"/>
  <c r="JSO67" i="9"/>
  <c r="JSQ67" i="9"/>
  <c r="JSS67" i="9"/>
  <c r="JSU67" i="9"/>
  <c r="JSW67" i="9"/>
  <c r="JSY67" i="9"/>
  <c r="JTA67" i="9"/>
  <c r="JTC67" i="9"/>
  <c r="JTE67" i="9"/>
  <c r="JTG67" i="9"/>
  <c r="JTI67" i="9"/>
  <c r="JTK67" i="9"/>
  <c r="JTM67" i="9"/>
  <c r="JTO67" i="9"/>
  <c r="JTQ67" i="9"/>
  <c r="JTS67" i="9"/>
  <c r="JTU67" i="9"/>
  <c r="JTW67" i="9"/>
  <c r="JTY67" i="9"/>
  <c r="JUA67" i="9"/>
  <c r="JUC67" i="9"/>
  <c r="JUE67" i="9"/>
  <c r="JUG67" i="9"/>
  <c r="JUI67" i="9"/>
  <c r="JUK67" i="9"/>
  <c r="JUM67" i="9"/>
  <c r="JUO67" i="9"/>
  <c r="JUQ67" i="9"/>
  <c r="JUS67" i="9"/>
  <c r="JUU67" i="9"/>
  <c r="JUW67" i="9"/>
  <c r="JUY67" i="9"/>
  <c r="JVA67" i="9"/>
  <c r="JVC67" i="9"/>
  <c r="JVE67" i="9"/>
  <c r="JVG67" i="9"/>
  <c r="JVI67" i="9"/>
  <c r="JVK67" i="9"/>
  <c r="JVM67" i="9"/>
  <c r="JVO67" i="9"/>
  <c r="JVQ67" i="9"/>
  <c r="JVS67" i="9"/>
  <c r="JVU67" i="9"/>
  <c r="JVW67" i="9"/>
  <c r="JVY67" i="9"/>
  <c r="JWA67" i="9"/>
  <c r="JWC67" i="9"/>
  <c r="JWE67" i="9"/>
  <c r="JWG67" i="9"/>
  <c r="JWI67" i="9"/>
  <c r="JWK67" i="9"/>
  <c r="JWM67" i="9"/>
  <c r="JWO67" i="9"/>
  <c r="JWQ67" i="9"/>
  <c r="JWS67" i="9"/>
  <c r="JWU67" i="9"/>
  <c r="JWW67" i="9"/>
  <c r="JWY67" i="9"/>
  <c r="JXA67" i="9"/>
  <c r="JXC67" i="9"/>
  <c r="JXE67" i="9"/>
  <c r="JXG67" i="9"/>
  <c r="JXI67" i="9"/>
  <c r="JXK67" i="9"/>
  <c r="JXM67" i="9"/>
  <c r="JXO67" i="9"/>
  <c r="JXQ67" i="9"/>
  <c r="JXS67" i="9"/>
  <c r="JXU67" i="9"/>
  <c r="JXW67" i="9"/>
  <c r="JXY67" i="9"/>
  <c r="JYA67" i="9"/>
  <c r="JYC67" i="9"/>
  <c r="JYE67" i="9"/>
  <c r="JYG67" i="9"/>
  <c r="JYI67" i="9"/>
  <c r="JYK67" i="9"/>
  <c r="JYM67" i="9"/>
  <c r="JYO67" i="9"/>
  <c r="JYQ67" i="9"/>
  <c r="JYS67" i="9"/>
  <c r="JYU67" i="9"/>
  <c r="JYW67" i="9"/>
  <c r="JYY67" i="9"/>
  <c r="JZA67" i="9"/>
  <c r="JZC67" i="9"/>
  <c r="JZE67" i="9"/>
  <c r="JZG67" i="9"/>
  <c r="JZI67" i="9"/>
  <c r="JZK67" i="9"/>
  <c r="JZM67" i="9"/>
  <c r="JZO67" i="9"/>
  <c r="JZQ67" i="9"/>
  <c r="JZS67" i="9"/>
  <c r="JZU67" i="9"/>
  <c r="JZW67" i="9"/>
  <c r="JZY67" i="9"/>
  <c r="KAA67" i="9"/>
  <c r="KAC67" i="9"/>
  <c r="KAE67" i="9"/>
  <c r="KAG67" i="9"/>
  <c r="KAI67" i="9"/>
  <c r="KAK67" i="9"/>
  <c r="KAM67" i="9"/>
  <c r="KAO67" i="9"/>
  <c r="KAQ67" i="9"/>
  <c r="KAS67" i="9"/>
  <c r="KAU67" i="9"/>
  <c r="KAW67" i="9"/>
  <c r="KAY67" i="9"/>
  <c r="KBA67" i="9"/>
  <c r="KBC67" i="9"/>
  <c r="KBE67" i="9"/>
  <c r="KBG67" i="9"/>
  <c r="KBI67" i="9"/>
  <c r="KBK67" i="9"/>
  <c r="KBM67" i="9"/>
  <c r="KBO67" i="9"/>
  <c r="KBQ67" i="9"/>
  <c r="KBS67" i="9"/>
  <c r="KBU67" i="9"/>
  <c r="KBW67" i="9"/>
  <c r="KBY67" i="9"/>
  <c r="KCA67" i="9"/>
  <c r="KCC67" i="9"/>
  <c r="KCE67" i="9"/>
  <c r="KCG67" i="9"/>
  <c r="KCI67" i="9"/>
  <c r="KCK67" i="9"/>
  <c r="KCM67" i="9"/>
  <c r="KCO67" i="9"/>
  <c r="KCQ67" i="9"/>
  <c r="KCS67" i="9"/>
  <c r="KCU67" i="9"/>
  <c r="KCW67" i="9"/>
  <c r="KCY67" i="9"/>
  <c r="KDA67" i="9"/>
  <c r="KDC67" i="9"/>
  <c r="KDE67" i="9"/>
  <c r="KDG67" i="9"/>
  <c r="KDI67" i="9"/>
  <c r="KDK67" i="9"/>
  <c r="KDM67" i="9"/>
  <c r="KDO67" i="9"/>
  <c r="KDQ67" i="9"/>
  <c r="KDS67" i="9"/>
  <c r="KDU67" i="9"/>
  <c r="KDW67" i="9"/>
  <c r="KDY67" i="9"/>
  <c r="KEA67" i="9"/>
  <c r="KEC67" i="9"/>
  <c r="KEE67" i="9"/>
  <c r="KEG67" i="9"/>
  <c r="KEI67" i="9"/>
  <c r="KEK67" i="9"/>
  <c r="KEM67" i="9"/>
  <c r="KEO67" i="9"/>
  <c r="KEQ67" i="9"/>
  <c r="KES67" i="9"/>
  <c r="KEU67" i="9"/>
  <c r="KEW67" i="9"/>
  <c r="KEY67" i="9"/>
  <c r="KFA67" i="9"/>
  <c r="KFC67" i="9"/>
  <c r="KFE67" i="9"/>
  <c r="KFG67" i="9"/>
  <c r="KFI67" i="9"/>
  <c r="KFK67" i="9"/>
  <c r="KFM67" i="9"/>
  <c r="KFO67" i="9"/>
  <c r="KFQ67" i="9"/>
  <c r="KFS67" i="9"/>
  <c r="KFU67" i="9"/>
  <c r="KFW67" i="9"/>
  <c r="KFY67" i="9"/>
  <c r="KGA67" i="9"/>
  <c r="KGC67" i="9"/>
  <c r="KGE67" i="9"/>
  <c r="KGG67" i="9"/>
  <c r="KGI67" i="9"/>
  <c r="KGK67" i="9"/>
  <c r="KGM67" i="9"/>
  <c r="KGO67" i="9"/>
  <c r="KGQ67" i="9"/>
  <c r="KGS67" i="9"/>
  <c r="KGU67" i="9"/>
  <c r="KGW67" i="9"/>
  <c r="KGY67" i="9"/>
  <c r="KHA67" i="9"/>
  <c r="KHC67" i="9"/>
  <c r="KHE67" i="9"/>
  <c r="KHG67" i="9"/>
  <c r="KHI67" i="9"/>
  <c r="KHK67" i="9"/>
  <c r="KHM67" i="9"/>
  <c r="KHO67" i="9"/>
  <c r="KHQ67" i="9"/>
  <c r="KHS67" i="9"/>
  <c r="KHU67" i="9"/>
  <c r="KHW67" i="9"/>
  <c r="KHY67" i="9"/>
  <c r="KIA67" i="9"/>
  <c r="KIC67" i="9"/>
  <c r="KIE67" i="9"/>
  <c r="KIG67" i="9"/>
  <c r="KII67" i="9"/>
  <c r="KIK67" i="9"/>
  <c r="KIM67" i="9"/>
  <c r="KIO67" i="9"/>
  <c r="KIQ67" i="9"/>
  <c r="KIS67" i="9"/>
  <c r="KIU67" i="9"/>
  <c r="KIW67" i="9"/>
  <c r="KIY67" i="9"/>
  <c r="KJA67" i="9"/>
  <c r="KJC67" i="9"/>
  <c r="KJE67" i="9"/>
  <c r="KJG67" i="9"/>
  <c r="KJI67" i="9"/>
  <c r="KJK67" i="9"/>
  <c r="KJM67" i="9"/>
  <c r="KJO67" i="9"/>
  <c r="KJQ67" i="9"/>
  <c r="KJS67" i="9"/>
  <c r="KJU67" i="9"/>
  <c r="KJW67" i="9"/>
  <c r="KJY67" i="9"/>
  <c r="KKA67" i="9"/>
  <c r="KKC67" i="9"/>
  <c r="KKE67" i="9"/>
  <c r="KKG67" i="9"/>
  <c r="KKI67" i="9"/>
  <c r="KKK67" i="9"/>
  <c r="KKM67" i="9"/>
  <c r="KKO67" i="9"/>
  <c r="KKQ67" i="9"/>
  <c r="KKS67" i="9"/>
  <c r="KKU67" i="9"/>
  <c r="KKW67" i="9"/>
  <c r="KKY67" i="9"/>
  <c r="KLA67" i="9"/>
  <c r="KLC67" i="9"/>
  <c r="KLE67" i="9"/>
  <c r="KLG67" i="9"/>
  <c r="KLI67" i="9"/>
  <c r="KLK67" i="9"/>
  <c r="KLM67" i="9"/>
  <c r="KLO67" i="9"/>
  <c r="KLQ67" i="9"/>
  <c r="KLS67" i="9"/>
  <c r="KLU67" i="9"/>
  <c r="KLW67" i="9"/>
  <c r="KLY67" i="9"/>
  <c r="KMA67" i="9"/>
  <c r="KMC67" i="9"/>
  <c r="KME67" i="9"/>
  <c r="KMG67" i="9"/>
  <c r="KMI67" i="9"/>
  <c r="KMK67" i="9"/>
  <c r="KMM67" i="9"/>
  <c r="KMO67" i="9"/>
  <c r="KMQ67" i="9"/>
  <c r="KMS67" i="9"/>
  <c r="KMU67" i="9"/>
  <c r="KMW67" i="9"/>
  <c r="KMY67" i="9"/>
  <c r="KNA67" i="9"/>
  <c r="KNC67" i="9"/>
  <c r="KNE67" i="9"/>
  <c r="KNG67" i="9"/>
  <c r="KNI67" i="9"/>
  <c r="KNK67" i="9"/>
  <c r="KNM67" i="9"/>
  <c r="KNO67" i="9"/>
  <c r="KNQ67" i="9"/>
  <c r="KNS67" i="9"/>
  <c r="KNU67" i="9"/>
  <c r="KNW67" i="9"/>
  <c r="KNY67" i="9"/>
  <c r="KOA67" i="9"/>
  <c r="KOC67" i="9"/>
  <c r="KOE67" i="9"/>
  <c r="KOG67" i="9"/>
  <c r="KOI67" i="9"/>
  <c r="KOK67" i="9"/>
  <c r="KOM67" i="9"/>
  <c r="KOO67" i="9"/>
  <c r="KOQ67" i="9"/>
  <c r="KOS67" i="9"/>
  <c r="KOU67" i="9"/>
  <c r="KOW67" i="9"/>
  <c r="KOY67" i="9"/>
  <c r="KPA67" i="9"/>
  <c r="KPC67" i="9"/>
  <c r="KPE67" i="9"/>
  <c r="KPG67" i="9"/>
  <c r="KPI67" i="9"/>
  <c r="KPK67" i="9"/>
  <c r="KPM67" i="9"/>
  <c r="KPO67" i="9"/>
  <c r="KPQ67" i="9"/>
  <c r="KPS67" i="9"/>
  <c r="KPU67" i="9"/>
  <c r="KPW67" i="9"/>
  <c r="KPY67" i="9"/>
  <c r="KQA67" i="9"/>
  <c r="KQC67" i="9"/>
  <c r="KQE67" i="9"/>
  <c r="KQG67" i="9"/>
  <c r="KQI67" i="9"/>
  <c r="KQK67" i="9"/>
  <c r="KQM67" i="9"/>
  <c r="KQO67" i="9"/>
  <c r="KQQ67" i="9"/>
  <c r="KQS67" i="9"/>
  <c r="KQU67" i="9"/>
  <c r="KQW67" i="9"/>
  <c r="KQY67" i="9"/>
  <c r="KRA67" i="9"/>
  <c r="KRC67" i="9"/>
  <c r="KRE67" i="9"/>
  <c r="KRG67" i="9"/>
  <c r="KRI67" i="9"/>
  <c r="KRK67" i="9"/>
  <c r="KRM67" i="9"/>
  <c r="KRO67" i="9"/>
  <c r="KRQ67" i="9"/>
  <c r="KRS67" i="9"/>
  <c r="KRU67" i="9"/>
  <c r="KRW67" i="9"/>
  <c r="KRY67" i="9"/>
  <c r="KSA67" i="9"/>
  <c r="KSC67" i="9"/>
  <c r="KSE67" i="9"/>
  <c r="KSG67" i="9"/>
  <c r="KSI67" i="9"/>
  <c r="KSK67" i="9"/>
  <c r="KSM67" i="9"/>
  <c r="KSO67" i="9"/>
  <c r="KSQ67" i="9"/>
  <c r="KSS67" i="9"/>
  <c r="KSU67" i="9"/>
  <c r="KSW67" i="9"/>
  <c r="KSY67" i="9"/>
  <c r="KTA67" i="9"/>
  <c r="KTC67" i="9"/>
  <c r="KTE67" i="9"/>
  <c r="KTG67" i="9"/>
  <c r="KTI67" i="9"/>
  <c r="KTK67" i="9"/>
  <c r="KTM67" i="9"/>
  <c r="KTO67" i="9"/>
  <c r="KTQ67" i="9"/>
  <c r="KTS67" i="9"/>
  <c r="KTU67" i="9"/>
  <c r="KTW67" i="9"/>
  <c r="KTY67" i="9"/>
  <c r="KUA67" i="9"/>
  <c r="KUC67" i="9"/>
  <c r="KUE67" i="9"/>
  <c r="KUG67" i="9"/>
  <c r="KUI67" i="9"/>
  <c r="KUK67" i="9"/>
  <c r="KUM67" i="9"/>
  <c r="KUO67" i="9"/>
  <c r="KUQ67" i="9"/>
  <c r="KUS67" i="9"/>
  <c r="KUU67" i="9"/>
  <c r="KUW67" i="9"/>
  <c r="KUY67" i="9"/>
  <c r="KVA67" i="9"/>
  <c r="KVC67" i="9"/>
  <c r="KVE67" i="9"/>
  <c r="KVG67" i="9"/>
  <c r="KVI67" i="9"/>
  <c r="KVK67" i="9"/>
  <c r="KVM67" i="9"/>
  <c r="KVO67" i="9"/>
  <c r="KVQ67" i="9"/>
  <c r="KVS67" i="9"/>
  <c r="KVU67" i="9"/>
  <c r="KVW67" i="9"/>
  <c r="KVY67" i="9"/>
  <c r="KWA67" i="9"/>
  <c r="KWC67" i="9"/>
  <c r="KWE67" i="9"/>
  <c r="KWG67" i="9"/>
  <c r="KWI67" i="9"/>
  <c r="KWK67" i="9"/>
  <c r="KWM67" i="9"/>
  <c r="KWO67" i="9"/>
  <c r="KWQ67" i="9"/>
  <c r="KWS67" i="9"/>
  <c r="KWU67" i="9"/>
  <c r="KWW67" i="9"/>
  <c r="KWY67" i="9"/>
  <c r="KXA67" i="9"/>
  <c r="KXC67" i="9"/>
  <c r="KXE67" i="9"/>
  <c r="KXG67" i="9"/>
  <c r="KXI67" i="9"/>
  <c r="KXK67" i="9"/>
  <c r="KXM67" i="9"/>
  <c r="KXO67" i="9"/>
  <c r="KXQ67" i="9"/>
  <c r="KXS67" i="9"/>
  <c r="KXU67" i="9"/>
  <c r="KXW67" i="9"/>
  <c r="KXY67" i="9"/>
  <c r="KYA67" i="9"/>
  <c r="KYC67" i="9"/>
  <c r="KYE67" i="9"/>
  <c r="KYG67" i="9"/>
  <c r="KYI67" i="9"/>
  <c r="KYK67" i="9"/>
  <c r="KYM67" i="9"/>
  <c r="KYO67" i="9"/>
  <c r="KYQ67" i="9"/>
  <c r="KYS67" i="9"/>
  <c r="KYU67" i="9"/>
  <c r="KYW67" i="9"/>
  <c r="KYY67" i="9"/>
  <c r="KZA67" i="9"/>
  <c r="KZC67" i="9"/>
  <c r="KZE67" i="9"/>
  <c r="KZG67" i="9"/>
  <c r="KZI67" i="9"/>
  <c r="KZK67" i="9"/>
  <c r="KZM67" i="9"/>
  <c r="KZO67" i="9"/>
  <c r="KZQ67" i="9"/>
  <c r="KZS67" i="9"/>
  <c r="KZU67" i="9"/>
  <c r="KZW67" i="9"/>
  <c r="KZY67" i="9"/>
  <c r="LAA67" i="9"/>
  <c r="LAC67" i="9"/>
  <c r="LAE67" i="9"/>
  <c r="LAG67" i="9"/>
  <c r="LAI67" i="9"/>
  <c r="LAK67" i="9"/>
  <c r="LAM67" i="9"/>
  <c r="LAO67" i="9"/>
  <c r="LAQ67" i="9"/>
  <c r="LAS67" i="9"/>
  <c r="LAU67" i="9"/>
  <c r="LAW67" i="9"/>
  <c r="LAY67" i="9"/>
  <c r="LBA67" i="9"/>
  <c r="LBC67" i="9"/>
  <c r="LBE67" i="9"/>
  <c r="LBG67" i="9"/>
  <c r="LBI67" i="9"/>
  <c r="LBK67" i="9"/>
  <c r="LBM67" i="9"/>
  <c r="LBO67" i="9"/>
  <c r="LBQ67" i="9"/>
  <c r="LBS67" i="9"/>
  <c r="LBU67" i="9"/>
  <c r="LBW67" i="9"/>
  <c r="LBY67" i="9"/>
  <c r="LCA67" i="9"/>
  <c r="LCC67" i="9"/>
  <c r="LCE67" i="9"/>
  <c r="LCG67" i="9"/>
  <c r="LCI67" i="9"/>
  <c r="LCK67" i="9"/>
  <c r="LCM67" i="9"/>
  <c r="LCO67" i="9"/>
  <c r="LCQ67" i="9"/>
  <c r="LCS67" i="9"/>
  <c r="LCU67" i="9"/>
  <c r="LCW67" i="9"/>
  <c r="LCY67" i="9"/>
  <c r="LDA67" i="9"/>
  <c r="LDC67" i="9"/>
  <c r="LDE67" i="9"/>
  <c r="LDG67" i="9"/>
  <c r="LDI67" i="9"/>
  <c r="LDK67" i="9"/>
  <c r="LDM67" i="9"/>
  <c r="LDO67" i="9"/>
  <c r="LDQ67" i="9"/>
  <c r="LDS67" i="9"/>
  <c r="LDU67" i="9"/>
  <c r="LDW67" i="9"/>
  <c r="LDY67" i="9"/>
  <c r="LEA67" i="9"/>
  <c r="LEC67" i="9"/>
  <c r="LEE67" i="9"/>
  <c r="LEG67" i="9"/>
  <c r="LEI67" i="9"/>
  <c r="LEK67" i="9"/>
  <c r="LEM67" i="9"/>
  <c r="LEO67" i="9"/>
  <c r="LEQ67" i="9"/>
  <c r="LES67" i="9"/>
  <c r="LEU67" i="9"/>
  <c r="LEW67" i="9"/>
  <c r="LEY67" i="9"/>
  <c r="LFA67" i="9"/>
  <c r="LFC67" i="9"/>
  <c r="LFE67" i="9"/>
  <c r="LFG67" i="9"/>
  <c r="LFI67" i="9"/>
  <c r="LFK67" i="9"/>
  <c r="LFM67" i="9"/>
  <c r="LFO67" i="9"/>
  <c r="LFQ67" i="9"/>
  <c r="LFS67" i="9"/>
  <c r="LFU67" i="9"/>
  <c r="LFW67" i="9"/>
  <c r="LFY67" i="9"/>
  <c r="LGA67" i="9"/>
  <c r="LGC67" i="9"/>
  <c r="LGE67" i="9"/>
  <c r="LGG67" i="9"/>
  <c r="LGI67" i="9"/>
  <c r="LGK67" i="9"/>
  <c r="LGM67" i="9"/>
  <c r="LGO67" i="9"/>
  <c r="LGQ67" i="9"/>
  <c r="LGS67" i="9"/>
  <c r="LGU67" i="9"/>
  <c r="LGW67" i="9"/>
  <c r="LGY67" i="9"/>
  <c r="LHA67" i="9"/>
  <c r="LHC67" i="9"/>
  <c r="LHE67" i="9"/>
  <c r="LHG67" i="9"/>
  <c r="LHI67" i="9"/>
  <c r="LHK67" i="9"/>
  <c r="LHM67" i="9"/>
  <c r="LHO67" i="9"/>
  <c r="LHQ67" i="9"/>
  <c r="LHS67" i="9"/>
  <c r="LHU67" i="9"/>
  <c r="LHW67" i="9"/>
  <c r="LHY67" i="9"/>
  <c r="LIA67" i="9"/>
  <c r="LIC67" i="9"/>
  <c r="LIE67" i="9"/>
  <c r="LIG67" i="9"/>
  <c r="LII67" i="9"/>
  <c r="LIK67" i="9"/>
  <c r="LIM67" i="9"/>
  <c r="LIO67" i="9"/>
  <c r="LIQ67" i="9"/>
  <c r="LIS67" i="9"/>
  <c r="LIU67" i="9"/>
  <c r="LIW67" i="9"/>
  <c r="LIY67" i="9"/>
  <c r="LJA67" i="9"/>
  <c r="LJC67" i="9"/>
  <c r="LJE67" i="9"/>
  <c r="LJG67" i="9"/>
  <c r="LJI67" i="9"/>
  <c r="LJK67" i="9"/>
  <c r="LJM67" i="9"/>
  <c r="LJO67" i="9"/>
  <c r="LJQ67" i="9"/>
  <c r="LJS67" i="9"/>
  <c r="LJU67" i="9"/>
  <c r="LJW67" i="9"/>
  <c r="LJY67" i="9"/>
  <c r="LKA67" i="9"/>
  <c r="LKC67" i="9"/>
  <c r="LKE67" i="9"/>
  <c r="LKG67" i="9"/>
  <c r="LKI67" i="9"/>
  <c r="LKK67" i="9"/>
  <c r="LKM67" i="9"/>
  <c r="LKO67" i="9"/>
  <c r="LKQ67" i="9"/>
  <c r="LKS67" i="9"/>
  <c r="LKU67" i="9"/>
  <c r="LKW67" i="9"/>
  <c r="LKY67" i="9"/>
  <c r="LLA67" i="9"/>
  <c r="LLC67" i="9"/>
  <c r="LLE67" i="9"/>
  <c r="LLG67" i="9"/>
  <c r="LLI67" i="9"/>
  <c r="LLK67" i="9"/>
  <c r="LLM67" i="9"/>
  <c r="LLO67" i="9"/>
  <c r="LLQ67" i="9"/>
  <c r="LLS67" i="9"/>
  <c r="LLU67" i="9"/>
  <c r="LLW67" i="9"/>
  <c r="LLY67" i="9"/>
  <c r="LMA67" i="9"/>
  <c r="LMC67" i="9"/>
  <c r="LME67" i="9"/>
  <c r="LMG67" i="9"/>
  <c r="LMI67" i="9"/>
  <c r="LMK67" i="9"/>
  <c r="LMM67" i="9"/>
  <c r="LMO67" i="9"/>
  <c r="LMQ67" i="9"/>
  <c r="LMS67" i="9"/>
  <c r="LMU67" i="9"/>
  <c r="LMW67" i="9"/>
  <c r="LMY67" i="9"/>
  <c r="LNA67" i="9"/>
  <c r="LNC67" i="9"/>
  <c r="LNE67" i="9"/>
  <c r="LNG67" i="9"/>
  <c r="LNI67" i="9"/>
  <c r="LNK67" i="9"/>
  <c r="LNM67" i="9"/>
  <c r="LNO67" i="9"/>
  <c r="LNQ67" i="9"/>
  <c r="LNS67" i="9"/>
  <c r="LNU67" i="9"/>
  <c r="LNW67" i="9"/>
  <c r="LNY67" i="9"/>
  <c r="LOA67" i="9"/>
  <c r="LOC67" i="9"/>
  <c r="LOE67" i="9"/>
  <c r="LOG67" i="9"/>
  <c r="LOI67" i="9"/>
  <c r="LOK67" i="9"/>
  <c r="LOM67" i="9"/>
  <c r="LOO67" i="9"/>
  <c r="LOQ67" i="9"/>
  <c r="LOS67" i="9"/>
  <c r="LOU67" i="9"/>
  <c r="LOW67" i="9"/>
  <c r="LOY67" i="9"/>
  <c r="LPA67" i="9"/>
  <c r="LPC67" i="9"/>
  <c r="LPE67" i="9"/>
  <c r="LPG67" i="9"/>
  <c r="LPI67" i="9"/>
  <c r="LPK67" i="9"/>
  <c r="LPM67" i="9"/>
  <c r="LPO67" i="9"/>
  <c r="LPQ67" i="9"/>
  <c r="LPS67" i="9"/>
  <c r="LPU67" i="9"/>
  <c r="LPW67" i="9"/>
  <c r="LPY67" i="9"/>
  <c r="LQA67" i="9"/>
  <c r="LQC67" i="9"/>
  <c r="LQE67" i="9"/>
  <c r="LQG67" i="9"/>
  <c r="LQI67" i="9"/>
  <c r="LQK67" i="9"/>
  <c r="LQM67" i="9"/>
  <c r="LQO67" i="9"/>
  <c r="LQQ67" i="9"/>
  <c r="LQS67" i="9"/>
  <c r="LQU67" i="9"/>
  <c r="LQW67" i="9"/>
  <c r="LQY67" i="9"/>
  <c r="LRA67" i="9"/>
  <c r="LRC67" i="9"/>
  <c r="LRE67" i="9"/>
  <c r="LRG67" i="9"/>
  <c r="LRI67" i="9"/>
  <c r="LRK67" i="9"/>
  <c r="LRM67" i="9"/>
  <c r="LRO67" i="9"/>
  <c r="LRQ67" i="9"/>
  <c r="LRS67" i="9"/>
  <c r="LRU67" i="9"/>
  <c r="LRW67" i="9"/>
  <c r="LRY67" i="9"/>
  <c r="LSA67" i="9"/>
  <c r="LSC67" i="9"/>
  <c r="LSE67" i="9"/>
  <c r="LSG67" i="9"/>
  <c r="LSI67" i="9"/>
  <c r="LSK67" i="9"/>
  <c r="LSM67" i="9"/>
  <c r="LSO67" i="9"/>
  <c r="LSQ67" i="9"/>
  <c r="LSS67" i="9"/>
  <c r="LSU67" i="9"/>
  <c r="LSW67" i="9"/>
  <c r="LSY67" i="9"/>
  <c r="LTA67" i="9"/>
  <c r="LTC67" i="9"/>
  <c r="LTE67" i="9"/>
  <c r="LTG67" i="9"/>
  <c r="LTI67" i="9"/>
  <c r="LTK67" i="9"/>
  <c r="LTM67" i="9"/>
  <c r="LTO67" i="9"/>
  <c r="LTQ67" i="9"/>
  <c r="LTS67" i="9"/>
  <c r="LTU67" i="9"/>
  <c r="LTW67" i="9"/>
  <c r="LTY67" i="9"/>
  <c r="LUA67" i="9"/>
  <c r="LUC67" i="9"/>
  <c r="LUE67" i="9"/>
  <c r="LUG67" i="9"/>
  <c r="LUI67" i="9"/>
  <c r="LUK67" i="9"/>
  <c r="LUM67" i="9"/>
  <c r="LUO67" i="9"/>
  <c r="LUQ67" i="9"/>
  <c r="LUS67" i="9"/>
  <c r="LUU67" i="9"/>
  <c r="LUW67" i="9"/>
  <c r="LUY67" i="9"/>
  <c r="LVA67" i="9"/>
  <c r="LVC67" i="9"/>
  <c r="LVE67" i="9"/>
  <c r="LVG67" i="9"/>
  <c r="LVI67" i="9"/>
  <c r="LVK67" i="9"/>
  <c r="LVM67" i="9"/>
  <c r="LVO67" i="9"/>
  <c r="LVQ67" i="9"/>
  <c r="LVS67" i="9"/>
  <c r="LVU67" i="9"/>
  <c r="LVW67" i="9"/>
  <c r="LVY67" i="9"/>
  <c r="LWA67" i="9"/>
  <c r="LWC67" i="9"/>
  <c r="LWE67" i="9"/>
  <c r="LWG67" i="9"/>
  <c r="LWI67" i="9"/>
  <c r="LWK67" i="9"/>
  <c r="LWM67" i="9"/>
  <c r="LWO67" i="9"/>
  <c r="LWQ67" i="9"/>
  <c r="LWS67" i="9"/>
  <c r="LWU67" i="9"/>
  <c r="LWW67" i="9"/>
  <c r="LWY67" i="9"/>
  <c r="LXA67" i="9"/>
  <c r="LXC67" i="9"/>
  <c r="LXE67" i="9"/>
  <c r="LXG67" i="9"/>
  <c r="LXI67" i="9"/>
  <c r="LXK67" i="9"/>
  <c r="LXM67" i="9"/>
  <c r="LXO67" i="9"/>
  <c r="LXQ67" i="9"/>
  <c r="LXS67" i="9"/>
  <c r="LXU67" i="9"/>
  <c r="LXW67" i="9"/>
  <c r="LXY67" i="9"/>
  <c r="LYA67" i="9"/>
  <c r="LYC67" i="9"/>
  <c r="LYE67" i="9"/>
  <c r="LYG67" i="9"/>
  <c r="LYI67" i="9"/>
  <c r="LYK67" i="9"/>
  <c r="LYM67" i="9"/>
  <c r="LYO67" i="9"/>
  <c r="LYQ67" i="9"/>
  <c r="LYS67" i="9"/>
  <c r="LYU67" i="9"/>
  <c r="LYW67" i="9"/>
  <c r="LYY67" i="9"/>
  <c r="LZA67" i="9"/>
  <c r="LZC67" i="9"/>
  <c r="LZE67" i="9"/>
  <c r="LZG67" i="9"/>
  <c r="LZI67" i="9"/>
  <c r="LZK67" i="9"/>
  <c r="LZM67" i="9"/>
  <c r="LZO67" i="9"/>
  <c r="LZQ67" i="9"/>
  <c r="LZS67" i="9"/>
  <c r="LZU67" i="9"/>
  <c r="LZW67" i="9"/>
  <c r="LZY67" i="9"/>
  <c r="MAA67" i="9"/>
  <c r="MAC67" i="9"/>
  <c r="MAE67" i="9"/>
  <c r="MAG67" i="9"/>
  <c r="MAI67" i="9"/>
  <c r="MAK67" i="9"/>
  <c r="MAM67" i="9"/>
  <c r="MAO67" i="9"/>
  <c r="MAQ67" i="9"/>
  <c r="MAS67" i="9"/>
  <c r="MAU67" i="9"/>
  <c r="MAW67" i="9"/>
  <c r="MAY67" i="9"/>
  <c r="MBA67" i="9"/>
  <c r="MBC67" i="9"/>
  <c r="MBE67" i="9"/>
  <c r="MBG67" i="9"/>
  <c r="MBI67" i="9"/>
  <c r="MBK67" i="9"/>
  <c r="MBM67" i="9"/>
  <c r="MBO67" i="9"/>
  <c r="MBQ67" i="9"/>
  <c r="MBS67" i="9"/>
  <c r="MBU67" i="9"/>
  <c r="MBW67" i="9"/>
  <c r="MBY67" i="9"/>
  <c r="MCA67" i="9"/>
  <c r="MCC67" i="9"/>
  <c r="MCE67" i="9"/>
  <c r="MCG67" i="9"/>
  <c r="MCI67" i="9"/>
  <c r="MCK67" i="9"/>
  <c r="MCM67" i="9"/>
  <c r="MCO67" i="9"/>
  <c r="MCQ67" i="9"/>
  <c r="MCS67" i="9"/>
  <c r="MCU67" i="9"/>
  <c r="MCW67" i="9"/>
  <c r="MCY67" i="9"/>
  <c r="MDA67" i="9"/>
  <c r="MDC67" i="9"/>
  <c r="MDE67" i="9"/>
  <c r="MDG67" i="9"/>
  <c r="MDI67" i="9"/>
  <c r="MDK67" i="9"/>
  <c r="MDM67" i="9"/>
  <c r="MDO67" i="9"/>
  <c r="MDQ67" i="9"/>
  <c r="MDS67" i="9"/>
  <c r="MDU67" i="9"/>
  <c r="MDW67" i="9"/>
  <c r="MDY67" i="9"/>
  <c r="MEA67" i="9"/>
  <c r="MEC67" i="9"/>
  <c r="MEE67" i="9"/>
  <c r="MEG67" i="9"/>
  <c r="MEI67" i="9"/>
  <c r="MEK67" i="9"/>
  <c r="MEM67" i="9"/>
  <c r="MEO67" i="9"/>
  <c r="MEQ67" i="9"/>
  <c r="MES67" i="9"/>
  <c r="MEU67" i="9"/>
  <c r="MEW67" i="9"/>
  <c r="MEY67" i="9"/>
  <c r="MFA67" i="9"/>
  <c r="MFC67" i="9"/>
  <c r="MFE67" i="9"/>
  <c r="MFG67" i="9"/>
  <c r="MFI67" i="9"/>
  <c r="MFK67" i="9"/>
  <c r="MFM67" i="9"/>
  <c r="MFO67" i="9"/>
  <c r="MFQ67" i="9"/>
  <c r="MFS67" i="9"/>
  <c r="MFU67" i="9"/>
  <c r="MFW67" i="9"/>
  <c r="MFY67" i="9"/>
  <c r="MGA67" i="9"/>
  <c r="MGC67" i="9"/>
  <c r="MGE67" i="9"/>
  <c r="MGG67" i="9"/>
  <c r="MGI67" i="9"/>
  <c r="MGK67" i="9"/>
  <c r="MGM67" i="9"/>
  <c r="MGO67" i="9"/>
  <c r="MGQ67" i="9"/>
  <c r="MGS67" i="9"/>
  <c r="MGU67" i="9"/>
  <c r="MGW67" i="9"/>
  <c r="MGY67" i="9"/>
  <c r="MHA67" i="9"/>
  <c r="MHC67" i="9"/>
  <c r="MHE67" i="9"/>
  <c r="MHG67" i="9"/>
  <c r="MHI67" i="9"/>
  <c r="MHK67" i="9"/>
  <c r="MHM67" i="9"/>
  <c r="MHO67" i="9"/>
  <c r="MHQ67" i="9"/>
  <c r="MHS67" i="9"/>
  <c r="MHU67" i="9"/>
  <c r="MHW67" i="9"/>
  <c r="MHY67" i="9"/>
  <c r="MIA67" i="9"/>
  <c r="MIC67" i="9"/>
  <c r="MIE67" i="9"/>
  <c r="MIG67" i="9"/>
  <c r="MII67" i="9"/>
  <c r="MIK67" i="9"/>
  <c r="MIM67" i="9"/>
  <c r="MIO67" i="9"/>
  <c r="MIQ67" i="9"/>
  <c r="MIS67" i="9"/>
  <c r="MIU67" i="9"/>
  <c r="MIW67" i="9"/>
  <c r="MIY67" i="9"/>
  <c r="MJA67" i="9"/>
  <c r="MJC67" i="9"/>
  <c r="MJE67" i="9"/>
  <c r="MJG67" i="9"/>
  <c r="MJI67" i="9"/>
  <c r="MJK67" i="9"/>
  <c r="MJM67" i="9"/>
  <c r="MJO67" i="9"/>
  <c r="MJQ67" i="9"/>
  <c r="MJS67" i="9"/>
  <c r="MJU67" i="9"/>
  <c r="MJW67" i="9"/>
  <c r="MJY67" i="9"/>
  <c r="MKA67" i="9"/>
  <c r="MKC67" i="9"/>
  <c r="MKE67" i="9"/>
  <c r="MKG67" i="9"/>
  <c r="MKI67" i="9"/>
  <c r="MKK67" i="9"/>
  <c r="MKM67" i="9"/>
  <c r="MKO67" i="9"/>
  <c r="MKQ67" i="9"/>
  <c r="MKS67" i="9"/>
  <c r="MKU67" i="9"/>
  <c r="MKW67" i="9"/>
  <c r="MKY67" i="9"/>
  <c r="MLA67" i="9"/>
  <c r="MLC67" i="9"/>
  <c r="MLE67" i="9"/>
  <c r="MLG67" i="9"/>
  <c r="MLI67" i="9"/>
  <c r="MLK67" i="9"/>
  <c r="MLM67" i="9"/>
  <c r="MLO67" i="9"/>
  <c r="MLQ67" i="9"/>
  <c r="MLS67" i="9"/>
  <c r="MLU67" i="9"/>
  <c r="MLW67" i="9"/>
  <c r="MLY67" i="9"/>
  <c r="MMA67" i="9"/>
  <c r="MMC67" i="9"/>
  <c r="MME67" i="9"/>
  <c r="MMG67" i="9"/>
  <c r="MMI67" i="9"/>
  <c r="MMK67" i="9"/>
  <c r="MMM67" i="9"/>
  <c r="MMO67" i="9"/>
  <c r="MMQ67" i="9"/>
  <c r="MMS67" i="9"/>
  <c r="MMU67" i="9"/>
  <c r="MMW67" i="9"/>
  <c r="MMY67" i="9"/>
  <c r="MNA67" i="9"/>
  <c r="MNC67" i="9"/>
  <c r="MNE67" i="9"/>
  <c r="MNG67" i="9"/>
  <c r="MNI67" i="9"/>
  <c r="MNK67" i="9"/>
  <c r="MNM67" i="9"/>
  <c r="MNO67" i="9"/>
  <c r="MNQ67" i="9"/>
  <c r="MNS67" i="9"/>
  <c r="MNU67" i="9"/>
  <c r="MNW67" i="9"/>
  <c r="MNY67" i="9"/>
  <c r="MOA67" i="9"/>
  <c r="MOC67" i="9"/>
  <c r="MOE67" i="9"/>
  <c r="MOG67" i="9"/>
  <c r="MOI67" i="9"/>
  <c r="MOK67" i="9"/>
  <c r="MOM67" i="9"/>
  <c r="MOO67" i="9"/>
  <c r="MOQ67" i="9"/>
  <c r="MOS67" i="9"/>
  <c r="MOU67" i="9"/>
  <c r="MOW67" i="9"/>
  <c r="MOY67" i="9"/>
  <c r="MPA67" i="9"/>
  <c r="MPC67" i="9"/>
  <c r="MPE67" i="9"/>
  <c r="MPG67" i="9"/>
  <c r="MPI67" i="9"/>
  <c r="MPK67" i="9"/>
  <c r="MPM67" i="9"/>
  <c r="MPO67" i="9"/>
  <c r="MPQ67" i="9"/>
  <c r="MPS67" i="9"/>
  <c r="MPU67" i="9"/>
  <c r="MPW67" i="9"/>
  <c r="MPY67" i="9"/>
  <c r="MQA67" i="9"/>
  <c r="MQC67" i="9"/>
  <c r="MQE67" i="9"/>
  <c r="MQG67" i="9"/>
  <c r="MQI67" i="9"/>
  <c r="MQK67" i="9"/>
  <c r="MQM67" i="9"/>
  <c r="MQO67" i="9"/>
  <c r="MQQ67" i="9"/>
  <c r="MQS67" i="9"/>
  <c r="MQU67" i="9"/>
  <c r="MQW67" i="9"/>
  <c r="MQY67" i="9"/>
  <c r="MRA67" i="9"/>
  <c r="MRC67" i="9"/>
  <c r="MRE67" i="9"/>
  <c r="MRG67" i="9"/>
  <c r="MRI67" i="9"/>
  <c r="MRK67" i="9"/>
  <c r="MRM67" i="9"/>
  <c r="MRO67" i="9"/>
  <c r="MRQ67" i="9"/>
  <c r="MRS67" i="9"/>
  <c r="MRU67" i="9"/>
  <c r="MRW67" i="9"/>
  <c r="MRY67" i="9"/>
  <c r="MSA67" i="9"/>
  <c r="MSC67" i="9"/>
  <c r="MSE67" i="9"/>
  <c r="MSG67" i="9"/>
  <c r="MSI67" i="9"/>
  <c r="MSK67" i="9"/>
  <c r="MSM67" i="9"/>
  <c r="MSO67" i="9"/>
  <c r="MSQ67" i="9"/>
  <c r="MSS67" i="9"/>
  <c r="MSU67" i="9"/>
  <c r="MSW67" i="9"/>
  <c r="MSY67" i="9"/>
  <c r="MTA67" i="9"/>
  <c r="MTC67" i="9"/>
  <c r="MTE67" i="9"/>
  <c r="MTG67" i="9"/>
  <c r="MTI67" i="9"/>
  <c r="MTK67" i="9"/>
  <c r="MTM67" i="9"/>
  <c r="MTO67" i="9"/>
  <c r="MTQ67" i="9"/>
  <c r="MTS67" i="9"/>
  <c r="MTU67" i="9"/>
  <c r="MTW67" i="9"/>
  <c r="MTY67" i="9"/>
  <c r="MUA67" i="9"/>
  <c r="MUC67" i="9"/>
  <c r="MUE67" i="9"/>
  <c r="MUG67" i="9"/>
  <c r="MUI67" i="9"/>
  <c r="MUK67" i="9"/>
  <c r="MUM67" i="9"/>
  <c r="MUO67" i="9"/>
  <c r="MUQ67" i="9"/>
  <c r="MUS67" i="9"/>
  <c r="MUU67" i="9"/>
  <c r="MUW67" i="9"/>
  <c r="MUY67" i="9"/>
  <c r="MVA67" i="9"/>
  <c r="MVC67" i="9"/>
  <c r="MVE67" i="9"/>
  <c r="MVG67" i="9"/>
  <c r="MVI67" i="9"/>
  <c r="MVK67" i="9"/>
  <c r="MVM67" i="9"/>
  <c r="MVO67" i="9"/>
  <c r="MVQ67" i="9"/>
  <c r="MVS67" i="9"/>
  <c r="MVU67" i="9"/>
  <c r="MVW67" i="9"/>
  <c r="MVY67" i="9"/>
  <c r="MWA67" i="9"/>
  <c r="MWC67" i="9"/>
  <c r="MWE67" i="9"/>
  <c r="MWG67" i="9"/>
  <c r="MWI67" i="9"/>
  <c r="MWK67" i="9"/>
  <c r="MWM67" i="9"/>
  <c r="MWO67" i="9"/>
  <c r="MWQ67" i="9"/>
  <c r="MWS67" i="9"/>
  <c r="MWU67" i="9"/>
  <c r="MWW67" i="9"/>
  <c r="MWY67" i="9"/>
  <c r="MXA67" i="9"/>
  <c r="MXC67" i="9"/>
  <c r="MXE67" i="9"/>
  <c r="MXG67" i="9"/>
  <c r="MXI67" i="9"/>
  <c r="MXK67" i="9"/>
  <c r="MXM67" i="9"/>
  <c r="MXO67" i="9"/>
  <c r="MXQ67" i="9"/>
  <c r="MXS67" i="9"/>
  <c r="MXU67" i="9"/>
  <c r="MXW67" i="9"/>
  <c r="MXY67" i="9"/>
  <c r="MYA67" i="9"/>
  <c r="MYC67" i="9"/>
  <c r="MYE67" i="9"/>
  <c r="MYG67" i="9"/>
  <c r="MYI67" i="9"/>
  <c r="MYK67" i="9"/>
  <c r="MYM67" i="9"/>
  <c r="MYO67" i="9"/>
  <c r="MYQ67" i="9"/>
  <c r="MYS67" i="9"/>
  <c r="MYU67" i="9"/>
  <c r="MYW67" i="9"/>
  <c r="MYY67" i="9"/>
  <c r="MZA67" i="9"/>
  <c r="MZC67" i="9"/>
  <c r="MZE67" i="9"/>
  <c r="MZG67" i="9"/>
  <c r="MZI67" i="9"/>
  <c r="MZK67" i="9"/>
  <c r="MZM67" i="9"/>
  <c r="MZO67" i="9"/>
  <c r="MZQ67" i="9"/>
  <c r="MZS67" i="9"/>
  <c r="MZU67" i="9"/>
  <c r="MZW67" i="9"/>
  <c r="MZY67" i="9"/>
  <c r="NAA67" i="9"/>
  <c r="NAC67" i="9"/>
  <c r="NAE67" i="9"/>
  <c r="NAG67" i="9"/>
  <c r="NAI67" i="9"/>
  <c r="NAK67" i="9"/>
  <c r="NAM67" i="9"/>
  <c r="NAO67" i="9"/>
  <c r="NAQ67" i="9"/>
  <c r="NAS67" i="9"/>
  <c r="NAU67" i="9"/>
  <c r="NAW67" i="9"/>
  <c r="NAY67" i="9"/>
  <c r="NBA67" i="9"/>
  <c r="NBC67" i="9"/>
  <c r="NBE67" i="9"/>
  <c r="NBG67" i="9"/>
  <c r="NBI67" i="9"/>
  <c r="NBK67" i="9"/>
  <c r="NBM67" i="9"/>
  <c r="NBO67" i="9"/>
  <c r="NBQ67" i="9"/>
  <c r="NBS67" i="9"/>
  <c r="NBU67" i="9"/>
  <c r="NBW67" i="9"/>
  <c r="NBY67" i="9"/>
  <c r="NCA67" i="9"/>
  <c r="NCC67" i="9"/>
  <c r="NCE67" i="9"/>
  <c r="NCG67" i="9"/>
  <c r="NCI67" i="9"/>
  <c r="NCK67" i="9"/>
  <c r="NCM67" i="9"/>
  <c r="NCO67" i="9"/>
  <c r="NCQ67" i="9"/>
  <c r="NCS67" i="9"/>
  <c r="NCU67" i="9"/>
  <c r="NCW67" i="9"/>
  <c r="NCY67" i="9"/>
  <c r="NDA67" i="9"/>
  <c r="NDC67" i="9"/>
  <c r="NDE67" i="9"/>
  <c r="NDG67" i="9"/>
  <c r="NDI67" i="9"/>
  <c r="NDK67" i="9"/>
  <c r="NDM67" i="9"/>
  <c r="NDO67" i="9"/>
  <c r="NDQ67" i="9"/>
  <c r="NDS67" i="9"/>
  <c r="NDU67" i="9"/>
  <c r="NDW67" i="9"/>
  <c r="NDY67" i="9"/>
  <c r="NEA67" i="9"/>
  <c r="NEC67" i="9"/>
  <c r="NEE67" i="9"/>
  <c r="NEG67" i="9"/>
  <c r="NEI67" i="9"/>
  <c r="NEK67" i="9"/>
  <c r="NEM67" i="9"/>
  <c r="NEO67" i="9"/>
  <c r="NEQ67" i="9"/>
  <c r="NES67" i="9"/>
  <c r="NEU67" i="9"/>
  <c r="NEW67" i="9"/>
  <c r="NEY67" i="9"/>
  <c r="NFA67" i="9"/>
  <c r="NFC67" i="9"/>
  <c r="NFE67" i="9"/>
  <c r="NFG67" i="9"/>
  <c r="NFI67" i="9"/>
  <c r="NFK67" i="9"/>
  <c r="NFM67" i="9"/>
  <c r="NFO67" i="9"/>
  <c r="NFQ67" i="9"/>
  <c r="NFS67" i="9"/>
  <c r="NFU67" i="9"/>
  <c r="NFW67" i="9"/>
  <c r="NFY67" i="9"/>
  <c r="NGA67" i="9"/>
  <c r="NGC67" i="9"/>
  <c r="NGE67" i="9"/>
  <c r="NGG67" i="9"/>
  <c r="NGI67" i="9"/>
  <c r="NGK67" i="9"/>
  <c r="NGM67" i="9"/>
  <c r="NGO67" i="9"/>
  <c r="NGQ67" i="9"/>
  <c r="NGS67" i="9"/>
  <c r="NGU67" i="9"/>
  <c r="NGW67" i="9"/>
  <c r="NGY67" i="9"/>
  <c r="NHA67" i="9"/>
  <c r="NHC67" i="9"/>
  <c r="NHE67" i="9"/>
  <c r="NHG67" i="9"/>
  <c r="NHI67" i="9"/>
  <c r="NHK67" i="9"/>
  <c r="NHM67" i="9"/>
  <c r="NHO67" i="9"/>
  <c r="NHQ67" i="9"/>
  <c r="NHS67" i="9"/>
  <c r="NHU67" i="9"/>
  <c r="NHW67" i="9"/>
  <c r="NHY67" i="9"/>
  <c r="NIA67" i="9"/>
  <c r="NIC67" i="9"/>
  <c r="NIE67" i="9"/>
  <c r="NIG67" i="9"/>
  <c r="NII67" i="9"/>
  <c r="NIK67" i="9"/>
  <c r="NIM67" i="9"/>
  <c r="NIO67" i="9"/>
  <c r="NIQ67" i="9"/>
  <c r="NIS67" i="9"/>
  <c r="NIU67" i="9"/>
  <c r="NIW67" i="9"/>
  <c r="NIY67" i="9"/>
  <c r="NJA67" i="9"/>
  <c r="NJC67" i="9"/>
  <c r="NJE67" i="9"/>
  <c r="NJG67" i="9"/>
  <c r="NJI67" i="9"/>
  <c r="NJK67" i="9"/>
  <c r="NJM67" i="9"/>
  <c r="NJO67" i="9"/>
  <c r="NJQ67" i="9"/>
  <c r="NJS67" i="9"/>
  <c r="NJU67" i="9"/>
  <c r="NJW67" i="9"/>
  <c r="NJY67" i="9"/>
  <c r="NKA67" i="9"/>
  <c r="NKC67" i="9"/>
  <c r="NKE67" i="9"/>
  <c r="NKG67" i="9"/>
  <c r="NKI67" i="9"/>
  <c r="NKK67" i="9"/>
  <c r="NKM67" i="9"/>
  <c r="NKO67" i="9"/>
  <c r="NKQ67" i="9"/>
  <c r="NKS67" i="9"/>
  <c r="NKU67" i="9"/>
  <c r="NKW67" i="9"/>
  <c r="NKY67" i="9"/>
  <c r="NLA67" i="9"/>
  <c r="NLC67" i="9"/>
  <c r="NLE67" i="9"/>
  <c r="NLG67" i="9"/>
  <c r="NLI67" i="9"/>
  <c r="NLK67" i="9"/>
  <c r="NLM67" i="9"/>
  <c r="NLO67" i="9"/>
  <c r="NLQ67" i="9"/>
  <c r="NLS67" i="9"/>
  <c r="NLU67" i="9"/>
  <c r="NLW67" i="9"/>
  <c r="NLY67" i="9"/>
  <c r="NMA67" i="9"/>
  <c r="NMC67" i="9"/>
  <c r="NME67" i="9"/>
  <c r="NMG67" i="9"/>
  <c r="NMI67" i="9"/>
  <c r="NMK67" i="9"/>
  <c r="NMM67" i="9"/>
  <c r="NMO67" i="9"/>
  <c r="NMQ67" i="9"/>
  <c r="NMS67" i="9"/>
  <c r="NMU67" i="9"/>
  <c r="NMW67" i="9"/>
  <c r="NMY67" i="9"/>
  <c r="NNA67" i="9"/>
  <c r="NNC67" i="9"/>
  <c r="NNE67" i="9"/>
  <c r="NNG67" i="9"/>
  <c r="NNI67" i="9"/>
  <c r="NNK67" i="9"/>
  <c r="NNM67" i="9"/>
  <c r="NNO67" i="9"/>
  <c r="NNQ67" i="9"/>
  <c r="NNS67" i="9"/>
  <c r="NNU67" i="9"/>
  <c r="NNW67" i="9"/>
  <c r="NNY67" i="9"/>
  <c r="NOA67" i="9"/>
  <c r="NOC67" i="9"/>
  <c r="NOE67" i="9"/>
  <c r="NOG67" i="9"/>
  <c r="NOI67" i="9"/>
  <c r="NOK67" i="9"/>
  <c r="NOM67" i="9"/>
  <c r="NOO67" i="9"/>
  <c r="NOQ67" i="9"/>
  <c r="NOS67" i="9"/>
  <c r="NOU67" i="9"/>
  <c r="NOW67" i="9"/>
  <c r="NOY67" i="9"/>
  <c r="NPA67" i="9"/>
  <c r="NPC67" i="9"/>
  <c r="NPE67" i="9"/>
  <c r="NPG67" i="9"/>
  <c r="NPI67" i="9"/>
  <c r="NPK67" i="9"/>
  <c r="NPM67" i="9"/>
  <c r="NPO67" i="9"/>
  <c r="NPQ67" i="9"/>
  <c r="NPS67" i="9"/>
  <c r="NPU67" i="9"/>
  <c r="NPW67" i="9"/>
  <c r="NPY67" i="9"/>
  <c r="NQA67" i="9"/>
  <c r="NQC67" i="9"/>
  <c r="NQE67" i="9"/>
  <c r="NQG67" i="9"/>
  <c r="NQI67" i="9"/>
  <c r="NQK67" i="9"/>
  <c r="NQM67" i="9"/>
  <c r="NQO67" i="9"/>
  <c r="NQQ67" i="9"/>
  <c r="NQS67" i="9"/>
  <c r="NQU67" i="9"/>
  <c r="NQW67" i="9"/>
  <c r="NQY67" i="9"/>
  <c r="NRA67" i="9"/>
  <c r="NRC67" i="9"/>
  <c r="NRE67" i="9"/>
  <c r="NRG67" i="9"/>
  <c r="NRI67" i="9"/>
  <c r="NRK67" i="9"/>
  <c r="NRM67" i="9"/>
  <c r="NRO67" i="9"/>
  <c r="NRQ67" i="9"/>
  <c r="NRS67" i="9"/>
  <c r="NRU67" i="9"/>
  <c r="NRW67" i="9"/>
  <c r="NRY67" i="9"/>
  <c r="NSA67" i="9"/>
  <c r="NSC67" i="9"/>
  <c r="NSE67" i="9"/>
  <c r="NSG67" i="9"/>
  <c r="NSI67" i="9"/>
  <c r="NSK67" i="9"/>
  <c r="NSM67" i="9"/>
  <c r="NSO67" i="9"/>
  <c r="NSQ67" i="9"/>
  <c r="NSS67" i="9"/>
  <c r="NSU67" i="9"/>
  <c r="NSW67" i="9"/>
  <c r="NSY67" i="9"/>
  <c r="NTA67" i="9"/>
  <c r="NTC67" i="9"/>
  <c r="NTE67" i="9"/>
  <c r="NTG67" i="9"/>
  <c r="NTI67" i="9"/>
  <c r="NTK67" i="9"/>
  <c r="NTM67" i="9"/>
  <c r="NTO67" i="9"/>
  <c r="NTQ67" i="9"/>
  <c r="NTS67" i="9"/>
  <c r="NTU67" i="9"/>
  <c r="NTW67" i="9"/>
  <c r="NTY67" i="9"/>
  <c r="NUA67" i="9"/>
  <c r="NUC67" i="9"/>
  <c r="NUE67" i="9"/>
  <c r="NUG67" i="9"/>
  <c r="NUI67" i="9"/>
  <c r="NUK67" i="9"/>
  <c r="NUM67" i="9"/>
  <c r="NUO67" i="9"/>
  <c r="NUQ67" i="9"/>
  <c r="NUS67" i="9"/>
  <c r="NUU67" i="9"/>
  <c r="NUW67" i="9"/>
  <c r="NUY67" i="9"/>
  <c r="NVA67" i="9"/>
  <c r="NVC67" i="9"/>
  <c r="NVE67" i="9"/>
  <c r="NVG67" i="9"/>
  <c r="NVI67" i="9"/>
  <c r="NVK67" i="9"/>
  <c r="NVM67" i="9"/>
  <c r="NVO67" i="9"/>
  <c r="NVQ67" i="9"/>
  <c r="NVS67" i="9"/>
  <c r="NVU67" i="9"/>
  <c r="NVW67" i="9"/>
  <c r="NVY67" i="9"/>
  <c r="NWA67" i="9"/>
  <c r="NWC67" i="9"/>
  <c r="NWE67" i="9"/>
  <c r="NWG67" i="9"/>
  <c r="NWI67" i="9"/>
  <c r="NWK67" i="9"/>
  <c r="NWM67" i="9"/>
  <c r="NWO67" i="9"/>
  <c r="NWQ67" i="9"/>
  <c r="NWS67" i="9"/>
  <c r="NWU67" i="9"/>
  <c r="NWW67" i="9"/>
  <c r="NWY67" i="9"/>
  <c r="NXA67" i="9"/>
  <c r="NXC67" i="9"/>
  <c r="NXE67" i="9"/>
  <c r="NXG67" i="9"/>
  <c r="NXI67" i="9"/>
  <c r="NXK67" i="9"/>
  <c r="NXM67" i="9"/>
  <c r="NXO67" i="9"/>
  <c r="NXQ67" i="9"/>
  <c r="NXS67" i="9"/>
  <c r="NXU67" i="9"/>
  <c r="NXW67" i="9"/>
  <c r="NXY67" i="9"/>
  <c r="NYA67" i="9"/>
  <c r="NYC67" i="9"/>
  <c r="NYE67" i="9"/>
  <c r="NYG67" i="9"/>
  <c r="NYI67" i="9"/>
  <c r="NYK67" i="9"/>
  <c r="NYM67" i="9"/>
  <c r="NYO67" i="9"/>
  <c r="NYQ67" i="9"/>
  <c r="NYS67" i="9"/>
  <c r="NYU67" i="9"/>
  <c r="NYW67" i="9"/>
  <c r="NYY67" i="9"/>
  <c r="NZA67" i="9"/>
  <c r="NZC67" i="9"/>
  <c r="NZE67" i="9"/>
  <c r="NZG67" i="9"/>
  <c r="NZI67" i="9"/>
  <c r="NZK67" i="9"/>
  <c r="NZM67" i="9"/>
  <c r="NZO67" i="9"/>
  <c r="NZQ67" i="9"/>
  <c r="NZS67" i="9"/>
  <c r="NZU67" i="9"/>
  <c r="NZW67" i="9"/>
  <c r="NZY67" i="9"/>
  <c r="OAA67" i="9"/>
  <c r="OAC67" i="9"/>
  <c r="OAE67" i="9"/>
  <c r="OAG67" i="9"/>
  <c r="OAI67" i="9"/>
  <c r="OAK67" i="9"/>
  <c r="OAM67" i="9"/>
  <c r="OAO67" i="9"/>
  <c r="OAQ67" i="9"/>
  <c r="OAS67" i="9"/>
  <c r="OAU67" i="9"/>
  <c r="OAW67" i="9"/>
  <c r="OAY67" i="9"/>
  <c r="OBA67" i="9"/>
  <c r="OBC67" i="9"/>
  <c r="OBE67" i="9"/>
  <c r="OBG67" i="9"/>
  <c r="OBI67" i="9"/>
  <c r="OBK67" i="9"/>
  <c r="OBM67" i="9"/>
  <c r="OBO67" i="9"/>
  <c r="OBQ67" i="9"/>
  <c r="OBS67" i="9"/>
  <c r="OBU67" i="9"/>
  <c r="OBW67" i="9"/>
  <c r="OBY67" i="9"/>
  <c r="OCA67" i="9"/>
  <c r="OCC67" i="9"/>
  <c r="OCE67" i="9"/>
  <c r="OCG67" i="9"/>
  <c r="OCI67" i="9"/>
  <c r="OCK67" i="9"/>
  <c r="OCM67" i="9"/>
  <c r="OCO67" i="9"/>
  <c r="OCQ67" i="9"/>
  <c r="OCS67" i="9"/>
  <c r="OCU67" i="9"/>
  <c r="OCW67" i="9"/>
  <c r="OCY67" i="9"/>
  <c r="ODA67" i="9"/>
  <c r="ODC67" i="9"/>
  <c r="ODE67" i="9"/>
  <c r="ODG67" i="9"/>
  <c r="ODI67" i="9"/>
  <c r="ODK67" i="9"/>
  <c r="ODM67" i="9"/>
  <c r="ODO67" i="9"/>
  <c r="ODQ67" i="9"/>
  <c r="ODS67" i="9"/>
  <c r="ODU67" i="9"/>
  <c r="ODW67" i="9"/>
  <c r="ODY67" i="9"/>
  <c r="OEA67" i="9"/>
  <c r="OEC67" i="9"/>
  <c r="OEE67" i="9"/>
  <c r="OEG67" i="9"/>
  <c r="OEI67" i="9"/>
  <c r="OEK67" i="9"/>
  <c r="OEM67" i="9"/>
  <c r="OEO67" i="9"/>
  <c r="OEQ67" i="9"/>
  <c r="OES67" i="9"/>
  <c r="OEU67" i="9"/>
  <c r="OEW67" i="9"/>
  <c r="OEY67" i="9"/>
  <c r="OFA67" i="9"/>
  <c r="OFC67" i="9"/>
  <c r="OFE67" i="9"/>
  <c r="OFG67" i="9"/>
  <c r="OFI67" i="9"/>
  <c r="OFK67" i="9"/>
  <c r="OFM67" i="9"/>
  <c r="OFO67" i="9"/>
  <c r="OFQ67" i="9"/>
  <c r="OFS67" i="9"/>
  <c r="OFU67" i="9"/>
  <c r="OFW67" i="9"/>
  <c r="OFY67" i="9"/>
  <c r="OGA67" i="9"/>
  <c r="OGC67" i="9"/>
  <c r="OGE67" i="9"/>
  <c r="OGG67" i="9"/>
  <c r="OGI67" i="9"/>
  <c r="OGK67" i="9"/>
  <c r="OGM67" i="9"/>
  <c r="OGO67" i="9"/>
  <c r="OGQ67" i="9"/>
  <c r="OGS67" i="9"/>
  <c r="OGU67" i="9"/>
  <c r="OGW67" i="9"/>
  <c r="OGY67" i="9"/>
  <c r="OHA67" i="9"/>
  <c r="OHC67" i="9"/>
  <c r="OHE67" i="9"/>
  <c r="OHG67" i="9"/>
  <c r="OHI67" i="9"/>
  <c r="OHK67" i="9"/>
  <c r="OHM67" i="9"/>
  <c r="OHO67" i="9"/>
  <c r="OHQ67" i="9"/>
  <c r="OHS67" i="9"/>
  <c r="OHU67" i="9"/>
  <c r="OHW67" i="9"/>
  <c r="OHY67" i="9"/>
  <c r="OIA67" i="9"/>
  <c r="OIC67" i="9"/>
  <c r="OIE67" i="9"/>
  <c r="OIG67" i="9"/>
  <c r="OII67" i="9"/>
  <c r="OIK67" i="9"/>
  <c r="OIM67" i="9"/>
  <c r="OIO67" i="9"/>
  <c r="OIQ67" i="9"/>
  <c r="OIS67" i="9"/>
  <c r="OIU67" i="9"/>
  <c r="OIW67" i="9"/>
  <c r="OIY67" i="9"/>
  <c r="OJA67" i="9"/>
  <c r="OJC67" i="9"/>
  <c r="OJE67" i="9"/>
  <c r="OJG67" i="9"/>
  <c r="OJI67" i="9"/>
  <c r="OJK67" i="9"/>
  <c r="OJM67" i="9"/>
  <c r="OJO67" i="9"/>
  <c r="OJQ67" i="9"/>
  <c r="OJS67" i="9"/>
  <c r="OJU67" i="9"/>
  <c r="OJW67" i="9"/>
  <c r="OJY67" i="9"/>
  <c r="OKA67" i="9"/>
  <c r="OKC67" i="9"/>
  <c r="OKE67" i="9"/>
  <c r="OKG67" i="9"/>
  <c r="OKI67" i="9"/>
  <c r="OKK67" i="9"/>
  <c r="OKM67" i="9"/>
  <c r="OKO67" i="9"/>
  <c r="OKQ67" i="9"/>
  <c r="OKS67" i="9"/>
  <c r="OKU67" i="9"/>
  <c r="OKW67" i="9"/>
  <c r="OKY67" i="9"/>
  <c r="OLA67" i="9"/>
  <c r="OLC67" i="9"/>
  <c r="OLE67" i="9"/>
  <c r="OLG67" i="9"/>
  <c r="OLI67" i="9"/>
  <c r="OLK67" i="9"/>
  <c r="OLM67" i="9"/>
  <c r="OLO67" i="9"/>
  <c r="OLQ67" i="9"/>
  <c r="OLS67" i="9"/>
  <c r="OLU67" i="9"/>
  <c r="OLW67" i="9"/>
  <c r="OLY67" i="9"/>
  <c r="OMA67" i="9"/>
  <c r="OMC67" i="9"/>
  <c r="OME67" i="9"/>
  <c r="OMG67" i="9"/>
  <c r="OMI67" i="9"/>
  <c r="OMK67" i="9"/>
  <c r="OMM67" i="9"/>
  <c r="OMO67" i="9"/>
  <c r="OMQ67" i="9"/>
  <c r="OMS67" i="9"/>
  <c r="OMU67" i="9"/>
  <c r="OMW67" i="9"/>
  <c r="OMY67" i="9"/>
  <c r="ONA67" i="9"/>
  <c r="ONC67" i="9"/>
  <c r="ONE67" i="9"/>
  <c r="ONG67" i="9"/>
  <c r="ONI67" i="9"/>
  <c r="ONK67" i="9"/>
  <c r="ONM67" i="9"/>
  <c r="ONO67" i="9"/>
  <c r="ONQ67" i="9"/>
  <c r="ONS67" i="9"/>
  <c r="ONU67" i="9"/>
  <c r="ONW67" i="9"/>
  <c r="ONY67" i="9"/>
  <c r="OOA67" i="9"/>
  <c r="OOC67" i="9"/>
  <c r="OOE67" i="9"/>
  <c r="OOG67" i="9"/>
  <c r="OOI67" i="9"/>
  <c r="OOK67" i="9"/>
  <c r="OOM67" i="9"/>
  <c r="OOO67" i="9"/>
  <c r="OOQ67" i="9"/>
  <c r="OOS67" i="9"/>
  <c r="OOU67" i="9"/>
  <c r="OOW67" i="9"/>
  <c r="OOY67" i="9"/>
  <c r="OPA67" i="9"/>
  <c r="OPC67" i="9"/>
  <c r="OPE67" i="9"/>
  <c r="OPG67" i="9"/>
  <c r="OPI67" i="9"/>
  <c r="OPK67" i="9"/>
  <c r="OPM67" i="9"/>
  <c r="OPO67" i="9"/>
  <c r="OPQ67" i="9"/>
  <c r="OPS67" i="9"/>
  <c r="OPU67" i="9"/>
  <c r="OPW67" i="9"/>
  <c r="OPY67" i="9"/>
  <c r="OQA67" i="9"/>
  <c r="OQC67" i="9"/>
  <c r="OQE67" i="9"/>
  <c r="OQG67" i="9"/>
  <c r="OQI67" i="9"/>
  <c r="OQK67" i="9"/>
  <c r="OQM67" i="9"/>
  <c r="OQO67" i="9"/>
  <c r="OQQ67" i="9"/>
  <c r="OQS67" i="9"/>
  <c r="OQU67" i="9"/>
  <c r="OQW67" i="9"/>
  <c r="OQY67" i="9"/>
  <c r="ORA67" i="9"/>
  <c r="ORC67" i="9"/>
  <c r="ORE67" i="9"/>
  <c r="ORG67" i="9"/>
  <c r="ORI67" i="9"/>
  <c r="ORK67" i="9"/>
  <c r="ORM67" i="9"/>
  <c r="ORO67" i="9"/>
  <c r="ORQ67" i="9"/>
  <c r="ORS67" i="9"/>
  <c r="ORU67" i="9"/>
  <c r="ORW67" i="9"/>
  <c r="ORY67" i="9"/>
  <c r="OSA67" i="9"/>
  <c r="OSC67" i="9"/>
  <c r="OSE67" i="9"/>
  <c r="OSG67" i="9"/>
  <c r="OSI67" i="9"/>
  <c r="OSK67" i="9"/>
  <c r="OSM67" i="9"/>
  <c r="OSO67" i="9"/>
  <c r="OSQ67" i="9"/>
  <c r="OSS67" i="9"/>
  <c r="OSU67" i="9"/>
  <c r="OSW67" i="9"/>
  <c r="OSY67" i="9"/>
  <c r="OTA67" i="9"/>
  <c r="OTC67" i="9"/>
  <c r="OTE67" i="9"/>
  <c r="OTG67" i="9"/>
  <c r="OTI67" i="9"/>
  <c r="OTK67" i="9"/>
  <c r="OTM67" i="9"/>
  <c r="OTO67" i="9"/>
  <c r="OTQ67" i="9"/>
  <c r="OTS67" i="9"/>
  <c r="OTU67" i="9"/>
  <c r="OTW67" i="9"/>
  <c r="OTY67" i="9"/>
  <c r="OUA67" i="9"/>
  <c r="OUC67" i="9"/>
  <c r="OUE67" i="9"/>
  <c r="OUG67" i="9"/>
  <c r="OUI67" i="9"/>
  <c r="OUK67" i="9"/>
  <c r="OUM67" i="9"/>
  <c r="OUO67" i="9"/>
  <c r="OUQ67" i="9"/>
  <c r="OUS67" i="9"/>
  <c r="OUU67" i="9"/>
  <c r="OUW67" i="9"/>
  <c r="OUY67" i="9"/>
  <c r="OVA67" i="9"/>
  <c r="OVC67" i="9"/>
  <c r="OVE67" i="9"/>
  <c r="OVG67" i="9"/>
  <c r="OVI67" i="9"/>
  <c r="OVK67" i="9"/>
  <c r="OVM67" i="9"/>
  <c r="OVO67" i="9"/>
  <c r="OVQ67" i="9"/>
  <c r="OVS67" i="9"/>
  <c r="OVU67" i="9"/>
  <c r="OVW67" i="9"/>
  <c r="OVY67" i="9"/>
  <c r="OWA67" i="9"/>
  <c r="OWC67" i="9"/>
  <c r="OWE67" i="9"/>
  <c r="OWG67" i="9"/>
  <c r="OWI67" i="9"/>
  <c r="OWK67" i="9"/>
  <c r="OWM67" i="9"/>
  <c r="OWO67" i="9"/>
  <c r="OWQ67" i="9"/>
  <c r="OWS67" i="9"/>
  <c r="OWU67" i="9"/>
  <c r="OWW67" i="9"/>
  <c r="OWY67" i="9"/>
  <c r="OXA67" i="9"/>
  <c r="OXC67" i="9"/>
  <c r="OXE67" i="9"/>
  <c r="OXG67" i="9"/>
  <c r="OXI67" i="9"/>
  <c r="OXK67" i="9"/>
  <c r="OXM67" i="9"/>
  <c r="OXO67" i="9"/>
  <c r="OXQ67" i="9"/>
  <c r="OXS67" i="9"/>
  <c r="OXU67" i="9"/>
  <c r="OXW67" i="9"/>
  <c r="OXY67" i="9"/>
  <c r="OYA67" i="9"/>
  <c r="OYC67" i="9"/>
  <c r="OYE67" i="9"/>
  <c r="OYG67" i="9"/>
  <c r="OYI67" i="9"/>
  <c r="OYK67" i="9"/>
  <c r="OYM67" i="9"/>
  <c r="OYO67" i="9"/>
  <c r="OYQ67" i="9"/>
  <c r="OYS67" i="9"/>
  <c r="OYU67" i="9"/>
  <c r="OYW67" i="9"/>
  <c r="OYY67" i="9"/>
  <c r="OZA67" i="9"/>
  <c r="OZC67" i="9"/>
  <c r="OZE67" i="9"/>
  <c r="OZG67" i="9"/>
  <c r="OZI67" i="9"/>
  <c r="OZK67" i="9"/>
  <c r="OZM67" i="9"/>
  <c r="OZO67" i="9"/>
  <c r="OZQ67" i="9"/>
  <c r="OZS67" i="9"/>
  <c r="OZU67" i="9"/>
  <c r="OZW67" i="9"/>
  <c r="OZY67" i="9"/>
  <c r="PAA67" i="9"/>
  <c r="PAC67" i="9"/>
  <c r="PAE67" i="9"/>
  <c r="PAG67" i="9"/>
  <c r="PAI67" i="9"/>
  <c r="PAK67" i="9"/>
  <c r="PAM67" i="9"/>
  <c r="PAO67" i="9"/>
  <c r="PAQ67" i="9"/>
  <c r="PAS67" i="9"/>
  <c r="PAU67" i="9"/>
  <c r="PAW67" i="9"/>
  <c r="PAY67" i="9"/>
  <c r="PBA67" i="9"/>
  <c r="PBC67" i="9"/>
  <c r="PBE67" i="9"/>
  <c r="PBG67" i="9"/>
  <c r="PBI67" i="9"/>
  <c r="PBK67" i="9"/>
  <c r="PBM67" i="9"/>
  <c r="PBO67" i="9"/>
  <c r="PBQ67" i="9"/>
  <c r="PBS67" i="9"/>
  <c r="PBU67" i="9"/>
  <c r="PBW67" i="9"/>
  <c r="PBY67" i="9"/>
  <c r="PCA67" i="9"/>
  <c r="PCC67" i="9"/>
  <c r="PCE67" i="9"/>
  <c r="PCG67" i="9"/>
  <c r="PCI67" i="9"/>
  <c r="PCK67" i="9"/>
  <c r="PCM67" i="9"/>
  <c r="PCO67" i="9"/>
  <c r="PCQ67" i="9"/>
  <c r="PCS67" i="9"/>
  <c r="PCU67" i="9"/>
  <c r="PCW67" i="9"/>
  <c r="PCY67" i="9"/>
  <c r="PDA67" i="9"/>
  <c r="PDC67" i="9"/>
  <c r="PDE67" i="9"/>
  <c r="PDG67" i="9"/>
  <c r="PDI67" i="9"/>
  <c r="PDK67" i="9"/>
  <c r="PDM67" i="9"/>
  <c r="PDO67" i="9"/>
  <c r="PDQ67" i="9"/>
  <c r="PDS67" i="9"/>
  <c r="PDU67" i="9"/>
  <c r="PDW67" i="9"/>
  <c r="PDY67" i="9"/>
  <c r="PEA67" i="9"/>
  <c r="PEC67" i="9"/>
  <c r="PEE67" i="9"/>
  <c r="PEG67" i="9"/>
  <c r="PEI67" i="9"/>
  <c r="PEK67" i="9"/>
  <c r="PEM67" i="9"/>
  <c r="PEO67" i="9"/>
  <c r="PEQ67" i="9"/>
  <c r="PES67" i="9"/>
  <c r="PEU67" i="9"/>
  <c r="PEW67" i="9"/>
  <c r="PEY67" i="9"/>
  <c r="PFA67" i="9"/>
  <c r="PFC67" i="9"/>
  <c r="PFE67" i="9"/>
  <c r="PFG67" i="9"/>
  <c r="PFI67" i="9"/>
  <c r="PFK67" i="9"/>
  <c r="PFM67" i="9"/>
  <c r="PFO67" i="9"/>
  <c r="PFQ67" i="9"/>
  <c r="PFS67" i="9"/>
  <c r="PFU67" i="9"/>
  <c r="PFW67" i="9"/>
  <c r="PFY67" i="9"/>
  <c r="PGA67" i="9"/>
  <c r="PGC67" i="9"/>
  <c r="PGE67" i="9"/>
  <c r="PGG67" i="9"/>
  <c r="PGI67" i="9"/>
  <c r="PGK67" i="9"/>
  <c r="PGM67" i="9"/>
  <c r="PGO67" i="9"/>
  <c r="PGQ67" i="9"/>
  <c r="PGS67" i="9"/>
  <c r="PGU67" i="9"/>
  <c r="PGW67" i="9"/>
  <c r="PGY67" i="9"/>
  <c r="PHA67" i="9"/>
  <c r="PHC67" i="9"/>
  <c r="PHE67" i="9"/>
  <c r="PHG67" i="9"/>
  <c r="PHI67" i="9"/>
  <c r="PHK67" i="9"/>
  <c r="PHM67" i="9"/>
  <c r="PHO67" i="9"/>
  <c r="PHQ67" i="9"/>
  <c r="PHS67" i="9"/>
  <c r="PHU67" i="9"/>
  <c r="PHW67" i="9"/>
  <c r="PHY67" i="9"/>
  <c r="PIA67" i="9"/>
  <c r="PIC67" i="9"/>
  <c r="PIE67" i="9"/>
  <c r="PIG67" i="9"/>
  <c r="PII67" i="9"/>
  <c r="PIK67" i="9"/>
  <c r="PIM67" i="9"/>
  <c r="PIO67" i="9"/>
  <c r="PIQ67" i="9"/>
  <c r="PIS67" i="9"/>
  <c r="PIU67" i="9"/>
  <c r="PIW67" i="9"/>
  <c r="PIY67" i="9"/>
  <c r="PJA67" i="9"/>
  <c r="PJC67" i="9"/>
  <c r="PJE67" i="9"/>
  <c r="PJG67" i="9"/>
  <c r="PJI67" i="9"/>
  <c r="PJK67" i="9"/>
  <c r="PJM67" i="9"/>
  <c r="PJO67" i="9"/>
  <c r="PJQ67" i="9"/>
  <c r="PJS67" i="9"/>
  <c r="PJU67" i="9"/>
  <c r="PJW67" i="9"/>
  <c r="PJY67" i="9"/>
  <c r="PKA67" i="9"/>
  <c r="PKC67" i="9"/>
  <c r="PKE67" i="9"/>
  <c r="PKG67" i="9"/>
  <c r="PKI67" i="9"/>
  <c r="PKK67" i="9"/>
  <c r="PKM67" i="9"/>
  <c r="PKO67" i="9"/>
  <c r="PKQ67" i="9"/>
  <c r="PKS67" i="9"/>
  <c r="PKU67" i="9"/>
  <c r="PKW67" i="9"/>
  <c r="PKY67" i="9"/>
  <c r="PLA67" i="9"/>
  <c r="PLC67" i="9"/>
  <c r="PLE67" i="9"/>
  <c r="PLG67" i="9"/>
  <c r="PLI67" i="9"/>
  <c r="PLK67" i="9"/>
  <c r="PLM67" i="9"/>
  <c r="PLO67" i="9"/>
  <c r="PLQ67" i="9"/>
  <c r="PLS67" i="9"/>
  <c r="PLU67" i="9"/>
  <c r="PLW67" i="9"/>
  <c r="PLY67" i="9"/>
  <c r="PMA67" i="9"/>
  <c r="PMC67" i="9"/>
  <c r="PME67" i="9"/>
  <c r="PMG67" i="9"/>
  <c r="PMI67" i="9"/>
  <c r="PMK67" i="9"/>
  <c r="PMM67" i="9"/>
  <c r="PMO67" i="9"/>
  <c r="PMQ67" i="9"/>
  <c r="PMS67" i="9"/>
  <c r="PMU67" i="9"/>
  <c r="PMW67" i="9"/>
  <c r="PMY67" i="9"/>
  <c r="PNA67" i="9"/>
  <c r="PNC67" i="9"/>
  <c r="PNE67" i="9"/>
  <c r="PNG67" i="9"/>
  <c r="PNI67" i="9"/>
  <c r="PNK67" i="9"/>
  <c r="PNM67" i="9"/>
  <c r="PNO67" i="9"/>
  <c r="PNQ67" i="9"/>
  <c r="PNS67" i="9"/>
  <c r="PNU67" i="9"/>
  <c r="PNW67" i="9"/>
  <c r="PNY67" i="9"/>
  <c r="POA67" i="9"/>
  <c r="POC67" i="9"/>
  <c r="POE67" i="9"/>
  <c r="POG67" i="9"/>
  <c r="POI67" i="9"/>
  <c r="POK67" i="9"/>
  <c r="POM67" i="9"/>
  <c r="POO67" i="9"/>
  <c r="POQ67" i="9"/>
  <c r="POS67" i="9"/>
  <c r="POU67" i="9"/>
  <c r="POW67" i="9"/>
  <c r="POY67" i="9"/>
  <c r="PPA67" i="9"/>
  <c r="PPC67" i="9"/>
  <c r="PPE67" i="9"/>
  <c r="PPG67" i="9"/>
  <c r="PPI67" i="9"/>
  <c r="PPK67" i="9"/>
  <c r="PPM67" i="9"/>
  <c r="PPO67" i="9"/>
  <c r="PPQ67" i="9"/>
  <c r="PPS67" i="9"/>
  <c r="PPU67" i="9"/>
  <c r="PPW67" i="9"/>
  <c r="PPY67" i="9"/>
  <c r="PQA67" i="9"/>
  <c r="PQC67" i="9"/>
  <c r="PQE67" i="9"/>
  <c r="PQG67" i="9"/>
  <c r="PQI67" i="9"/>
  <c r="PQK67" i="9"/>
  <c r="PQM67" i="9"/>
  <c r="PQO67" i="9"/>
  <c r="PQQ67" i="9"/>
  <c r="PQS67" i="9"/>
  <c r="PQU67" i="9"/>
  <c r="PQW67" i="9"/>
  <c r="PQY67" i="9"/>
  <c r="PRA67" i="9"/>
  <c r="PRC67" i="9"/>
  <c r="PRE67" i="9"/>
  <c r="PRG67" i="9"/>
  <c r="PRI67" i="9"/>
  <c r="PRK67" i="9"/>
  <c r="PRM67" i="9"/>
  <c r="PRO67" i="9"/>
  <c r="PRQ67" i="9"/>
  <c r="PRS67" i="9"/>
  <c r="PRU67" i="9"/>
  <c r="PRW67" i="9"/>
  <c r="PRY67" i="9"/>
  <c r="PSA67" i="9"/>
  <c r="PSC67" i="9"/>
  <c r="PSE67" i="9"/>
  <c r="PSG67" i="9"/>
  <c r="PSI67" i="9"/>
  <c r="PSK67" i="9"/>
  <c r="PSM67" i="9"/>
  <c r="PSO67" i="9"/>
  <c r="PSQ67" i="9"/>
  <c r="PSS67" i="9"/>
  <c r="PSU67" i="9"/>
  <c r="PSW67" i="9"/>
  <c r="PSY67" i="9"/>
  <c r="PTA67" i="9"/>
  <c r="PTC67" i="9"/>
  <c r="PTE67" i="9"/>
  <c r="PTG67" i="9"/>
  <c r="PTI67" i="9"/>
  <c r="PTK67" i="9"/>
  <c r="PTM67" i="9"/>
  <c r="PTO67" i="9"/>
  <c r="PTQ67" i="9"/>
  <c r="PTS67" i="9"/>
  <c r="PTU67" i="9"/>
  <c r="PTW67" i="9"/>
  <c r="PTY67" i="9"/>
  <c r="PUA67" i="9"/>
  <c r="PUC67" i="9"/>
  <c r="PUE67" i="9"/>
  <c r="PUG67" i="9"/>
  <c r="PUI67" i="9"/>
  <c r="PUK67" i="9"/>
  <c r="PUM67" i="9"/>
  <c r="PUO67" i="9"/>
  <c r="PUQ67" i="9"/>
  <c r="PUS67" i="9"/>
  <c r="PUU67" i="9"/>
  <c r="PUW67" i="9"/>
  <c r="PUY67" i="9"/>
  <c r="PVA67" i="9"/>
  <c r="PVC67" i="9"/>
  <c r="PVE67" i="9"/>
  <c r="PVG67" i="9"/>
  <c r="PVI67" i="9"/>
  <c r="PVK67" i="9"/>
  <c r="PVM67" i="9"/>
  <c r="PVO67" i="9"/>
  <c r="PVQ67" i="9"/>
  <c r="PVS67" i="9"/>
  <c r="PVU67" i="9"/>
  <c r="PVW67" i="9"/>
  <c r="PVY67" i="9"/>
  <c r="PWA67" i="9"/>
  <c r="PWC67" i="9"/>
  <c r="PWE67" i="9"/>
  <c r="PWG67" i="9"/>
  <c r="PWI67" i="9"/>
  <c r="PWK67" i="9"/>
  <c r="PWM67" i="9"/>
  <c r="PWO67" i="9"/>
  <c r="PWQ67" i="9"/>
  <c r="PWS67" i="9"/>
  <c r="PWU67" i="9"/>
  <c r="PWW67" i="9"/>
  <c r="PWY67" i="9"/>
  <c r="PXA67" i="9"/>
  <c r="PXC67" i="9"/>
  <c r="PXE67" i="9"/>
  <c r="PXG67" i="9"/>
  <c r="PXI67" i="9"/>
  <c r="PXK67" i="9"/>
  <c r="PXM67" i="9"/>
  <c r="PXO67" i="9"/>
  <c r="PXQ67" i="9"/>
  <c r="PXS67" i="9"/>
  <c r="PXU67" i="9"/>
  <c r="PXW67" i="9"/>
  <c r="PXY67" i="9"/>
  <c r="PYA67" i="9"/>
  <c r="PYC67" i="9"/>
  <c r="PYE67" i="9"/>
  <c r="PYG67" i="9"/>
  <c r="PYI67" i="9"/>
  <c r="PYK67" i="9"/>
  <c r="PYM67" i="9"/>
  <c r="PYO67" i="9"/>
  <c r="PYQ67" i="9"/>
  <c r="PYS67" i="9"/>
  <c r="PYU67" i="9"/>
  <c r="PYW67" i="9"/>
  <c r="PYY67" i="9"/>
  <c r="PZA67" i="9"/>
  <c r="PZC67" i="9"/>
  <c r="PZE67" i="9"/>
  <c r="PZG67" i="9"/>
  <c r="PZI67" i="9"/>
  <c r="PZK67" i="9"/>
  <c r="PZM67" i="9"/>
  <c r="PZO67" i="9"/>
  <c r="PZQ67" i="9"/>
  <c r="PZS67" i="9"/>
  <c r="PZU67" i="9"/>
  <c r="PZW67" i="9"/>
  <c r="PZY67" i="9"/>
  <c r="QAA67" i="9"/>
  <c r="QAC67" i="9"/>
  <c r="QAE67" i="9"/>
  <c r="QAG67" i="9"/>
  <c r="QAI67" i="9"/>
  <c r="QAK67" i="9"/>
  <c r="QAM67" i="9"/>
  <c r="QAO67" i="9"/>
  <c r="QAQ67" i="9"/>
  <c r="QAS67" i="9"/>
  <c r="QAU67" i="9"/>
  <c r="QAW67" i="9"/>
  <c r="QAY67" i="9"/>
  <c r="QBA67" i="9"/>
  <c r="QBC67" i="9"/>
  <c r="QBE67" i="9"/>
  <c r="QBG67" i="9"/>
  <c r="QBI67" i="9"/>
  <c r="QBK67" i="9"/>
  <c r="QBM67" i="9"/>
  <c r="QBO67" i="9"/>
  <c r="QBQ67" i="9"/>
  <c r="QBS67" i="9"/>
  <c r="QBU67" i="9"/>
  <c r="QBW67" i="9"/>
  <c r="QBY67" i="9"/>
  <c r="QCA67" i="9"/>
  <c r="QCC67" i="9"/>
  <c r="QCE67" i="9"/>
  <c r="QCG67" i="9"/>
  <c r="QCI67" i="9"/>
  <c r="QCK67" i="9"/>
  <c r="QCM67" i="9"/>
  <c r="QCO67" i="9"/>
  <c r="QCQ67" i="9"/>
  <c r="QCS67" i="9"/>
  <c r="QCU67" i="9"/>
  <c r="QCW67" i="9"/>
  <c r="QCY67" i="9"/>
  <c r="QDA67" i="9"/>
  <c r="QDC67" i="9"/>
  <c r="QDE67" i="9"/>
  <c r="QDG67" i="9"/>
  <c r="QDI67" i="9"/>
  <c r="QDK67" i="9"/>
  <c r="QDM67" i="9"/>
  <c r="QDO67" i="9"/>
  <c r="QDQ67" i="9"/>
  <c r="QDS67" i="9"/>
  <c r="QDU67" i="9"/>
  <c r="QDW67" i="9"/>
  <c r="QDY67" i="9"/>
  <c r="QEA67" i="9"/>
  <c r="QEC67" i="9"/>
  <c r="QEE67" i="9"/>
  <c r="QEG67" i="9"/>
  <c r="QEI67" i="9"/>
  <c r="QEK67" i="9"/>
  <c r="QEM67" i="9"/>
  <c r="QEO67" i="9"/>
  <c r="QEQ67" i="9"/>
  <c r="QES67" i="9"/>
  <c r="QEU67" i="9"/>
  <c r="QEW67" i="9"/>
  <c r="QEY67" i="9"/>
  <c r="QFA67" i="9"/>
  <c r="QFC67" i="9"/>
  <c r="QFE67" i="9"/>
  <c r="QFG67" i="9"/>
  <c r="QFI67" i="9"/>
  <c r="QFK67" i="9"/>
  <c r="QFM67" i="9"/>
  <c r="QFO67" i="9"/>
  <c r="QFQ67" i="9"/>
  <c r="QFS67" i="9"/>
  <c r="QFU67" i="9"/>
  <c r="QFW67" i="9"/>
  <c r="QFY67" i="9"/>
  <c r="QGA67" i="9"/>
  <c r="QGC67" i="9"/>
  <c r="QGE67" i="9"/>
  <c r="QGG67" i="9"/>
  <c r="QGI67" i="9"/>
  <c r="QGK67" i="9"/>
  <c r="QGM67" i="9"/>
  <c r="QGO67" i="9"/>
  <c r="QGQ67" i="9"/>
  <c r="QGS67" i="9"/>
  <c r="QGU67" i="9"/>
  <c r="QGW67" i="9"/>
  <c r="QGY67" i="9"/>
  <c r="QHA67" i="9"/>
  <c r="QHC67" i="9"/>
  <c r="QHE67" i="9"/>
  <c r="QHG67" i="9"/>
  <c r="QHI67" i="9"/>
  <c r="QHK67" i="9"/>
  <c r="QHM67" i="9"/>
  <c r="QHO67" i="9"/>
  <c r="QHQ67" i="9"/>
  <c r="QHS67" i="9"/>
  <c r="QHU67" i="9"/>
  <c r="QHW67" i="9"/>
  <c r="QHY67" i="9"/>
  <c r="QIA67" i="9"/>
  <c r="QIC67" i="9"/>
  <c r="QIE67" i="9"/>
  <c r="QIG67" i="9"/>
  <c r="QII67" i="9"/>
  <c r="QIK67" i="9"/>
  <c r="QIM67" i="9"/>
  <c r="QIO67" i="9"/>
  <c r="QIQ67" i="9"/>
  <c r="QIS67" i="9"/>
  <c r="QIU67" i="9"/>
  <c r="QIW67" i="9"/>
  <c r="QIY67" i="9"/>
  <c r="QJA67" i="9"/>
  <c r="QJC67" i="9"/>
  <c r="QJE67" i="9"/>
  <c r="QJG67" i="9"/>
  <c r="QJI67" i="9"/>
  <c r="QJK67" i="9"/>
  <c r="QJM67" i="9"/>
  <c r="QJO67" i="9"/>
  <c r="QJQ67" i="9"/>
  <c r="QJS67" i="9"/>
  <c r="QJU67" i="9"/>
  <c r="QJW67" i="9"/>
  <c r="QJY67" i="9"/>
  <c r="QKA67" i="9"/>
  <c r="QKC67" i="9"/>
  <c r="QKE67" i="9"/>
  <c r="QKG67" i="9"/>
  <c r="QKI67" i="9"/>
  <c r="QKK67" i="9"/>
  <c r="QKM67" i="9"/>
  <c r="QKO67" i="9"/>
  <c r="QKQ67" i="9"/>
  <c r="QKS67" i="9"/>
  <c r="QKU67" i="9"/>
  <c r="QKW67" i="9"/>
  <c r="QKY67" i="9"/>
  <c r="QLA67" i="9"/>
  <c r="QLC67" i="9"/>
  <c r="QLE67" i="9"/>
  <c r="QLG67" i="9"/>
  <c r="QLI67" i="9"/>
  <c r="QLK67" i="9"/>
  <c r="QLM67" i="9"/>
  <c r="QLO67" i="9"/>
  <c r="QLQ67" i="9"/>
  <c r="QLS67" i="9"/>
  <c r="QLU67" i="9"/>
  <c r="QLW67" i="9"/>
  <c r="QLY67" i="9"/>
  <c r="QMA67" i="9"/>
  <c r="QMC67" i="9"/>
  <c r="QME67" i="9"/>
  <c r="QMG67" i="9"/>
  <c r="QMI67" i="9"/>
  <c r="QMK67" i="9"/>
  <c r="QMM67" i="9"/>
  <c r="QMO67" i="9"/>
  <c r="QMQ67" i="9"/>
  <c r="QMS67" i="9"/>
  <c r="QMU67" i="9"/>
  <c r="QMW67" i="9"/>
  <c r="QMY67" i="9"/>
  <c r="QNA67" i="9"/>
  <c r="QNC67" i="9"/>
  <c r="QNE67" i="9"/>
  <c r="QNG67" i="9"/>
  <c r="QNI67" i="9"/>
  <c r="QNK67" i="9"/>
  <c r="QNM67" i="9"/>
  <c r="QNO67" i="9"/>
  <c r="QNQ67" i="9"/>
  <c r="QNS67" i="9"/>
  <c r="QNU67" i="9"/>
  <c r="QNW67" i="9"/>
  <c r="QNY67" i="9"/>
  <c r="QOA67" i="9"/>
  <c r="QOC67" i="9"/>
  <c r="QOE67" i="9"/>
  <c r="QOG67" i="9"/>
  <c r="QOI67" i="9"/>
  <c r="QOK67" i="9"/>
  <c r="QOM67" i="9"/>
  <c r="QOO67" i="9"/>
  <c r="QOQ67" i="9"/>
  <c r="QOS67" i="9"/>
  <c r="QOU67" i="9"/>
  <c r="QOW67" i="9"/>
  <c r="QOY67" i="9"/>
  <c r="QPA67" i="9"/>
  <c r="QPC67" i="9"/>
  <c r="QPE67" i="9"/>
  <c r="QPG67" i="9"/>
  <c r="QPI67" i="9"/>
  <c r="QPK67" i="9"/>
  <c r="QPM67" i="9"/>
  <c r="QPO67" i="9"/>
  <c r="QPQ67" i="9"/>
  <c r="QPS67" i="9"/>
  <c r="QPU67" i="9"/>
  <c r="QPW67" i="9"/>
  <c r="QPY67" i="9"/>
  <c r="QQA67" i="9"/>
  <c r="QQC67" i="9"/>
  <c r="QQE67" i="9"/>
  <c r="QQG67" i="9"/>
  <c r="QQI67" i="9"/>
  <c r="QQK67" i="9"/>
  <c r="QQM67" i="9"/>
  <c r="QQO67" i="9"/>
  <c r="QQQ67" i="9"/>
  <c r="QQS67" i="9"/>
  <c r="QQU67" i="9"/>
  <c r="QQW67" i="9"/>
  <c r="QQY67" i="9"/>
  <c r="QRA67" i="9"/>
  <c r="QRC67" i="9"/>
  <c r="QRE67" i="9"/>
  <c r="QRG67" i="9"/>
  <c r="QRI67" i="9"/>
  <c r="QRK67" i="9"/>
  <c r="QRM67" i="9"/>
  <c r="QRO67" i="9"/>
  <c r="QRQ67" i="9"/>
  <c r="QRS67" i="9"/>
  <c r="QRU67" i="9"/>
  <c r="QRW67" i="9"/>
  <c r="QRY67" i="9"/>
  <c r="QSA67" i="9"/>
  <c r="QSC67" i="9"/>
  <c r="QSE67" i="9"/>
  <c r="QSG67" i="9"/>
  <c r="QSI67" i="9"/>
  <c r="QSK67" i="9"/>
  <c r="QSM67" i="9"/>
  <c r="QSO67" i="9"/>
  <c r="QSQ67" i="9"/>
  <c r="QSS67" i="9"/>
  <c r="QSU67" i="9"/>
  <c r="QSW67" i="9"/>
  <c r="QSY67" i="9"/>
  <c r="QTA67" i="9"/>
  <c r="QTC67" i="9"/>
  <c r="QTE67" i="9"/>
  <c r="QTG67" i="9"/>
  <c r="QTI67" i="9"/>
  <c r="QTK67" i="9"/>
  <c r="QTM67" i="9"/>
  <c r="QTO67" i="9"/>
  <c r="QTQ67" i="9"/>
  <c r="QTS67" i="9"/>
  <c r="QTU67" i="9"/>
  <c r="QTW67" i="9"/>
  <c r="QTY67" i="9"/>
  <c r="QUA67" i="9"/>
  <c r="QUC67" i="9"/>
  <c r="QUE67" i="9"/>
  <c r="QUG67" i="9"/>
  <c r="QUI67" i="9"/>
  <c r="QUK67" i="9"/>
  <c r="QUM67" i="9"/>
  <c r="QUO67" i="9"/>
  <c r="QUQ67" i="9"/>
  <c r="QUS67" i="9"/>
  <c r="QUU67" i="9"/>
  <c r="QUW67" i="9"/>
  <c r="QUY67" i="9"/>
  <c r="QVA67" i="9"/>
  <c r="QVC67" i="9"/>
  <c r="QVE67" i="9"/>
  <c r="QVG67" i="9"/>
  <c r="QVI67" i="9"/>
  <c r="QVK67" i="9"/>
  <c r="QVM67" i="9"/>
  <c r="QVO67" i="9"/>
  <c r="QVQ67" i="9"/>
  <c r="QVS67" i="9"/>
  <c r="QVU67" i="9"/>
  <c r="QVW67" i="9"/>
  <c r="QVY67" i="9"/>
  <c r="QWA67" i="9"/>
  <c r="QWC67" i="9"/>
  <c r="QWE67" i="9"/>
  <c r="QWG67" i="9"/>
  <c r="QWI67" i="9"/>
  <c r="QWK67" i="9"/>
  <c r="QWM67" i="9"/>
  <c r="QWO67" i="9"/>
  <c r="QWQ67" i="9"/>
  <c r="QWS67" i="9"/>
  <c r="QWU67" i="9"/>
  <c r="QWW67" i="9"/>
  <c r="QWY67" i="9"/>
  <c r="QXA67" i="9"/>
  <c r="QXC67" i="9"/>
  <c r="QXE67" i="9"/>
  <c r="QXG67" i="9"/>
  <c r="QXI67" i="9"/>
  <c r="QXK67" i="9"/>
  <c r="QXM67" i="9"/>
  <c r="QXO67" i="9"/>
  <c r="QXQ67" i="9"/>
  <c r="QXS67" i="9"/>
  <c r="QXU67" i="9"/>
  <c r="QXW67" i="9"/>
  <c r="QXY67" i="9"/>
  <c r="QYA67" i="9"/>
  <c r="QYC67" i="9"/>
  <c r="QYE67" i="9"/>
  <c r="QYG67" i="9"/>
  <c r="QYI67" i="9"/>
  <c r="QYK67" i="9"/>
  <c r="QYM67" i="9"/>
  <c r="QYO67" i="9"/>
  <c r="QYQ67" i="9"/>
  <c r="QYS67" i="9"/>
  <c r="QYU67" i="9"/>
  <c r="QYW67" i="9"/>
  <c r="QYY67" i="9"/>
  <c r="QZA67" i="9"/>
  <c r="QZC67" i="9"/>
  <c r="QZE67" i="9"/>
  <c r="QZG67" i="9"/>
  <c r="QZI67" i="9"/>
  <c r="QZK67" i="9"/>
  <c r="QZM67" i="9"/>
  <c r="QZO67" i="9"/>
  <c r="QZQ67" i="9"/>
  <c r="QZS67" i="9"/>
  <c r="QZU67" i="9"/>
  <c r="QZW67" i="9"/>
  <c r="QZY67" i="9"/>
  <c r="RAA67" i="9"/>
  <c r="RAC67" i="9"/>
  <c r="RAE67" i="9"/>
  <c r="RAG67" i="9"/>
  <c r="RAI67" i="9"/>
  <c r="RAK67" i="9"/>
  <c r="RAM67" i="9"/>
  <c r="RAO67" i="9"/>
  <c r="RAQ67" i="9"/>
  <c r="RAS67" i="9"/>
  <c r="RAU67" i="9"/>
  <c r="RAW67" i="9"/>
  <c r="RAY67" i="9"/>
  <c r="RBA67" i="9"/>
  <c r="RBC67" i="9"/>
  <c r="RBE67" i="9"/>
  <c r="RBG67" i="9"/>
  <c r="RBI67" i="9"/>
  <c r="RBK67" i="9"/>
  <c r="RBM67" i="9"/>
  <c r="RBO67" i="9"/>
  <c r="RBQ67" i="9"/>
  <c r="RBS67" i="9"/>
  <c r="RBU67" i="9"/>
  <c r="RBW67" i="9"/>
  <c r="RBY67" i="9"/>
  <c r="RCA67" i="9"/>
  <c r="RCC67" i="9"/>
  <c r="RCE67" i="9"/>
  <c r="RCG67" i="9"/>
  <c r="RCI67" i="9"/>
  <c r="RCK67" i="9"/>
  <c r="RCM67" i="9"/>
  <c r="RCO67" i="9"/>
  <c r="RCQ67" i="9"/>
  <c r="RCS67" i="9"/>
  <c r="RCU67" i="9"/>
  <c r="RCW67" i="9"/>
  <c r="RCY67" i="9"/>
  <c r="RDA67" i="9"/>
  <c r="RDC67" i="9"/>
  <c r="RDE67" i="9"/>
  <c r="RDG67" i="9"/>
  <c r="RDI67" i="9"/>
  <c r="RDK67" i="9"/>
  <c r="RDM67" i="9"/>
  <c r="RDO67" i="9"/>
  <c r="RDQ67" i="9"/>
  <c r="RDS67" i="9"/>
  <c r="RDU67" i="9"/>
  <c r="RDW67" i="9"/>
  <c r="RDY67" i="9"/>
  <c r="REA67" i="9"/>
  <c r="REC67" i="9"/>
  <c r="REE67" i="9"/>
  <c r="REG67" i="9"/>
  <c r="REI67" i="9"/>
  <c r="REK67" i="9"/>
  <c r="REM67" i="9"/>
  <c r="REO67" i="9"/>
  <c r="REQ67" i="9"/>
  <c r="RES67" i="9"/>
  <c r="REU67" i="9"/>
  <c r="REW67" i="9"/>
  <c r="REY67" i="9"/>
  <c r="RFA67" i="9"/>
  <c r="RFC67" i="9"/>
  <c r="RFE67" i="9"/>
  <c r="RFG67" i="9"/>
  <c r="RFI67" i="9"/>
  <c r="RFK67" i="9"/>
  <c r="RFM67" i="9"/>
  <c r="RFO67" i="9"/>
  <c r="RFQ67" i="9"/>
  <c r="RFS67" i="9"/>
  <c r="RFU67" i="9"/>
  <c r="RFW67" i="9"/>
  <c r="RFY67" i="9"/>
  <c r="RGA67" i="9"/>
  <c r="RGC67" i="9"/>
  <c r="RGE67" i="9"/>
  <c r="RGG67" i="9"/>
  <c r="RGI67" i="9"/>
  <c r="RGK67" i="9"/>
  <c r="RGM67" i="9"/>
  <c r="RGO67" i="9"/>
  <c r="RGQ67" i="9"/>
  <c r="RGS67" i="9"/>
  <c r="RGU67" i="9"/>
  <c r="RGW67" i="9"/>
  <c r="RGY67" i="9"/>
  <c r="RHA67" i="9"/>
  <c r="RHC67" i="9"/>
  <c r="RHE67" i="9"/>
  <c r="RHG67" i="9"/>
  <c r="RHI67" i="9"/>
  <c r="RHK67" i="9"/>
  <c r="RHM67" i="9"/>
  <c r="RHO67" i="9"/>
  <c r="RHQ67" i="9"/>
  <c r="RHS67" i="9"/>
  <c r="RHU67" i="9"/>
  <c r="RHW67" i="9"/>
  <c r="RHY67" i="9"/>
  <c r="RIA67" i="9"/>
  <c r="RIC67" i="9"/>
  <c r="RIE67" i="9"/>
  <c r="RIG67" i="9"/>
  <c r="RII67" i="9"/>
  <c r="RIK67" i="9"/>
  <c r="RIM67" i="9"/>
  <c r="RIO67" i="9"/>
  <c r="RIQ67" i="9"/>
  <c r="RIS67" i="9"/>
  <c r="RIU67" i="9"/>
  <c r="RIW67" i="9"/>
  <c r="RIY67" i="9"/>
  <c r="RJA67" i="9"/>
  <c r="RJC67" i="9"/>
  <c r="RJE67" i="9"/>
  <c r="RJG67" i="9"/>
  <c r="RJI67" i="9"/>
  <c r="RJK67" i="9"/>
  <c r="RJM67" i="9"/>
  <c r="RJO67" i="9"/>
  <c r="RJQ67" i="9"/>
  <c r="RJS67" i="9"/>
  <c r="RJU67" i="9"/>
  <c r="RJW67" i="9"/>
  <c r="RJY67" i="9"/>
  <c r="RKA67" i="9"/>
  <c r="RKC67" i="9"/>
  <c r="RKE67" i="9"/>
  <c r="RKG67" i="9"/>
  <c r="RKI67" i="9"/>
  <c r="RKK67" i="9"/>
  <c r="RKM67" i="9"/>
  <c r="RKO67" i="9"/>
  <c r="RKQ67" i="9"/>
  <c r="RKS67" i="9"/>
  <c r="RKU67" i="9"/>
  <c r="RKW67" i="9"/>
  <c r="RKY67" i="9"/>
  <c r="RLA67" i="9"/>
  <c r="RLC67" i="9"/>
  <c r="RLE67" i="9"/>
  <c r="RLG67" i="9"/>
  <c r="RLI67" i="9"/>
  <c r="RLK67" i="9"/>
  <c r="RLM67" i="9"/>
  <c r="RLO67" i="9"/>
  <c r="RLQ67" i="9"/>
  <c r="RLS67" i="9"/>
  <c r="RLU67" i="9"/>
  <c r="RLW67" i="9"/>
  <c r="RLY67" i="9"/>
  <c r="RMA67" i="9"/>
  <c r="RMC67" i="9"/>
  <c r="RME67" i="9"/>
  <c r="RMG67" i="9"/>
  <c r="RMI67" i="9"/>
  <c r="RMK67" i="9"/>
  <c r="RMM67" i="9"/>
  <c r="RMO67" i="9"/>
  <c r="RMQ67" i="9"/>
  <c r="RMS67" i="9"/>
  <c r="RMU67" i="9"/>
  <c r="RMW67" i="9"/>
  <c r="RMY67" i="9"/>
  <c r="RNA67" i="9"/>
  <c r="RNC67" i="9"/>
  <c r="RNE67" i="9"/>
  <c r="RNG67" i="9"/>
  <c r="RNI67" i="9"/>
  <c r="RNK67" i="9"/>
  <c r="RNM67" i="9"/>
  <c r="RNO67" i="9"/>
  <c r="RNQ67" i="9"/>
  <c r="RNS67" i="9"/>
  <c r="RNU67" i="9"/>
  <c r="RNW67" i="9"/>
  <c r="RNY67" i="9"/>
  <c r="ROA67" i="9"/>
  <c r="ROC67" i="9"/>
  <c r="ROE67" i="9"/>
  <c r="ROG67" i="9"/>
  <c r="ROI67" i="9"/>
  <c r="ROK67" i="9"/>
  <c r="ROM67" i="9"/>
  <c r="ROO67" i="9"/>
  <c r="ROQ67" i="9"/>
  <c r="ROS67" i="9"/>
  <c r="ROU67" i="9"/>
  <c r="ROW67" i="9"/>
  <c r="ROY67" i="9"/>
  <c r="RPA67" i="9"/>
  <c r="RPC67" i="9"/>
  <c r="RPE67" i="9"/>
  <c r="RPG67" i="9"/>
  <c r="RPI67" i="9"/>
  <c r="RPK67" i="9"/>
  <c r="RPM67" i="9"/>
  <c r="RPO67" i="9"/>
  <c r="RPQ67" i="9"/>
  <c r="RPS67" i="9"/>
  <c r="RPU67" i="9"/>
  <c r="RPW67" i="9"/>
  <c r="RPY67" i="9"/>
  <c r="RQA67" i="9"/>
  <c r="RQC67" i="9"/>
  <c r="RQE67" i="9"/>
  <c r="RQG67" i="9"/>
  <c r="RQI67" i="9"/>
  <c r="RQK67" i="9"/>
  <c r="RQM67" i="9"/>
  <c r="RQO67" i="9"/>
  <c r="RQQ67" i="9"/>
  <c r="RQS67" i="9"/>
  <c r="RQU67" i="9"/>
  <c r="RQW67" i="9"/>
  <c r="RQY67" i="9"/>
  <c r="RRA67" i="9"/>
  <c r="RRC67" i="9"/>
  <c r="RRE67" i="9"/>
  <c r="RRG67" i="9"/>
  <c r="RRI67" i="9"/>
  <c r="RRK67" i="9"/>
  <c r="RRM67" i="9"/>
  <c r="RRO67" i="9"/>
  <c r="RRQ67" i="9"/>
  <c r="RRS67" i="9"/>
  <c r="RRU67" i="9"/>
  <c r="RRW67" i="9"/>
  <c r="RRY67" i="9"/>
  <c r="RSA67" i="9"/>
  <c r="RSC67" i="9"/>
  <c r="RSE67" i="9"/>
  <c r="RSG67" i="9"/>
  <c r="RSI67" i="9"/>
  <c r="RSK67" i="9"/>
  <c r="RSM67" i="9"/>
  <c r="RSO67" i="9"/>
  <c r="RSQ67" i="9"/>
  <c r="RSS67" i="9"/>
  <c r="RSU67" i="9"/>
  <c r="RSW67" i="9"/>
  <c r="RSY67" i="9"/>
  <c r="RTA67" i="9"/>
  <c r="RTC67" i="9"/>
  <c r="RTE67" i="9"/>
  <c r="RTG67" i="9"/>
  <c r="RTI67" i="9"/>
  <c r="RTK67" i="9"/>
  <c r="RTM67" i="9"/>
  <c r="RTO67" i="9"/>
  <c r="RTQ67" i="9"/>
  <c r="RTS67" i="9"/>
  <c r="RTU67" i="9"/>
  <c r="RTW67" i="9"/>
  <c r="RTY67" i="9"/>
  <c r="RUA67" i="9"/>
  <c r="RUC67" i="9"/>
  <c r="RUE67" i="9"/>
  <c r="RUG67" i="9"/>
  <c r="RUI67" i="9"/>
  <c r="RUK67" i="9"/>
  <c r="RUM67" i="9"/>
  <c r="RUO67" i="9"/>
  <c r="RUQ67" i="9"/>
  <c r="RUS67" i="9"/>
  <c r="RUU67" i="9"/>
  <c r="RUW67" i="9"/>
  <c r="RUY67" i="9"/>
  <c r="RVA67" i="9"/>
  <c r="RVC67" i="9"/>
  <c r="RVE67" i="9"/>
  <c r="RVG67" i="9"/>
  <c r="RVI67" i="9"/>
  <c r="RVK67" i="9"/>
  <c r="RVM67" i="9"/>
  <c r="RVO67" i="9"/>
  <c r="RVQ67" i="9"/>
  <c r="RVS67" i="9"/>
  <c r="RVU67" i="9"/>
  <c r="RVW67" i="9"/>
  <c r="RVY67" i="9"/>
  <c r="RWA67" i="9"/>
  <c r="RWC67" i="9"/>
  <c r="RWE67" i="9"/>
  <c r="RWG67" i="9"/>
  <c r="RWI67" i="9"/>
  <c r="RWK67" i="9"/>
  <c r="RWM67" i="9"/>
  <c r="RWO67" i="9"/>
  <c r="RWQ67" i="9"/>
  <c r="RWS67" i="9"/>
  <c r="RWU67" i="9"/>
  <c r="RWW67" i="9"/>
  <c r="RWY67" i="9"/>
  <c r="RXA67" i="9"/>
  <c r="RXC67" i="9"/>
  <c r="RXE67" i="9"/>
  <c r="RXG67" i="9"/>
  <c r="RXI67" i="9"/>
  <c r="RXK67" i="9"/>
  <c r="RXM67" i="9"/>
  <c r="RXO67" i="9"/>
  <c r="RXQ67" i="9"/>
  <c r="RXS67" i="9"/>
  <c r="RXU67" i="9"/>
  <c r="RXW67" i="9"/>
  <c r="RXY67" i="9"/>
  <c r="RYA67" i="9"/>
  <c r="RYC67" i="9"/>
  <c r="RYE67" i="9"/>
  <c r="RYG67" i="9"/>
  <c r="RYI67" i="9"/>
  <c r="RYK67" i="9"/>
  <c r="RYM67" i="9"/>
  <c r="RYO67" i="9"/>
  <c r="RYQ67" i="9"/>
  <c r="RYS67" i="9"/>
  <c r="RYU67" i="9"/>
  <c r="RYW67" i="9"/>
  <c r="RYY67" i="9"/>
  <c r="RZA67" i="9"/>
  <c r="RZC67" i="9"/>
  <c r="RZE67" i="9"/>
  <c r="RZG67" i="9"/>
  <c r="RZI67" i="9"/>
  <c r="RZK67" i="9"/>
  <c r="RZM67" i="9"/>
  <c r="RZO67" i="9"/>
  <c r="RZQ67" i="9"/>
  <c r="RZS67" i="9"/>
  <c r="RZU67" i="9"/>
  <c r="RZW67" i="9"/>
  <c r="RZY67" i="9"/>
  <c r="SAA67" i="9"/>
  <c r="SAC67" i="9"/>
  <c r="SAE67" i="9"/>
  <c r="SAG67" i="9"/>
  <c r="SAI67" i="9"/>
  <c r="SAK67" i="9"/>
  <c r="SAM67" i="9"/>
  <c r="SAO67" i="9"/>
  <c r="SAQ67" i="9"/>
  <c r="SAS67" i="9"/>
  <c r="SAU67" i="9"/>
  <c r="SAW67" i="9"/>
  <c r="SAY67" i="9"/>
  <c r="SBA67" i="9"/>
  <c r="SBC67" i="9"/>
  <c r="SBE67" i="9"/>
  <c r="SBG67" i="9"/>
  <c r="SBI67" i="9"/>
  <c r="SBK67" i="9"/>
  <c r="SBM67" i="9"/>
  <c r="SBO67" i="9"/>
  <c r="SBQ67" i="9"/>
  <c r="SBS67" i="9"/>
  <c r="SBU67" i="9"/>
  <c r="SBW67" i="9"/>
  <c r="SBY67" i="9"/>
  <c r="SCA67" i="9"/>
  <c r="SCC67" i="9"/>
  <c r="SCE67" i="9"/>
  <c r="SCG67" i="9"/>
  <c r="SCI67" i="9"/>
  <c r="SCK67" i="9"/>
  <c r="SCM67" i="9"/>
  <c r="SCO67" i="9"/>
  <c r="SCQ67" i="9"/>
  <c r="SCS67" i="9"/>
  <c r="SCU67" i="9"/>
  <c r="SCW67" i="9"/>
  <c r="SCY67" i="9"/>
  <c r="SDA67" i="9"/>
  <c r="SDC67" i="9"/>
  <c r="SDE67" i="9"/>
  <c r="SDG67" i="9"/>
  <c r="SDI67" i="9"/>
  <c r="SDK67" i="9"/>
  <c r="SDM67" i="9"/>
  <c r="SDO67" i="9"/>
  <c r="SDQ67" i="9"/>
  <c r="SDS67" i="9"/>
  <c r="SDU67" i="9"/>
  <c r="SDW67" i="9"/>
  <c r="SDY67" i="9"/>
  <c r="SEA67" i="9"/>
  <c r="SEC67" i="9"/>
  <c r="SEE67" i="9"/>
  <c r="SEG67" i="9"/>
  <c r="SEI67" i="9"/>
  <c r="SEK67" i="9"/>
  <c r="SEM67" i="9"/>
  <c r="SEO67" i="9"/>
  <c r="SEQ67" i="9"/>
  <c r="SES67" i="9"/>
  <c r="SEU67" i="9"/>
  <c r="SEW67" i="9"/>
  <c r="SEY67" i="9"/>
  <c r="SFA67" i="9"/>
  <c r="SFC67" i="9"/>
  <c r="SFE67" i="9"/>
  <c r="SFG67" i="9"/>
  <c r="SFI67" i="9"/>
  <c r="SFK67" i="9"/>
  <c r="SFM67" i="9"/>
  <c r="SFO67" i="9"/>
  <c r="SFQ67" i="9"/>
  <c r="SFS67" i="9"/>
  <c r="SFU67" i="9"/>
  <c r="SFW67" i="9"/>
  <c r="SFY67" i="9"/>
  <c r="SGA67" i="9"/>
  <c r="SGC67" i="9"/>
  <c r="SGE67" i="9"/>
  <c r="SGG67" i="9"/>
  <c r="SGI67" i="9"/>
  <c r="SGK67" i="9"/>
  <c r="SGM67" i="9"/>
  <c r="SGO67" i="9"/>
  <c r="SGQ67" i="9"/>
  <c r="SGS67" i="9"/>
  <c r="SGU67" i="9"/>
  <c r="SGW67" i="9"/>
  <c r="SGY67" i="9"/>
  <c r="SHA67" i="9"/>
  <c r="SHC67" i="9"/>
  <c r="SHE67" i="9"/>
  <c r="SHG67" i="9"/>
  <c r="SHI67" i="9"/>
  <c r="SHK67" i="9"/>
  <c r="SHM67" i="9"/>
  <c r="SHO67" i="9"/>
  <c r="SHQ67" i="9"/>
  <c r="SHS67" i="9"/>
  <c r="SHU67" i="9"/>
  <c r="SHW67" i="9"/>
  <c r="SHY67" i="9"/>
  <c r="SIA67" i="9"/>
  <c r="SIC67" i="9"/>
  <c r="SIE67" i="9"/>
  <c r="SIG67" i="9"/>
  <c r="SII67" i="9"/>
  <c r="SIK67" i="9"/>
  <c r="SIM67" i="9"/>
  <c r="SIO67" i="9"/>
  <c r="SIQ67" i="9"/>
  <c r="SIS67" i="9"/>
  <c r="SIU67" i="9"/>
  <c r="SIW67" i="9"/>
  <c r="SIY67" i="9"/>
  <c r="SJA67" i="9"/>
  <c r="SJC67" i="9"/>
  <c r="SJE67" i="9"/>
  <c r="SJG67" i="9"/>
  <c r="SJI67" i="9"/>
  <c r="SJK67" i="9"/>
  <c r="SJM67" i="9"/>
  <c r="SJO67" i="9"/>
  <c r="SJQ67" i="9"/>
  <c r="SJS67" i="9"/>
  <c r="SJU67" i="9"/>
  <c r="SJW67" i="9"/>
  <c r="SJY67" i="9"/>
  <c r="SKA67" i="9"/>
  <c r="SKC67" i="9"/>
  <c r="SKE67" i="9"/>
  <c r="SKG67" i="9"/>
  <c r="SKI67" i="9"/>
  <c r="SKK67" i="9"/>
  <c r="SKM67" i="9"/>
  <c r="SKO67" i="9"/>
  <c r="SKQ67" i="9"/>
  <c r="SKS67" i="9"/>
  <c r="SKU67" i="9"/>
  <c r="SKW67" i="9"/>
  <c r="SKY67" i="9"/>
  <c r="SLA67" i="9"/>
  <c r="SLC67" i="9"/>
  <c r="SLE67" i="9"/>
  <c r="SLG67" i="9"/>
  <c r="SLI67" i="9"/>
  <c r="SLK67" i="9"/>
  <c r="SLM67" i="9"/>
  <c r="SLO67" i="9"/>
  <c r="SLQ67" i="9"/>
  <c r="SLS67" i="9"/>
  <c r="SLU67" i="9"/>
  <c r="SLW67" i="9"/>
  <c r="SLY67" i="9"/>
  <c r="SMA67" i="9"/>
  <c r="SMC67" i="9"/>
  <c r="SME67" i="9"/>
  <c r="SMG67" i="9"/>
  <c r="SMI67" i="9"/>
  <c r="SMK67" i="9"/>
  <c r="SMM67" i="9"/>
  <c r="SMO67" i="9"/>
  <c r="SMQ67" i="9"/>
  <c r="SMS67" i="9"/>
  <c r="SMU67" i="9"/>
  <c r="SMW67" i="9"/>
  <c r="SMY67" i="9"/>
  <c r="SNA67" i="9"/>
  <c r="SNC67" i="9"/>
  <c r="SNE67" i="9"/>
  <c r="SNG67" i="9"/>
  <c r="SNI67" i="9"/>
  <c r="SNK67" i="9"/>
  <c r="SNM67" i="9"/>
  <c r="SNO67" i="9"/>
  <c r="SNQ67" i="9"/>
  <c r="SNS67" i="9"/>
  <c r="SNU67" i="9"/>
  <c r="SNW67" i="9"/>
  <c r="SNY67" i="9"/>
  <c r="SOA67" i="9"/>
  <c r="SOC67" i="9"/>
  <c r="SOE67" i="9"/>
  <c r="SOG67" i="9"/>
  <c r="SOI67" i="9"/>
  <c r="SOK67" i="9"/>
  <c r="SOM67" i="9"/>
  <c r="SOO67" i="9"/>
  <c r="SOQ67" i="9"/>
  <c r="SOS67" i="9"/>
  <c r="SOU67" i="9"/>
  <c r="SOW67" i="9"/>
  <c r="SOY67" i="9"/>
  <c r="SPA67" i="9"/>
  <c r="SPC67" i="9"/>
  <c r="SPE67" i="9"/>
  <c r="SPG67" i="9"/>
  <c r="SPI67" i="9"/>
  <c r="SPK67" i="9"/>
  <c r="SPM67" i="9"/>
  <c r="SPO67" i="9"/>
  <c r="SPQ67" i="9"/>
  <c r="SPS67" i="9"/>
  <c r="SPU67" i="9"/>
  <c r="SPW67" i="9"/>
  <c r="SPY67" i="9"/>
  <c r="SQA67" i="9"/>
  <c r="SQC67" i="9"/>
  <c r="SQE67" i="9"/>
  <c r="SQG67" i="9"/>
  <c r="SQI67" i="9"/>
  <c r="SQK67" i="9"/>
  <c r="SQM67" i="9"/>
  <c r="SQO67" i="9"/>
  <c r="SQQ67" i="9"/>
  <c r="SQS67" i="9"/>
  <c r="SQU67" i="9"/>
  <c r="SQW67" i="9"/>
  <c r="SQY67" i="9"/>
  <c r="SRA67" i="9"/>
  <c r="SRC67" i="9"/>
  <c r="SRE67" i="9"/>
  <c r="SRG67" i="9"/>
  <c r="SRI67" i="9"/>
  <c r="SRK67" i="9"/>
  <c r="SRM67" i="9"/>
  <c r="SRO67" i="9"/>
  <c r="SRQ67" i="9"/>
  <c r="SRS67" i="9"/>
  <c r="SRU67" i="9"/>
  <c r="SRW67" i="9"/>
  <c r="SRY67" i="9"/>
  <c r="SSA67" i="9"/>
  <c r="SSC67" i="9"/>
  <c r="SSE67" i="9"/>
  <c r="SSG67" i="9"/>
  <c r="SSI67" i="9"/>
  <c r="SSK67" i="9"/>
  <c r="SSM67" i="9"/>
  <c r="SSO67" i="9"/>
  <c r="SSQ67" i="9"/>
  <c r="SSS67" i="9"/>
  <c r="SSU67" i="9"/>
  <c r="SSW67" i="9"/>
  <c r="SSY67" i="9"/>
  <c r="STA67" i="9"/>
  <c r="STC67" i="9"/>
  <c r="STE67" i="9"/>
  <c r="STG67" i="9"/>
  <c r="STI67" i="9"/>
  <c r="STK67" i="9"/>
  <c r="STM67" i="9"/>
  <c r="STO67" i="9"/>
  <c r="STQ67" i="9"/>
  <c r="STS67" i="9"/>
  <c r="STU67" i="9"/>
  <c r="STW67" i="9"/>
  <c r="STY67" i="9"/>
  <c r="SUA67" i="9"/>
  <c r="SUC67" i="9"/>
  <c r="SUE67" i="9"/>
  <c r="SUG67" i="9"/>
  <c r="SUI67" i="9"/>
  <c r="SUK67" i="9"/>
  <c r="SUM67" i="9"/>
  <c r="SUO67" i="9"/>
  <c r="SUQ67" i="9"/>
  <c r="SUS67" i="9"/>
  <c r="SUU67" i="9"/>
  <c r="SUW67" i="9"/>
  <c r="SUY67" i="9"/>
  <c r="SVA67" i="9"/>
  <c r="SVC67" i="9"/>
  <c r="SVE67" i="9"/>
  <c r="SVG67" i="9"/>
  <c r="SVI67" i="9"/>
  <c r="SVK67" i="9"/>
  <c r="SVM67" i="9"/>
  <c r="SVO67" i="9"/>
  <c r="SVQ67" i="9"/>
  <c r="SVS67" i="9"/>
  <c r="SVU67" i="9"/>
  <c r="SVW67" i="9"/>
  <c r="SVY67" i="9"/>
  <c r="SWA67" i="9"/>
  <c r="SWC67" i="9"/>
  <c r="SWE67" i="9"/>
  <c r="SWG67" i="9"/>
  <c r="SWI67" i="9"/>
  <c r="SWK67" i="9"/>
  <c r="SWM67" i="9"/>
  <c r="SWO67" i="9"/>
  <c r="SWQ67" i="9"/>
  <c r="SWS67" i="9"/>
  <c r="SWU67" i="9"/>
  <c r="SWW67" i="9"/>
  <c r="SWY67" i="9"/>
  <c r="SXA67" i="9"/>
  <c r="SXC67" i="9"/>
  <c r="SXE67" i="9"/>
  <c r="SXG67" i="9"/>
  <c r="SXI67" i="9"/>
  <c r="SXK67" i="9"/>
  <c r="SXM67" i="9"/>
  <c r="SXO67" i="9"/>
  <c r="SXQ67" i="9"/>
  <c r="SXS67" i="9"/>
  <c r="SXU67" i="9"/>
  <c r="SXW67" i="9"/>
  <c r="SXY67" i="9"/>
  <c r="SYA67" i="9"/>
  <c r="SYC67" i="9"/>
  <c r="SYE67" i="9"/>
  <c r="SYG67" i="9"/>
  <c r="SYI67" i="9"/>
  <c r="SYK67" i="9"/>
  <c r="SYM67" i="9"/>
  <c r="SYO67" i="9"/>
  <c r="SYQ67" i="9"/>
  <c r="SYS67" i="9"/>
  <c r="SYU67" i="9"/>
  <c r="SYW67" i="9"/>
  <c r="SYY67" i="9"/>
  <c r="SZA67" i="9"/>
  <c r="SZC67" i="9"/>
  <c r="SZE67" i="9"/>
  <c r="SZG67" i="9"/>
  <c r="SZI67" i="9"/>
  <c r="SZK67" i="9"/>
  <c r="SZM67" i="9"/>
  <c r="SZO67" i="9"/>
  <c r="SZQ67" i="9"/>
  <c r="SZS67" i="9"/>
  <c r="SZU67" i="9"/>
  <c r="SZW67" i="9"/>
  <c r="SZY67" i="9"/>
  <c r="TAA67" i="9"/>
  <c r="TAC67" i="9"/>
  <c r="TAE67" i="9"/>
  <c r="TAG67" i="9"/>
  <c r="TAI67" i="9"/>
  <c r="TAK67" i="9"/>
  <c r="TAM67" i="9"/>
  <c r="TAO67" i="9"/>
  <c r="TAQ67" i="9"/>
  <c r="TAS67" i="9"/>
  <c r="TAU67" i="9"/>
  <c r="TAW67" i="9"/>
  <c r="TAY67" i="9"/>
  <c r="TBA67" i="9"/>
  <c r="TBC67" i="9"/>
  <c r="TBE67" i="9"/>
  <c r="TBG67" i="9"/>
  <c r="TBI67" i="9"/>
  <c r="TBK67" i="9"/>
  <c r="TBM67" i="9"/>
  <c r="TBO67" i="9"/>
  <c r="TBQ67" i="9"/>
  <c r="TBS67" i="9"/>
  <c r="TBU67" i="9"/>
  <c r="TBW67" i="9"/>
  <c r="TBY67" i="9"/>
  <c r="TCA67" i="9"/>
  <c r="TCC67" i="9"/>
  <c r="TCE67" i="9"/>
  <c r="TCG67" i="9"/>
  <c r="TCI67" i="9"/>
  <c r="TCK67" i="9"/>
  <c r="TCM67" i="9"/>
  <c r="TCO67" i="9"/>
  <c r="TCQ67" i="9"/>
  <c r="TCS67" i="9"/>
  <c r="TCU67" i="9"/>
  <c r="TCW67" i="9"/>
  <c r="TCY67" i="9"/>
  <c r="TDA67" i="9"/>
  <c r="TDC67" i="9"/>
  <c r="TDE67" i="9"/>
  <c r="TDG67" i="9"/>
  <c r="TDI67" i="9"/>
  <c r="TDK67" i="9"/>
  <c r="TDM67" i="9"/>
  <c r="TDO67" i="9"/>
  <c r="TDQ67" i="9"/>
  <c r="TDS67" i="9"/>
  <c r="TDU67" i="9"/>
  <c r="TDW67" i="9"/>
  <c r="TDY67" i="9"/>
  <c r="TEA67" i="9"/>
  <c r="TEC67" i="9"/>
  <c r="TEE67" i="9"/>
  <c r="TEG67" i="9"/>
  <c r="TEI67" i="9"/>
  <c r="TEK67" i="9"/>
  <c r="TEM67" i="9"/>
  <c r="TEO67" i="9"/>
  <c r="TEQ67" i="9"/>
  <c r="TES67" i="9"/>
  <c r="TEU67" i="9"/>
  <c r="TEW67" i="9"/>
  <c r="TEY67" i="9"/>
  <c r="TFA67" i="9"/>
  <c r="TFC67" i="9"/>
  <c r="TFE67" i="9"/>
  <c r="TFG67" i="9"/>
  <c r="TFI67" i="9"/>
  <c r="TFK67" i="9"/>
  <c r="TFM67" i="9"/>
  <c r="TFO67" i="9"/>
  <c r="TFQ67" i="9"/>
  <c r="TFS67" i="9"/>
  <c r="TFU67" i="9"/>
  <c r="TFW67" i="9"/>
  <c r="TFY67" i="9"/>
  <c r="TGA67" i="9"/>
  <c r="TGC67" i="9"/>
  <c r="TGE67" i="9"/>
  <c r="TGG67" i="9"/>
  <c r="TGI67" i="9"/>
  <c r="TGK67" i="9"/>
  <c r="TGM67" i="9"/>
  <c r="TGO67" i="9"/>
  <c r="TGQ67" i="9"/>
  <c r="TGS67" i="9"/>
  <c r="TGU67" i="9"/>
  <c r="TGW67" i="9"/>
  <c r="TGY67" i="9"/>
  <c r="THA67" i="9"/>
  <c r="THC67" i="9"/>
  <c r="THE67" i="9"/>
  <c r="THG67" i="9"/>
  <c r="THI67" i="9"/>
  <c r="THK67" i="9"/>
  <c r="THM67" i="9"/>
  <c r="THO67" i="9"/>
  <c r="THQ67" i="9"/>
  <c r="THS67" i="9"/>
  <c r="THU67" i="9"/>
  <c r="THW67" i="9"/>
  <c r="THY67" i="9"/>
  <c r="TIA67" i="9"/>
  <c r="TIC67" i="9"/>
  <c r="TIE67" i="9"/>
  <c r="TIG67" i="9"/>
  <c r="TII67" i="9"/>
  <c r="TIK67" i="9"/>
  <c r="TIM67" i="9"/>
  <c r="TIO67" i="9"/>
  <c r="TIQ67" i="9"/>
  <c r="TIS67" i="9"/>
  <c r="TIU67" i="9"/>
  <c r="TIW67" i="9"/>
  <c r="TIY67" i="9"/>
  <c r="TJA67" i="9"/>
  <c r="TJC67" i="9"/>
  <c r="TJE67" i="9"/>
  <c r="TJG67" i="9"/>
  <c r="TJI67" i="9"/>
  <c r="TJK67" i="9"/>
  <c r="TJM67" i="9"/>
  <c r="TJO67" i="9"/>
  <c r="TJQ67" i="9"/>
  <c r="TJS67" i="9"/>
  <c r="TJU67" i="9"/>
  <c r="TJW67" i="9"/>
  <c r="TJY67" i="9"/>
  <c r="TKA67" i="9"/>
  <c r="TKC67" i="9"/>
  <c r="TKE67" i="9"/>
  <c r="TKG67" i="9"/>
  <c r="TKI67" i="9"/>
  <c r="TKK67" i="9"/>
  <c r="TKM67" i="9"/>
  <c r="TKO67" i="9"/>
  <c r="TKQ67" i="9"/>
  <c r="TKS67" i="9"/>
  <c r="TKU67" i="9"/>
  <c r="TKW67" i="9"/>
  <c r="TKY67" i="9"/>
  <c r="TLA67" i="9"/>
  <c r="TLC67" i="9"/>
  <c r="TLE67" i="9"/>
  <c r="TLG67" i="9"/>
  <c r="TLI67" i="9"/>
  <c r="TLK67" i="9"/>
  <c r="TLM67" i="9"/>
  <c r="TLO67" i="9"/>
  <c r="TLQ67" i="9"/>
  <c r="TLS67" i="9"/>
  <c r="TLU67" i="9"/>
  <c r="TLW67" i="9"/>
  <c r="TLY67" i="9"/>
  <c r="TMA67" i="9"/>
  <c r="TMC67" i="9"/>
  <c r="TME67" i="9"/>
  <c r="TMG67" i="9"/>
  <c r="TMI67" i="9"/>
  <c r="TMK67" i="9"/>
  <c r="TMM67" i="9"/>
  <c r="TMO67" i="9"/>
  <c r="TMQ67" i="9"/>
  <c r="TMS67" i="9"/>
  <c r="TMU67" i="9"/>
  <c r="TMW67" i="9"/>
  <c r="TMY67" i="9"/>
  <c r="TNA67" i="9"/>
  <c r="TNC67" i="9"/>
  <c r="TNE67" i="9"/>
  <c r="TNG67" i="9"/>
  <c r="TNI67" i="9"/>
  <c r="TNK67" i="9"/>
  <c r="TNM67" i="9"/>
  <c r="TNO67" i="9"/>
  <c r="TNQ67" i="9"/>
  <c r="TNS67" i="9"/>
  <c r="TNU67" i="9"/>
  <c r="TNW67" i="9"/>
  <c r="TNY67" i="9"/>
  <c r="TOA67" i="9"/>
  <c r="TOC67" i="9"/>
  <c r="TOE67" i="9"/>
  <c r="TOG67" i="9"/>
  <c r="TOI67" i="9"/>
  <c r="TOK67" i="9"/>
  <c r="TOM67" i="9"/>
  <c r="TOO67" i="9"/>
  <c r="TOQ67" i="9"/>
  <c r="TOS67" i="9"/>
  <c r="TOU67" i="9"/>
  <c r="TOW67" i="9"/>
  <c r="TOY67" i="9"/>
  <c r="TPA67" i="9"/>
  <c r="TPC67" i="9"/>
  <c r="TPE67" i="9"/>
  <c r="TPG67" i="9"/>
  <c r="TPI67" i="9"/>
  <c r="TPK67" i="9"/>
  <c r="TPM67" i="9"/>
  <c r="TPO67" i="9"/>
  <c r="TPQ67" i="9"/>
  <c r="TPS67" i="9"/>
  <c r="TPU67" i="9"/>
  <c r="TPW67" i="9"/>
  <c r="TPY67" i="9"/>
  <c r="TQA67" i="9"/>
  <c r="TQC67" i="9"/>
  <c r="TQE67" i="9"/>
  <c r="TQG67" i="9"/>
  <c r="TQI67" i="9"/>
  <c r="TQK67" i="9"/>
  <c r="TQM67" i="9"/>
  <c r="TQO67" i="9"/>
  <c r="TQQ67" i="9"/>
  <c r="TQS67" i="9"/>
  <c r="TQU67" i="9"/>
  <c r="TQW67" i="9"/>
  <c r="TQY67" i="9"/>
  <c r="TRA67" i="9"/>
  <c r="TRC67" i="9"/>
  <c r="TRE67" i="9"/>
  <c r="TRG67" i="9"/>
  <c r="TRI67" i="9"/>
  <c r="TRK67" i="9"/>
  <c r="TRM67" i="9"/>
  <c r="TRO67" i="9"/>
  <c r="TRQ67" i="9"/>
  <c r="TRS67" i="9"/>
  <c r="TRU67" i="9"/>
  <c r="TRW67" i="9"/>
  <c r="TRY67" i="9"/>
  <c r="TSA67" i="9"/>
  <c r="TSC67" i="9"/>
  <c r="TSE67" i="9"/>
  <c r="TSG67" i="9"/>
  <c r="TSI67" i="9"/>
  <c r="TSK67" i="9"/>
  <c r="TSM67" i="9"/>
  <c r="TSO67" i="9"/>
  <c r="TSQ67" i="9"/>
  <c r="TSS67" i="9"/>
  <c r="TSU67" i="9"/>
  <c r="TSW67" i="9"/>
  <c r="TSY67" i="9"/>
  <c r="TTA67" i="9"/>
  <c r="TTC67" i="9"/>
  <c r="TTE67" i="9"/>
  <c r="TTG67" i="9"/>
  <c r="TTI67" i="9"/>
  <c r="TTK67" i="9"/>
  <c r="TTM67" i="9"/>
  <c r="TTO67" i="9"/>
  <c r="TTQ67" i="9"/>
  <c r="TTS67" i="9"/>
  <c r="TTU67" i="9"/>
  <c r="TTW67" i="9"/>
  <c r="TTY67" i="9"/>
  <c r="TUA67" i="9"/>
  <c r="TUC67" i="9"/>
  <c r="TUE67" i="9"/>
  <c r="TUG67" i="9"/>
  <c r="TUI67" i="9"/>
  <c r="TUK67" i="9"/>
  <c r="TUM67" i="9"/>
  <c r="TUO67" i="9"/>
  <c r="TUQ67" i="9"/>
  <c r="TUS67" i="9"/>
  <c r="TUU67" i="9"/>
  <c r="TUW67" i="9"/>
  <c r="TUY67" i="9"/>
  <c r="TVA67" i="9"/>
  <c r="TVC67" i="9"/>
  <c r="TVE67" i="9"/>
  <c r="TVG67" i="9"/>
  <c r="TVI67" i="9"/>
  <c r="TVK67" i="9"/>
  <c r="TVM67" i="9"/>
  <c r="TVO67" i="9"/>
  <c r="TVQ67" i="9"/>
  <c r="TVS67" i="9"/>
  <c r="TVU67" i="9"/>
  <c r="TVW67" i="9"/>
  <c r="TVY67" i="9"/>
  <c r="TWA67" i="9"/>
  <c r="TWC67" i="9"/>
  <c r="TWE67" i="9"/>
  <c r="TWG67" i="9"/>
  <c r="TWI67" i="9"/>
  <c r="TWK67" i="9"/>
  <c r="TWM67" i="9"/>
  <c r="TWO67" i="9"/>
  <c r="TWQ67" i="9"/>
  <c r="TWS67" i="9"/>
  <c r="TWU67" i="9"/>
  <c r="TWW67" i="9"/>
  <c r="TWY67" i="9"/>
  <c r="TXA67" i="9"/>
  <c r="TXC67" i="9"/>
  <c r="TXE67" i="9"/>
  <c r="TXG67" i="9"/>
  <c r="TXI67" i="9"/>
  <c r="TXK67" i="9"/>
  <c r="TXM67" i="9"/>
  <c r="TXO67" i="9"/>
  <c r="TXQ67" i="9"/>
  <c r="TXS67" i="9"/>
  <c r="TXU67" i="9"/>
  <c r="TXW67" i="9"/>
  <c r="TXY67" i="9"/>
  <c r="TYA67" i="9"/>
  <c r="TYC67" i="9"/>
  <c r="TYE67" i="9"/>
  <c r="TYG67" i="9"/>
  <c r="TYI67" i="9"/>
  <c r="TYK67" i="9"/>
  <c r="TYM67" i="9"/>
  <c r="TYO67" i="9"/>
  <c r="TYQ67" i="9"/>
  <c r="TYS67" i="9"/>
  <c r="TYU67" i="9"/>
  <c r="TYW67" i="9"/>
  <c r="TYY67" i="9"/>
  <c r="TZA67" i="9"/>
  <c r="TZC67" i="9"/>
  <c r="TZE67" i="9"/>
  <c r="TZG67" i="9"/>
  <c r="TZI67" i="9"/>
  <c r="TZK67" i="9"/>
  <c r="TZM67" i="9"/>
  <c r="TZO67" i="9"/>
  <c r="TZQ67" i="9"/>
  <c r="TZS67" i="9"/>
  <c r="TZU67" i="9"/>
  <c r="TZW67" i="9"/>
  <c r="TZY67" i="9"/>
  <c r="UAA67" i="9"/>
  <c r="UAC67" i="9"/>
  <c r="UAE67" i="9"/>
  <c r="UAG67" i="9"/>
  <c r="UAI67" i="9"/>
  <c r="UAK67" i="9"/>
  <c r="UAM67" i="9"/>
  <c r="UAO67" i="9"/>
  <c r="UAQ67" i="9"/>
  <c r="UAS67" i="9"/>
  <c r="UAU67" i="9"/>
  <c r="UAW67" i="9"/>
  <c r="UAY67" i="9"/>
  <c r="UBA67" i="9"/>
  <c r="UBC67" i="9"/>
  <c r="UBE67" i="9"/>
  <c r="UBG67" i="9"/>
  <c r="UBI67" i="9"/>
  <c r="UBK67" i="9"/>
  <c r="UBM67" i="9"/>
  <c r="UBO67" i="9"/>
  <c r="UBQ67" i="9"/>
  <c r="UBS67" i="9"/>
  <c r="UBU67" i="9"/>
  <c r="UBW67" i="9"/>
  <c r="UBY67" i="9"/>
  <c r="UCA67" i="9"/>
  <c r="UCC67" i="9"/>
  <c r="UCE67" i="9"/>
  <c r="UCG67" i="9"/>
  <c r="UCI67" i="9"/>
  <c r="UCK67" i="9"/>
  <c r="UCM67" i="9"/>
  <c r="UCO67" i="9"/>
  <c r="UCQ67" i="9"/>
  <c r="UCS67" i="9"/>
  <c r="UCU67" i="9"/>
  <c r="UCW67" i="9"/>
  <c r="UCY67" i="9"/>
  <c r="UDA67" i="9"/>
  <c r="UDC67" i="9"/>
  <c r="UDE67" i="9"/>
  <c r="UDG67" i="9"/>
  <c r="UDI67" i="9"/>
  <c r="UDK67" i="9"/>
  <c r="UDM67" i="9"/>
  <c r="UDO67" i="9"/>
  <c r="UDQ67" i="9"/>
  <c r="UDS67" i="9"/>
  <c r="UDU67" i="9"/>
  <c r="UDW67" i="9"/>
  <c r="UDY67" i="9"/>
  <c r="UEA67" i="9"/>
  <c r="UEC67" i="9"/>
  <c r="UEE67" i="9"/>
  <c r="UEG67" i="9"/>
  <c r="UEI67" i="9"/>
  <c r="UEK67" i="9"/>
  <c r="UEM67" i="9"/>
  <c r="UEO67" i="9"/>
  <c r="UEQ67" i="9"/>
  <c r="UES67" i="9"/>
  <c r="UEU67" i="9"/>
  <c r="UEW67" i="9"/>
  <c r="UEY67" i="9"/>
  <c r="UFA67" i="9"/>
  <c r="UFC67" i="9"/>
  <c r="UFE67" i="9"/>
  <c r="UFG67" i="9"/>
  <c r="UFI67" i="9"/>
  <c r="UFK67" i="9"/>
  <c r="UFM67" i="9"/>
  <c r="UFO67" i="9"/>
  <c r="UFQ67" i="9"/>
  <c r="UFS67" i="9"/>
  <c r="UFU67" i="9"/>
  <c r="UFW67" i="9"/>
  <c r="UFY67" i="9"/>
  <c r="UGA67" i="9"/>
  <c r="UGC67" i="9"/>
  <c r="UGE67" i="9"/>
  <c r="UGG67" i="9"/>
  <c r="UGI67" i="9"/>
  <c r="UGK67" i="9"/>
  <c r="UGM67" i="9"/>
  <c r="UGO67" i="9"/>
  <c r="UGQ67" i="9"/>
  <c r="UGS67" i="9"/>
  <c r="UGU67" i="9"/>
  <c r="UGW67" i="9"/>
  <c r="UGY67" i="9"/>
  <c r="UHA67" i="9"/>
  <c r="UHC67" i="9"/>
  <c r="UHE67" i="9"/>
  <c r="UHG67" i="9"/>
  <c r="UHI67" i="9"/>
  <c r="UHK67" i="9"/>
  <c r="UHM67" i="9"/>
  <c r="UHO67" i="9"/>
  <c r="UHQ67" i="9"/>
  <c r="UHS67" i="9"/>
  <c r="UHU67" i="9"/>
  <c r="UHW67" i="9"/>
  <c r="UHY67" i="9"/>
  <c r="UIA67" i="9"/>
  <c r="UIC67" i="9"/>
  <c r="UIE67" i="9"/>
  <c r="UIG67" i="9"/>
  <c r="UII67" i="9"/>
  <c r="UIK67" i="9"/>
  <c r="UIM67" i="9"/>
  <c r="UIO67" i="9"/>
  <c r="UIQ67" i="9"/>
  <c r="UIS67" i="9"/>
  <c r="UIU67" i="9"/>
  <c r="UIW67" i="9"/>
  <c r="UIY67" i="9"/>
  <c r="UJA67" i="9"/>
  <c r="UJC67" i="9"/>
  <c r="UJE67" i="9"/>
  <c r="UJG67" i="9"/>
  <c r="UJI67" i="9"/>
  <c r="UJK67" i="9"/>
  <c r="UJM67" i="9"/>
  <c r="UJO67" i="9"/>
  <c r="UJQ67" i="9"/>
  <c r="UJS67" i="9"/>
  <c r="UJU67" i="9"/>
  <c r="UJW67" i="9"/>
  <c r="UJY67" i="9"/>
  <c r="UKA67" i="9"/>
  <c r="UKC67" i="9"/>
  <c r="UKE67" i="9"/>
  <c r="UKG67" i="9"/>
  <c r="UKI67" i="9"/>
  <c r="UKK67" i="9"/>
  <c r="UKM67" i="9"/>
  <c r="UKO67" i="9"/>
  <c r="UKQ67" i="9"/>
  <c r="UKS67" i="9"/>
  <c r="UKU67" i="9"/>
  <c r="UKW67" i="9"/>
  <c r="UKY67" i="9"/>
  <c r="ULA67" i="9"/>
  <c r="ULC67" i="9"/>
  <c r="ULE67" i="9"/>
  <c r="ULG67" i="9"/>
  <c r="ULI67" i="9"/>
  <c r="ULK67" i="9"/>
  <c r="ULM67" i="9"/>
  <c r="ULO67" i="9"/>
  <c r="ULQ67" i="9"/>
  <c r="ULS67" i="9"/>
  <c r="ULU67" i="9"/>
  <c r="ULW67" i="9"/>
  <c r="ULY67" i="9"/>
  <c r="UMA67" i="9"/>
  <c r="UMC67" i="9"/>
  <c r="UME67" i="9"/>
  <c r="UMG67" i="9"/>
  <c r="UMI67" i="9"/>
  <c r="UMK67" i="9"/>
  <c r="UMM67" i="9"/>
  <c r="UMO67" i="9"/>
  <c r="UMQ67" i="9"/>
  <c r="UMS67" i="9"/>
  <c r="UMU67" i="9"/>
  <c r="UMW67" i="9"/>
  <c r="UMY67" i="9"/>
  <c r="UNA67" i="9"/>
  <c r="UNC67" i="9"/>
  <c r="UNE67" i="9"/>
  <c r="UNG67" i="9"/>
  <c r="UNI67" i="9"/>
  <c r="UNK67" i="9"/>
  <c r="UNM67" i="9"/>
  <c r="UNO67" i="9"/>
  <c r="UNQ67" i="9"/>
  <c r="UNS67" i="9"/>
  <c r="UNU67" i="9"/>
  <c r="UNW67" i="9"/>
  <c r="UNY67" i="9"/>
  <c r="UOA67" i="9"/>
  <c r="UOC67" i="9"/>
  <c r="UOE67" i="9"/>
  <c r="UOG67" i="9"/>
  <c r="UOI67" i="9"/>
  <c r="UOK67" i="9"/>
  <c r="UOM67" i="9"/>
  <c r="UOO67" i="9"/>
  <c r="UOQ67" i="9"/>
  <c r="UOS67" i="9"/>
  <c r="UOU67" i="9"/>
  <c r="UOW67" i="9"/>
  <c r="UOY67" i="9"/>
  <c r="UPA67" i="9"/>
  <c r="UPC67" i="9"/>
  <c r="UPE67" i="9"/>
  <c r="UPG67" i="9"/>
  <c r="UPI67" i="9"/>
  <c r="UPK67" i="9"/>
  <c r="UPM67" i="9"/>
  <c r="UPO67" i="9"/>
  <c r="UPQ67" i="9"/>
  <c r="UPS67" i="9"/>
  <c r="UPU67" i="9"/>
  <c r="UPW67" i="9"/>
  <c r="UPY67" i="9"/>
  <c r="UQA67" i="9"/>
  <c r="UQC67" i="9"/>
  <c r="UQE67" i="9"/>
  <c r="UQG67" i="9"/>
  <c r="UQI67" i="9"/>
  <c r="UQK67" i="9"/>
  <c r="UQM67" i="9"/>
  <c r="UQO67" i="9"/>
  <c r="UQQ67" i="9"/>
  <c r="UQS67" i="9"/>
  <c r="UQU67" i="9"/>
  <c r="UQW67" i="9"/>
  <c r="UQY67" i="9"/>
  <c r="URA67" i="9"/>
  <c r="URC67" i="9"/>
  <c r="URE67" i="9"/>
  <c r="URG67" i="9"/>
  <c r="URI67" i="9"/>
  <c r="URK67" i="9"/>
  <c r="URM67" i="9"/>
  <c r="URO67" i="9"/>
  <c r="URQ67" i="9"/>
  <c r="URS67" i="9"/>
  <c r="URU67" i="9"/>
  <c r="URW67" i="9"/>
  <c r="URY67" i="9"/>
  <c r="USA67" i="9"/>
  <c r="USC67" i="9"/>
  <c r="USE67" i="9"/>
  <c r="USG67" i="9"/>
  <c r="USI67" i="9"/>
  <c r="USK67" i="9"/>
  <c r="USM67" i="9"/>
  <c r="USO67" i="9"/>
  <c r="USQ67" i="9"/>
  <c r="USS67" i="9"/>
  <c r="USU67" i="9"/>
  <c r="USW67" i="9"/>
  <c r="USY67" i="9"/>
  <c r="UTA67" i="9"/>
  <c r="UTC67" i="9"/>
  <c r="UTE67" i="9"/>
  <c r="UTG67" i="9"/>
  <c r="UTI67" i="9"/>
  <c r="UTK67" i="9"/>
  <c r="UTM67" i="9"/>
  <c r="UTO67" i="9"/>
  <c r="UTQ67" i="9"/>
  <c r="UTS67" i="9"/>
  <c r="UTU67" i="9"/>
  <c r="UTW67" i="9"/>
  <c r="UTY67" i="9"/>
  <c r="UUA67" i="9"/>
  <c r="UUC67" i="9"/>
  <c r="UUE67" i="9"/>
  <c r="UUG67" i="9"/>
  <c r="UUI67" i="9"/>
  <c r="UUK67" i="9"/>
  <c r="UUM67" i="9"/>
  <c r="UUO67" i="9"/>
  <c r="UUQ67" i="9"/>
  <c r="UUS67" i="9"/>
  <c r="UUU67" i="9"/>
  <c r="UUW67" i="9"/>
  <c r="UUY67" i="9"/>
  <c r="UVA67" i="9"/>
  <c r="UVC67" i="9"/>
  <c r="UVE67" i="9"/>
  <c r="UVG67" i="9"/>
  <c r="UVI67" i="9"/>
  <c r="UVK67" i="9"/>
  <c r="UVM67" i="9"/>
  <c r="UVO67" i="9"/>
  <c r="UVQ67" i="9"/>
  <c r="UVS67" i="9"/>
  <c r="UVU67" i="9"/>
  <c r="UVW67" i="9"/>
  <c r="UVY67" i="9"/>
  <c r="UWA67" i="9"/>
  <c r="UWC67" i="9"/>
  <c r="UWE67" i="9"/>
  <c r="UWG67" i="9"/>
  <c r="UWI67" i="9"/>
  <c r="UWK67" i="9"/>
  <c r="UWM67" i="9"/>
  <c r="UWO67" i="9"/>
  <c r="UWQ67" i="9"/>
  <c r="UWS67" i="9"/>
  <c r="UWU67" i="9"/>
  <c r="UWW67" i="9"/>
  <c r="UWY67" i="9"/>
  <c r="UXA67" i="9"/>
  <c r="UXC67" i="9"/>
  <c r="UXE67" i="9"/>
  <c r="UXG67" i="9"/>
  <c r="UXI67" i="9"/>
  <c r="UXK67" i="9"/>
  <c r="UXM67" i="9"/>
  <c r="UXO67" i="9"/>
  <c r="UXQ67" i="9"/>
  <c r="UXS67" i="9"/>
  <c r="UXU67" i="9"/>
  <c r="UXW67" i="9"/>
  <c r="UXY67" i="9"/>
  <c r="UYA67" i="9"/>
  <c r="UYC67" i="9"/>
  <c r="UYE67" i="9"/>
  <c r="UYG67" i="9"/>
  <c r="UYI67" i="9"/>
  <c r="UYK67" i="9"/>
  <c r="UYM67" i="9"/>
  <c r="UYO67" i="9"/>
  <c r="UYQ67" i="9"/>
  <c r="UYS67" i="9"/>
  <c r="UYU67" i="9"/>
  <c r="UYW67" i="9"/>
  <c r="UYY67" i="9"/>
  <c r="UZA67" i="9"/>
  <c r="UZC67" i="9"/>
  <c r="UZE67" i="9"/>
  <c r="UZG67" i="9"/>
  <c r="UZI67" i="9"/>
  <c r="UZK67" i="9"/>
  <c r="UZM67" i="9"/>
  <c r="UZO67" i="9"/>
  <c r="UZQ67" i="9"/>
  <c r="UZS67" i="9"/>
  <c r="UZU67" i="9"/>
  <c r="UZW67" i="9"/>
  <c r="UZY67" i="9"/>
  <c r="VAA67" i="9"/>
  <c r="VAC67" i="9"/>
  <c r="VAE67" i="9"/>
  <c r="VAG67" i="9"/>
  <c r="VAI67" i="9"/>
  <c r="VAK67" i="9"/>
  <c r="VAM67" i="9"/>
  <c r="VAO67" i="9"/>
  <c r="VAQ67" i="9"/>
  <c r="VAS67" i="9"/>
  <c r="VAU67" i="9"/>
  <c r="VAW67" i="9"/>
  <c r="VAY67" i="9"/>
  <c r="VBA67" i="9"/>
  <c r="VBC67" i="9"/>
  <c r="VBE67" i="9"/>
  <c r="VBG67" i="9"/>
  <c r="VBI67" i="9"/>
  <c r="VBK67" i="9"/>
  <c r="VBM67" i="9"/>
  <c r="VBO67" i="9"/>
  <c r="VBQ67" i="9"/>
  <c r="VBS67" i="9"/>
  <c r="VBU67" i="9"/>
  <c r="VBW67" i="9"/>
  <c r="VBY67" i="9"/>
  <c r="VCA67" i="9"/>
  <c r="VCC67" i="9"/>
  <c r="VCE67" i="9"/>
  <c r="VCG67" i="9"/>
  <c r="VCI67" i="9"/>
  <c r="VCK67" i="9"/>
  <c r="VCM67" i="9"/>
  <c r="VCO67" i="9"/>
  <c r="VCQ67" i="9"/>
  <c r="VCS67" i="9"/>
  <c r="VCU67" i="9"/>
  <c r="VCW67" i="9"/>
  <c r="VCY67" i="9"/>
  <c r="VDA67" i="9"/>
  <c r="VDC67" i="9"/>
  <c r="VDE67" i="9"/>
  <c r="VDG67" i="9"/>
  <c r="VDI67" i="9"/>
  <c r="VDK67" i="9"/>
  <c r="VDM67" i="9"/>
  <c r="VDO67" i="9"/>
  <c r="VDQ67" i="9"/>
  <c r="VDS67" i="9"/>
  <c r="VDU67" i="9"/>
  <c r="VDW67" i="9"/>
  <c r="VDY67" i="9"/>
  <c r="VEA67" i="9"/>
  <c r="VEC67" i="9"/>
  <c r="VEE67" i="9"/>
  <c r="VEG67" i="9"/>
  <c r="VEI67" i="9"/>
  <c r="VEK67" i="9"/>
  <c r="VEM67" i="9"/>
  <c r="VEO67" i="9"/>
  <c r="VEQ67" i="9"/>
  <c r="VES67" i="9"/>
  <c r="VEU67" i="9"/>
  <c r="VEW67" i="9"/>
  <c r="VEY67" i="9"/>
  <c r="VFA67" i="9"/>
  <c r="VFC67" i="9"/>
  <c r="VFE67" i="9"/>
  <c r="VFG67" i="9"/>
  <c r="VFI67" i="9"/>
  <c r="VFK67" i="9"/>
  <c r="VFM67" i="9"/>
  <c r="VFO67" i="9"/>
  <c r="VFQ67" i="9"/>
  <c r="VFS67" i="9"/>
  <c r="VFU67" i="9"/>
  <c r="VFW67" i="9"/>
  <c r="VFY67" i="9"/>
  <c r="VGA67" i="9"/>
  <c r="VGC67" i="9"/>
  <c r="VGE67" i="9"/>
  <c r="VGG67" i="9"/>
  <c r="VGI67" i="9"/>
  <c r="VGK67" i="9"/>
  <c r="VGM67" i="9"/>
  <c r="VGO67" i="9"/>
  <c r="VGQ67" i="9"/>
  <c r="VGS67" i="9"/>
  <c r="VGU67" i="9"/>
  <c r="VGW67" i="9"/>
  <c r="VGY67" i="9"/>
  <c r="VHA67" i="9"/>
  <c r="VHC67" i="9"/>
  <c r="VHE67" i="9"/>
  <c r="VHG67" i="9"/>
  <c r="VHI67" i="9"/>
  <c r="VHK67" i="9"/>
  <c r="VHM67" i="9"/>
  <c r="VHO67" i="9"/>
  <c r="VHQ67" i="9"/>
  <c r="VHS67" i="9"/>
  <c r="VHU67" i="9"/>
  <c r="VHW67" i="9"/>
  <c r="VHY67" i="9"/>
  <c r="VIA67" i="9"/>
  <c r="VIC67" i="9"/>
  <c r="VIE67" i="9"/>
  <c r="VIG67" i="9"/>
  <c r="VII67" i="9"/>
  <c r="VIK67" i="9"/>
  <c r="VIM67" i="9"/>
  <c r="VIO67" i="9"/>
  <c r="VIQ67" i="9"/>
  <c r="VIS67" i="9"/>
  <c r="VIU67" i="9"/>
  <c r="VIW67" i="9"/>
  <c r="VIY67" i="9"/>
  <c r="VJA67" i="9"/>
  <c r="VJC67" i="9"/>
  <c r="VJE67" i="9"/>
  <c r="VJG67" i="9"/>
  <c r="VJI67" i="9"/>
  <c r="VJK67" i="9"/>
  <c r="VJM67" i="9"/>
  <c r="VJO67" i="9"/>
  <c r="VJQ67" i="9"/>
  <c r="VJS67" i="9"/>
  <c r="VJU67" i="9"/>
  <c r="VJW67" i="9"/>
  <c r="VJY67" i="9"/>
  <c r="VKA67" i="9"/>
  <c r="VKC67" i="9"/>
  <c r="VKE67" i="9"/>
  <c r="VKG67" i="9"/>
  <c r="VKI67" i="9"/>
  <c r="VKK67" i="9"/>
  <c r="VKM67" i="9"/>
  <c r="VKO67" i="9"/>
  <c r="VKQ67" i="9"/>
  <c r="VKS67" i="9"/>
  <c r="VKU67" i="9"/>
  <c r="VKW67" i="9"/>
  <c r="VKY67" i="9"/>
  <c r="VLA67" i="9"/>
  <c r="VLC67" i="9"/>
  <c r="VLE67" i="9"/>
  <c r="VLG67" i="9"/>
  <c r="VLI67" i="9"/>
  <c r="VLK67" i="9"/>
  <c r="VLM67" i="9"/>
  <c r="VLO67" i="9"/>
  <c r="VLQ67" i="9"/>
  <c r="VLS67" i="9"/>
  <c r="VLU67" i="9"/>
  <c r="VLW67" i="9"/>
  <c r="VLY67" i="9"/>
  <c r="VMA67" i="9"/>
  <c r="VMC67" i="9"/>
  <c r="VME67" i="9"/>
  <c r="VMG67" i="9"/>
  <c r="VMI67" i="9"/>
  <c r="VMK67" i="9"/>
  <c r="VMM67" i="9"/>
  <c r="VMO67" i="9"/>
  <c r="VMQ67" i="9"/>
  <c r="VMS67" i="9"/>
  <c r="VMU67" i="9"/>
  <c r="VMW67" i="9"/>
  <c r="VMY67" i="9"/>
  <c r="VNA67" i="9"/>
  <c r="VNC67" i="9"/>
  <c r="VNE67" i="9"/>
  <c r="VNG67" i="9"/>
  <c r="VNI67" i="9"/>
  <c r="VNK67" i="9"/>
  <c r="VNM67" i="9"/>
  <c r="VNO67" i="9"/>
  <c r="VNQ67" i="9"/>
  <c r="VNS67" i="9"/>
  <c r="VNU67" i="9"/>
  <c r="VNW67" i="9"/>
  <c r="VNY67" i="9"/>
  <c r="VOA67" i="9"/>
  <c r="VOC67" i="9"/>
  <c r="VOE67" i="9"/>
  <c r="VOG67" i="9"/>
  <c r="VOI67" i="9"/>
  <c r="VOK67" i="9"/>
  <c r="VOM67" i="9"/>
  <c r="VOO67" i="9"/>
  <c r="VOQ67" i="9"/>
  <c r="VOS67" i="9"/>
  <c r="VOU67" i="9"/>
  <c r="VOW67" i="9"/>
  <c r="VOY67" i="9"/>
  <c r="VPA67" i="9"/>
  <c r="VPC67" i="9"/>
  <c r="VPE67" i="9"/>
  <c r="VPG67" i="9"/>
  <c r="VPI67" i="9"/>
  <c r="VPK67" i="9"/>
  <c r="VPM67" i="9"/>
  <c r="VPO67" i="9"/>
  <c r="VPQ67" i="9"/>
  <c r="VPS67" i="9"/>
  <c r="VPU67" i="9"/>
  <c r="VPW67" i="9"/>
  <c r="VPY67" i="9"/>
  <c r="VQA67" i="9"/>
  <c r="VQC67" i="9"/>
  <c r="VQE67" i="9"/>
  <c r="VQG67" i="9"/>
  <c r="VQI67" i="9"/>
  <c r="VQK67" i="9"/>
  <c r="VQM67" i="9"/>
  <c r="VQO67" i="9"/>
  <c r="VQQ67" i="9"/>
  <c r="VQS67" i="9"/>
  <c r="VQU67" i="9"/>
  <c r="VQW67" i="9"/>
  <c r="VQY67" i="9"/>
  <c r="VRA67" i="9"/>
  <c r="VRC67" i="9"/>
  <c r="VRE67" i="9"/>
  <c r="VRG67" i="9"/>
  <c r="VRI67" i="9"/>
  <c r="VRK67" i="9"/>
  <c r="VRM67" i="9"/>
  <c r="VRO67" i="9"/>
  <c r="VRQ67" i="9"/>
  <c r="VRS67" i="9"/>
  <c r="VRU67" i="9"/>
  <c r="VRW67" i="9"/>
  <c r="VRY67" i="9"/>
  <c r="VSA67" i="9"/>
  <c r="VSC67" i="9"/>
  <c r="VSE67" i="9"/>
  <c r="VSG67" i="9"/>
  <c r="VSI67" i="9"/>
  <c r="VSK67" i="9"/>
  <c r="VSM67" i="9"/>
  <c r="VSO67" i="9"/>
  <c r="VSQ67" i="9"/>
  <c r="VSS67" i="9"/>
  <c r="VSU67" i="9"/>
  <c r="VSW67" i="9"/>
  <c r="VSY67" i="9"/>
  <c r="VTA67" i="9"/>
  <c r="VTC67" i="9"/>
  <c r="VTE67" i="9"/>
  <c r="VTG67" i="9"/>
  <c r="VTI67" i="9"/>
  <c r="VTK67" i="9"/>
  <c r="VTM67" i="9"/>
  <c r="VTO67" i="9"/>
  <c r="VTQ67" i="9"/>
  <c r="VTS67" i="9"/>
  <c r="VTU67" i="9"/>
  <c r="VTW67" i="9"/>
  <c r="VTY67" i="9"/>
  <c r="VUA67" i="9"/>
  <c r="VUC67" i="9"/>
  <c r="VUE67" i="9"/>
  <c r="VUG67" i="9"/>
  <c r="VUI67" i="9"/>
  <c r="VUK67" i="9"/>
  <c r="VUM67" i="9"/>
  <c r="VUO67" i="9"/>
  <c r="VUQ67" i="9"/>
  <c r="VUS67" i="9"/>
  <c r="VUU67" i="9"/>
  <c r="VUW67" i="9"/>
  <c r="VUY67" i="9"/>
  <c r="VVA67" i="9"/>
  <c r="VVC67" i="9"/>
  <c r="VVE67" i="9"/>
  <c r="VVG67" i="9"/>
  <c r="VVI67" i="9"/>
  <c r="VVK67" i="9"/>
  <c r="VVM67" i="9"/>
  <c r="VVO67" i="9"/>
  <c r="VVQ67" i="9"/>
  <c r="VVS67" i="9"/>
  <c r="VVU67" i="9"/>
  <c r="VVW67" i="9"/>
  <c r="VVY67" i="9"/>
  <c r="VWA67" i="9"/>
  <c r="VWC67" i="9"/>
  <c r="VWE67" i="9"/>
  <c r="VWG67" i="9"/>
  <c r="VWI67" i="9"/>
  <c r="VWK67" i="9"/>
  <c r="VWM67" i="9"/>
  <c r="VWO67" i="9"/>
  <c r="VWQ67" i="9"/>
  <c r="VWS67" i="9"/>
  <c r="VWU67" i="9"/>
  <c r="VWW67" i="9"/>
  <c r="VWY67" i="9"/>
  <c r="VXA67" i="9"/>
  <c r="VXC67" i="9"/>
  <c r="VXE67" i="9"/>
  <c r="VXG67" i="9"/>
  <c r="VXI67" i="9"/>
  <c r="VXK67" i="9"/>
  <c r="VXM67" i="9"/>
  <c r="VXO67" i="9"/>
  <c r="VXQ67" i="9"/>
  <c r="VXS67" i="9"/>
  <c r="VXU67" i="9"/>
  <c r="VXW67" i="9"/>
  <c r="VXY67" i="9"/>
  <c r="VYA67" i="9"/>
  <c r="VYC67" i="9"/>
  <c r="VYE67" i="9"/>
  <c r="VYG67" i="9"/>
  <c r="VYI67" i="9"/>
  <c r="VYK67" i="9"/>
  <c r="VYM67" i="9"/>
  <c r="VYO67" i="9"/>
  <c r="VYQ67" i="9"/>
  <c r="VYS67" i="9"/>
  <c r="VYU67" i="9"/>
  <c r="VYW67" i="9"/>
  <c r="VYY67" i="9"/>
  <c r="VZA67" i="9"/>
  <c r="VZC67" i="9"/>
  <c r="VZE67" i="9"/>
  <c r="VZG67" i="9"/>
  <c r="VZI67" i="9"/>
  <c r="VZK67" i="9"/>
  <c r="VZM67" i="9"/>
  <c r="VZO67" i="9"/>
  <c r="VZQ67" i="9"/>
  <c r="VZS67" i="9"/>
  <c r="VZU67" i="9"/>
  <c r="VZW67" i="9"/>
  <c r="VZY67" i="9"/>
  <c r="WAA67" i="9"/>
  <c r="WAC67" i="9"/>
  <c r="WAE67" i="9"/>
  <c r="WAG67" i="9"/>
  <c r="WAI67" i="9"/>
  <c r="WAK67" i="9"/>
  <c r="WAM67" i="9"/>
  <c r="WAO67" i="9"/>
  <c r="WAQ67" i="9"/>
  <c r="WAS67" i="9"/>
  <c r="WAU67" i="9"/>
  <c r="WAW67" i="9"/>
  <c r="WAY67" i="9"/>
  <c r="WBA67" i="9"/>
  <c r="WBC67" i="9"/>
  <c r="WBE67" i="9"/>
  <c r="WBG67" i="9"/>
  <c r="WBI67" i="9"/>
  <c r="WBK67" i="9"/>
  <c r="WBM67" i="9"/>
  <c r="WBO67" i="9"/>
  <c r="WBQ67" i="9"/>
  <c r="WBS67" i="9"/>
  <c r="WBU67" i="9"/>
  <c r="WBW67" i="9"/>
  <c r="WBY67" i="9"/>
  <c r="WCA67" i="9"/>
  <c r="WCC67" i="9"/>
  <c r="WCE67" i="9"/>
  <c r="WCG67" i="9"/>
  <c r="WCI67" i="9"/>
  <c r="WCK67" i="9"/>
  <c r="WCM67" i="9"/>
  <c r="WCO67" i="9"/>
  <c r="WCQ67" i="9"/>
  <c r="WCS67" i="9"/>
  <c r="WCU67" i="9"/>
  <c r="WCW67" i="9"/>
  <c r="WCY67" i="9"/>
  <c r="WDA67" i="9"/>
  <c r="WDC67" i="9"/>
  <c r="WDE67" i="9"/>
  <c r="WDG67" i="9"/>
  <c r="WDI67" i="9"/>
  <c r="WDK67" i="9"/>
  <c r="WDM67" i="9"/>
  <c r="WDO67" i="9"/>
  <c r="WDQ67" i="9"/>
  <c r="WDS67" i="9"/>
  <c r="WDU67" i="9"/>
  <c r="WDW67" i="9"/>
  <c r="WDY67" i="9"/>
  <c r="WEA67" i="9"/>
  <c r="WEC67" i="9"/>
  <c r="WEE67" i="9"/>
  <c r="WEG67" i="9"/>
  <c r="WEI67" i="9"/>
  <c r="WEK67" i="9"/>
  <c r="WEM67" i="9"/>
  <c r="WEO67" i="9"/>
  <c r="WEQ67" i="9"/>
  <c r="WES67" i="9"/>
  <c r="WEU67" i="9"/>
  <c r="WEW67" i="9"/>
  <c r="WEY67" i="9"/>
  <c r="WFA67" i="9"/>
  <c r="WFC67" i="9"/>
  <c r="WFE67" i="9"/>
  <c r="WFG67" i="9"/>
  <c r="WFI67" i="9"/>
  <c r="WFK67" i="9"/>
  <c r="WFM67" i="9"/>
  <c r="WFO67" i="9"/>
  <c r="WFQ67" i="9"/>
  <c r="WFS67" i="9"/>
  <c r="WFU67" i="9"/>
  <c r="WFW67" i="9"/>
  <c r="WFY67" i="9"/>
  <c r="WGA67" i="9"/>
  <c r="WGC67" i="9"/>
  <c r="WGE67" i="9"/>
  <c r="WGG67" i="9"/>
  <c r="WGI67" i="9"/>
  <c r="WGK67" i="9"/>
  <c r="WGM67" i="9"/>
  <c r="WGO67" i="9"/>
  <c r="WGQ67" i="9"/>
  <c r="WGS67" i="9"/>
  <c r="WGU67" i="9"/>
  <c r="WGW67" i="9"/>
  <c r="WGY67" i="9"/>
  <c r="WHA67" i="9"/>
  <c r="WHC67" i="9"/>
  <c r="WHE67" i="9"/>
  <c r="WHG67" i="9"/>
  <c r="WHI67" i="9"/>
  <c r="WHK67" i="9"/>
  <c r="WHM67" i="9"/>
  <c r="WHO67" i="9"/>
  <c r="WHQ67" i="9"/>
  <c r="WHS67" i="9"/>
  <c r="WHU67" i="9"/>
  <c r="WHW67" i="9"/>
  <c r="WHY67" i="9"/>
  <c r="WIA67" i="9"/>
  <c r="WIC67" i="9"/>
  <c r="WIE67" i="9"/>
  <c r="WIG67" i="9"/>
  <c r="WII67" i="9"/>
  <c r="WIK67" i="9"/>
  <c r="WIM67" i="9"/>
  <c r="WIO67" i="9"/>
  <c r="WIQ67" i="9"/>
  <c r="WIS67" i="9"/>
  <c r="WIU67" i="9"/>
  <c r="WIW67" i="9"/>
  <c r="WIY67" i="9"/>
  <c r="WJA67" i="9"/>
  <c r="WJC67" i="9"/>
  <c r="WJE67" i="9"/>
  <c r="WJG67" i="9"/>
  <c r="WJI67" i="9"/>
  <c r="WJK67" i="9"/>
  <c r="WJM67" i="9"/>
  <c r="WJO67" i="9"/>
  <c r="WJQ67" i="9"/>
  <c r="WJS67" i="9"/>
  <c r="WJU67" i="9"/>
  <c r="WJW67" i="9"/>
  <c r="WJY67" i="9"/>
  <c r="WKA67" i="9"/>
  <c r="WKC67" i="9"/>
  <c r="WKE67" i="9"/>
  <c r="WKG67" i="9"/>
  <c r="WKI67" i="9"/>
  <c r="WKK67" i="9"/>
  <c r="WKM67" i="9"/>
  <c r="WKO67" i="9"/>
  <c r="WKQ67" i="9"/>
  <c r="WKS67" i="9"/>
  <c r="WKU67" i="9"/>
  <c r="WKW67" i="9"/>
  <c r="WKY67" i="9"/>
  <c r="WLA67" i="9"/>
  <c r="WLC67" i="9"/>
  <c r="WLE67" i="9"/>
  <c r="WLG67" i="9"/>
  <c r="WLI67" i="9"/>
  <c r="WLK67" i="9"/>
  <c r="WLM67" i="9"/>
  <c r="WLO67" i="9"/>
  <c r="WLQ67" i="9"/>
  <c r="WLS67" i="9"/>
  <c r="WLU67" i="9"/>
  <c r="WLW67" i="9"/>
  <c r="WLY67" i="9"/>
  <c r="WMA67" i="9"/>
  <c r="WMC67" i="9"/>
  <c r="WME67" i="9"/>
  <c r="WMG67" i="9"/>
  <c r="WMI67" i="9"/>
  <c r="WMK67" i="9"/>
  <c r="WMM67" i="9"/>
  <c r="WMO67" i="9"/>
  <c r="WMQ67" i="9"/>
  <c r="WMS67" i="9"/>
  <c r="WMU67" i="9"/>
  <c r="WMW67" i="9"/>
  <c r="WMY67" i="9"/>
  <c r="WNA67" i="9"/>
  <c r="WNC67" i="9"/>
  <c r="WNE67" i="9"/>
  <c r="WNG67" i="9"/>
  <c r="WNI67" i="9"/>
  <c r="WNK67" i="9"/>
  <c r="WNM67" i="9"/>
  <c r="WNO67" i="9"/>
  <c r="WNQ67" i="9"/>
  <c r="WNS67" i="9"/>
  <c r="WNU67" i="9"/>
  <c r="WNW67" i="9"/>
  <c r="WNY67" i="9"/>
  <c r="WOA67" i="9"/>
  <c r="WOC67" i="9"/>
  <c r="WOE67" i="9"/>
  <c r="WOG67" i="9"/>
  <c r="WOI67" i="9"/>
  <c r="WOK67" i="9"/>
  <c r="WOM67" i="9"/>
  <c r="WOO67" i="9"/>
  <c r="WOQ67" i="9"/>
  <c r="WOS67" i="9"/>
  <c r="WOU67" i="9"/>
  <c r="WOW67" i="9"/>
  <c r="WOY67" i="9"/>
  <c r="WPA67" i="9"/>
  <c r="WPC67" i="9"/>
  <c r="WPE67" i="9"/>
  <c r="WPG67" i="9"/>
  <c r="WPI67" i="9"/>
  <c r="WPK67" i="9"/>
  <c r="WPM67" i="9"/>
  <c r="WPO67" i="9"/>
  <c r="WPQ67" i="9"/>
  <c r="WPS67" i="9"/>
  <c r="WPU67" i="9"/>
  <c r="WPW67" i="9"/>
  <c r="WPY67" i="9"/>
  <c r="WQA67" i="9"/>
  <c r="WQC67" i="9"/>
  <c r="WQE67" i="9"/>
  <c r="WQG67" i="9"/>
  <c r="WQI67" i="9"/>
  <c r="WQK67" i="9"/>
  <c r="WQM67" i="9"/>
  <c r="WQO67" i="9"/>
  <c r="WQQ67" i="9"/>
  <c r="WQS67" i="9"/>
  <c r="WQU67" i="9"/>
  <c r="WQW67" i="9"/>
  <c r="WQY67" i="9"/>
  <c r="WRA67" i="9"/>
  <c r="WRC67" i="9"/>
  <c r="WRE67" i="9"/>
  <c r="WRG67" i="9"/>
  <c r="WRI67" i="9"/>
  <c r="WRK67" i="9"/>
  <c r="WRM67" i="9"/>
  <c r="WRO67" i="9"/>
  <c r="WRQ67" i="9"/>
  <c r="WRS67" i="9"/>
  <c r="WRU67" i="9"/>
  <c r="WRW67" i="9"/>
  <c r="WRY67" i="9"/>
  <c r="WSA67" i="9"/>
  <c r="WSC67" i="9"/>
  <c r="WSE67" i="9"/>
  <c r="WSG67" i="9"/>
  <c r="WSI67" i="9"/>
  <c r="WSK67" i="9"/>
  <c r="WSM67" i="9"/>
  <c r="WSO67" i="9"/>
  <c r="WSQ67" i="9"/>
  <c r="WSS67" i="9"/>
  <c r="WSU67" i="9"/>
  <c r="WSW67" i="9"/>
  <c r="WSY67" i="9"/>
  <c r="WTA67" i="9"/>
  <c r="WTC67" i="9"/>
  <c r="WTE67" i="9"/>
  <c r="WTG67" i="9"/>
  <c r="WTI67" i="9"/>
  <c r="WTK67" i="9"/>
  <c r="WTM67" i="9"/>
  <c r="WTO67" i="9"/>
  <c r="WTQ67" i="9"/>
  <c r="WTS67" i="9"/>
  <c r="WTU67" i="9"/>
  <c r="WTW67" i="9"/>
  <c r="WTY67" i="9"/>
  <c r="WUA67" i="9"/>
  <c r="WUC67" i="9"/>
  <c r="WUE67" i="9"/>
  <c r="WUG67" i="9"/>
  <c r="WUI67" i="9"/>
  <c r="WUK67" i="9"/>
  <c r="WUM67" i="9"/>
  <c r="WUO67" i="9"/>
  <c r="WUQ67" i="9"/>
  <c r="WUS67" i="9"/>
  <c r="WUU67" i="9"/>
  <c r="WUW67" i="9"/>
  <c r="WUY67" i="9"/>
  <c r="WVA67" i="9"/>
  <c r="WVC67" i="9"/>
  <c r="WVE67" i="9"/>
  <c r="WVG67" i="9"/>
  <c r="WVI67" i="9"/>
  <c r="WVK67" i="9"/>
  <c r="WVM67" i="9"/>
  <c r="WVO67" i="9"/>
  <c r="WVQ67" i="9"/>
  <c r="WVS67" i="9"/>
  <c r="WVU67" i="9"/>
  <c r="WVW67" i="9"/>
  <c r="WVY67" i="9"/>
  <c r="WWA67" i="9"/>
  <c r="WWC67" i="9"/>
  <c r="WWE67" i="9"/>
  <c r="WWG67" i="9"/>
  <c r="WWI67" i="9"/>
  <c r="WWK67" i="9"/>
  <c r="WWM67" i="9"/>
  <c r="WWO67" i="9"/>
  <c r="WWQ67" i="9"/>
  <c r="WWS67" i="9"/>
  <c r="WWU67" i="9"/>
  <c r="WWW67" i="9"/>
  <c r="WWY67" i="9"/>
  <c r="WXA67" i="9"/>
  <c r="WXC67" i="9"/>
  <c r="WXE67" i="9"/>
  <c r="WXG67" i="9"/>
  <c r="WXI67" i="9"/>
  <c r="WXK67" i="9"/>
  <c r="WXM67" i="9"/>
  <c r="WXO67" i="9"/>
  <c r="WXQ67" i="9"/>
  <c r="WXS67" i="9"/>
  <c r="WXU67" i="9"/>
  <c r="WXW67" i="9"/>
  <c r="WXY67" i="9"/>
  <c r="WYA67" i="9"/>
  <c r="WYC67" i="9"/>
  <c r="WYE67" i="9"/>
  <c r="WYG67" i="9"/>
  <c r="WYI67" i="9"/>
  <c r="WYK67" i="9"/>
  <c r="WYM67" i="9"/>
  <c r="WYO67" i="9"/>
  <c r="WYQ67" i="9"/>
  <c r="WYS67" i="9"/>
  <c r="WYU67" i="9"/>
  <c r="WYW67" i="9"/>
  <c r="WYY67" i="9"/>
  <c r="WZA67" i="9"/>
  <c r="WZC67" i="9"/>
  <c r="WZE67" i="9"/>
  <c r="WZG67" i="9"/>
  <c r="WZI67" i="9"/>
  <c r="WZK67" i="9"/>
  <c r="WZM67" i="9"/>
  <c r="WZO67" i="9"/>
  <c r="WZQ67" i="9"/>
  <c r="WZS67" i="9"/>
  <c r="WZU67" i="9"/>
  <c r="WZW67" i="9"/>
  <c r="WZY67" i="9"/>
  <c r="XAA67" i="9"/>
  <c r="XAC67" i="9"/>
  <c r="XAE67" i="9"/>
  <c r="XAG67" i="9"/>
  <c r="XAI67" i="9"/>
  <c r="XAK67" i="9"/>
  <c r="XAM67" i="9"/>
  <c r="XAO67" i="9"/>
  <c r="XAQ67" i="9"/>
  <c r="XAS67" i="9"/>
  <c r="XAU67" i="9"/>
  <c r="XAW67" i="9"/>
  <c r="XAY67" i="9"/>
  <c r="XBA67" i="9"/>
  <c r="XBC67" i="9"/>
  <c r="XBE67" i="9"/>
  <c r="XBG67" i="9"/>
  <c r="XBI67" i="9"/>
  <c r="XBK67" i="9"/>
  <c r="XBM67" i="9"/>
  <c r="XBO67" i="9"/>
  <c r="XBQ67" i="9"/>
  <c r="XBS67" i="9"/>
  <c r="XBU67" i="9"/>
  <c r="XBW67" i="9"/>
  <c r="XBY67" i="9"/>
  <c r="XCA67" i="9"/>
  <c r="XCC67" i="9"/>
  <c r="XCE67" i="9"/>
  <c r="XCG67" i="9"/>
  <c r="XCI67" i="9"/>
  <c r="XCK67" i="9"/>
  <c r="XCM67" i="9"/>
  <c r="XCO67" i="9"/>
  <c r="XCQ67" i="9"/>
  <c r="XCS67" i="9"/>
  <c r="XCU67" i="9"/>
  <c r="XCW67" i="9"/>
  <c r="XCY67" i="9"/>
  <c r="XDA67" i="9"/>
  <c r="XDC67" i="9"/>
  <c r="XDE67" i="9"/>
  <c r="XDG67" i="9"/>
  <c r="XDI67" i="9"/>
  <c r="XDK67" i="9"/>
  <c r="XDM67" i="9"/>
  <c r="XDO67" i="9"/>
  <c r="XDQ67" i="9"/>
  <c r="XDS67" i="9"/>
  <c r="XDU67" i="9"/>
  <c r="XDW67" i="9"/>
  <c r="XDY67" i="9"/>
  <c r="XEA67" i="9"/>
  <c r="XEC67" i="9"/>
  <c r="XEE67" i="9"/>
  <c r="XEG67" i="9"/>
  <c r="XEI67" i="9"/>
  <c r="XEK67" i="9"/>
  <c r="XEM67" i="9"/>
  <c r="XEO67" i="9"/>
  <c r="XEQ67" i="9"/>
  <c r="XES67" i="9"/>
  <c r="XEU67" i="9"/>
  <c r="XEW67" i="9"/>
  <c r="XEY67" i="9"/>
  <c r="XFA67" i="9"/>
  <c r="XFC67" i="9"/>
  <c r="I68" i="9"/>
  <c r="K68" i="9"/>
  <c r="M68" i="9"/>
  <c r="O68" i="9"/>
  <c r="Q68" i="9"/>
  <c r="S68" i="9"/>
  <c r="U68" i="9"/>
  <c r="W68" i="9"/>
  <c r="Y68" i="9"/>
  <c r="AA68" i="9"/>
  <c r="AC68" i="9"/>
  <c r="AE68" i="9"/>
  <c r="AG68" i="9"/>
  <c r="AI68" i="9"/>
  <c r="AK68" i="9"/>
  <c r="AM68" i="9"/>
  <c r="AO68" i="9"/>
  <c r="AQ68" i="9"/>
  <c r="AS68" i="9"/>
  <c r="AU68" i="9"/>
  <c r="AW68" i="9"/>
  <c r="AY68" i="9"/>
  <c r="BA68" i="9"/>
  <c r="BC68" i="9"/>
  <c r="BE68" i="9"/>
  <c r="BG68" i="9"/>
  <c r="BI68" i="9"/>
  <c r="BK68" i="9"/>
  <c r="BM68" i="9"/>
  <c r="BO68" i="9"/>
  <c r="BQ68" i="9"/>
  <c r="BS68" i="9"/>
  <c r="BU68" i="9"/>
  <c r="BW68" i="9"/>
  <c r="BY68" i="9"/>
  <c r="CA68" i="9"/>
  <c r="CC68" i="9"/>
  <c r="CE68" i="9"/>
  <c r="CG68" i="9"/>
  <c r="CI68" i="9"/>
  <c r="CK68" i="9"/>
  <c r="CM68" i="9"/>
  <c r="CO68" i="9"/>
  <c r="CQ68" i="9"/>
  <c r="CS68" i="9"/>
  <c r="CU68" i="9"/>
  <c r="CW68" i="9"/>
  <c r="CY68" i="9"/>
  <c r="DA68" i="9"/>
  <c r="DC68" i="9"/>
  <c r="DE68" i="9"/>
  <c r="DG68" i="9"/>
  <c r="DI68" i="9"/>
  <c r="DK68" i="9"/>
  <c r="DM68" i="9"/>
  <c r="DO68" i="9"/>
  <c r="DQ68" i="9"/>
  <c r="DS68" i="9"/>
  <c r="DU68" i="9"/>
  <c r="DW68" i="9"/>
  <c r="DY68" i="9"/>
  <c r="EA68" i="9"/>
  <c r="EC68" i="9"/>
  <c r="EE68" i="9"/>
  <c r="EG68" i="9"/>
  <c r="EI68" i="9"/>
  <c r="EK68" i="9"/>
  <c r="EM68" i="9"/>
  <c r="EO68" i="9"/>
  <c r="EQ68" i="9"/>
  <c r="ES68" i="9"/>
  <c r="EU68" i="9"/>
  <c r="EW68" i="9"/>
  <c r="EY68" i="9"/>
  <c r="FA68" i="9"/>
  <c r="FC68" i="9"/>
  <c r="FE68" i="9"/>
  <c r="FG68" i="9"/>
  <c r="FI68" i="9"/>
  <c r="FK68" i="9"/>
  <c r="FM68" i="9"/>
  <c r="FO68" i="9"/>
  <c r="FQ68" i="9"/>
  <c r="FS68" i="9"/>
  <c r="FU68" i="9"/>
  <c r="FW68" i="9"/>
  <c r="FY68" i="9"/>
  <c r="GA68" i="9"/>
  <c r="GC68" i="9"/>
  <c r="GE68" i="9"/>
  <c r="GG68" i="9"/>
  <c r="GI68" i="9"/>
  <c r="GK68" i="9"/>
  <c r="GM68" i="9"/>
  <c r="GO68" i="9"/>
  <c r="GQ68" i="9"/>
  <c r="GS68" i="9"/>
  <c r="GU68" i="9"/>
  <c r="GW68" i="9"/>
  <c r="GY68" i="9"/>
  <c r="HA68" i="9"/>
  <c r="HC68" i="9"/>
  <c r="HE68" i="9"/>
  <c r="HG68" i="9"/>
  <c r="HI68" i="9"/>
  <c r="HK68" i="9"/>
  <c r="HM68" i="9"/>
  <c r="HO68" i="9"/>
  <c r="HQ68" i="9"/>
  <c r="HS68" i="9"/>
  <c r="HU68" i="9"/>
  <c r="HW68" i="9"/>
  <c r="HY68" i="9"/>
  <c r="IA68" i="9"/>
  <c r="IC68" i="9"/>
  <c r="IE68" i="9"/>
  <c r="IG68" i="9"/>
  <c r="II68" i="9"/>
  <c r="IK68" i="9"/>
  <c r="IM68" i="9"/>
  <c r="IO68" i="9"/>
  <c r="IQ68" i="9"/>
  <c r="IS68" i="9"/>
  <c r="IU68" i="9"/>
  <c r="IW68" i="9"/>
  <c r="IY68" i="9"/>
  <c r="JA68" i="9"/>
  <c r="JC68" i="9"/>
  <c r="JE68" i="9"/>
  <c r="JG68" i="9"/>
  <c r="JI68" i="9"/>
  <c r="JK68" i="9"/>
  <c r="JM68" i="9"/>
  <c r="JO68" i="9"/>
  <c r="JQ68" i="9"/>
  <c r="JS68" i="9"/>
  <c r="JU68" i="9"/>
  <c r="JW68" i="9"/>
  <c r="JY68" i="9"/>
  <c r="KA68" i="9"/>
  <c r="KC68" i="9"/>
  <c r="KE68" i="9"/>
  <c r="KG68" i="9"/>
  <c r="KI68" i="9"/>
  <c r="KK68" i="9"/>
  <c r="KM68" i="9"/>
  <c r="KO68" i="9"/>
  <c r="KQ68" i="9"/>
  <c r="KS68" i="9"/>
  <c r="KU68" i="9"/>
  <c r="KW68" i="9"/>
  <c r="KY68" i="9"/>
  <c r="LA68" i="9"/>
  <c r="LC68" i="9"/>
  <c r="LE68" i="9"/>
  <c r="LG68" i="9"/>
  <c r="LI68" i="9"/>
  <c r="LK68" i="9"/>
  <c r="LM68" i="9"/>
  <c r="LO68" i="9"/>
  <c r="LQ68" i="9"/>
  <c r="LS68" i="9"/>
  <c r="LU68" i="9"/>
  <c r="LW68" i="9"/>
  <c r="LY68" i="9"/>
  <c r="MA68" i="9"/>
  <c r="MC68" i="9"/>
  <c r="ME68" i="9"/>
  <c r="MG68" i="9"/>
  <c r="MI68" i="9"/>
  <c r="MK68" i="9"/>
  <c r="MM68" i="9"/>
  <c r="MO68" i="9"/>
  <c r="MQ68" i="9"/>
  <c r="MS68" i="9"/>
  <c r="MU68" i="9"/>
  <c r="MW68" i="9"/>
  <c r="MY68" i="9"/>
  <c r="NA68" i="9"/>
  <c r="NC68" i="9"/>
  <c r="NE68" i="9"/>
  <c r="NG68" i="9"/>
  <c r="NI68" i="9"/>
  <c r="NK68" i="9"/>
  <c r="NM68" i="9"/>
  <c r="NO68" i="9"/>
  <c r="NQ68" i="9"/>
  <c r="NS68" i="9"/>
  <c r="NU68" i="9"/>
  <c r="NW68" i="9"/>
  <c r="NY68" i="9"/>
  <c r="OA68" i="9"/>
  <c r="OC68" i="9"/>
  <c r="OE68" i="9"/>
  <c r="OG68" i="9"/>
  <c r="OI68" i="9"/>
  <c r="OK68" i="9"/>
  <c r="OM68" i="9"/>
  <c r="OO68" i="9"/>
  <c r="OQ68" i="9"/>
  <c r="OS68" i="9"/>
  <c r="OU68" i="9"/>
  <c r="OW68" i="9"/>
  <c r="OY68" i="9"/>
  <c r="PA68" i="9"/>
  <c r="PC68" i="9"/>
  <c r="PE68" i="9"/>
  <c r="PG68" i="9"/>
  <c r="PI68" i="9"/>
  <c r="PK68" i="9"/>
  <c r="PM68" i="9"/>
  <c r="PO68" i="9"/>
  <c r="PQ68" i="9"/>
  <c r="PS68" i="9"/>
  <c r="PU68" i="9"/>
  <c r="PW68" i="9"/>
  <c r="PY68" i="9"/>
  <c r="QA68" i="9"/>
  <c r="QC68" i="9"/>
  <c r="QE68" i="9"/>
  <c r="QG68" i="9"/>
  <c r="QI68" i="9"/>
  <c r="QK68" i="9"/>
  <c r="QM68" i="9"/>
  <c r="QO68" i="9"/>
  <c r="QQ68" i="9"/>
  <c r="QS68" i="9"/>
  <c r="QU68" i="9"/>
  <c r="QW68" i="9"/>
  <c r="QY68" i="9"/>
  <c r="RA68" i="9"/>
  <c r="RC68" i="9"/>
  <c r="RE68" i="9"/>
  <c r="RG68" i="9"/>
  <c r="RI68" i="9"/>
  <c r="RK68" i="9"/>
  <c r="RM68" i="9"/>
  <c r="RO68" i="9"/>
  <c r="RQ68" i="9"/>
  <c r="RS68" i="9"/>
  <c r="RU68" i="9"/>
  <c r="RW68" i="9"/>
  <c r="RY68" i="9"/>
  <c r="SA68" i="9"/>
  <c r="SC68" i="9"/>
  <c r="SE68" i="9"/>
  <c r="SG68" i="9"/>
  <c r="SI68" i="9"/>
  <c r="SK68" i="9"/>
  <c r="SM68" i="9"/>
  <c r="SO68" i="9"/>
  <c r="SQ68" i="9"/>
  <c r="SS68" i="9"/>
  <c r="SU68" i="9"/>
  <c r="SW68" i="9"/>
  <c r="SY68" i="9"/>
  <c r="TA68" i="9"/>
  <c r="TC68" i="9"/>
  <c r="TE68" i="9"/>
  <c r="TG68" i="9"/>
  <c r="TI68" i="9"/>
  <c r="TK68" i="9"/>
  <c r="TM68" i="9"/>
  <c r="TO68" i="9"/>
  <c r="TQ68" i="9"/>
  <c r="TS68" i="9"/>
  <c r="TU68" i="9"/>
  <c r="TW68" i="9"/>
  <c r="TY68" i="9"/>
  <c r="UA68" i="9"/>
  <c r="UC68" i="9"/>
  <c r="UE68" i="9"/>
  <c r="UG68" i="9"/>
  <c r="UI68" i="9"/>
  <c r="UK68" i="9"/>
  <c r="UM68" i="9"/>
  <c r="UO68" i="9"/>
  <c r="UQ68" i="9"/>
  <c r="US68" i="9"/>
  <c r="UU68" i="9"/>
  <c r="UW68" i="9"/>
  <c r="UY68" i="9"/>
  <c r="VA68" i="9"/>
  <c r="VC68" i="9"/>
  <c r="VE68" i="9"/>
  <c r="VG68" i="9"/>
  <c r="VI68" i="9"/>
  <c r="VK68" i="9"/>
  <c r="VM68" i="9"/>
  <c r="VO68" i="9"/>
  <c r="VQ68" i="9"/>
  <c r="VS68" i="9"/>
  <c r="VU68" i="9"/>
  <c r="VW68" i="9"/>
  <c r="VY68" i="9"/>
  <c r="WA68" i="9"/>
  <c r="WC68" i="9"/>
  <c r="WE68" i="9"/>
  <c r="WG68" i="9"/>
  <c r="WI68" i="9"/>
  <c r="WK68" i="9"/>
  <c r="WM68" i="9"/>
  <c r="WO68" i="9"/>
  <c r="WQ68" i="9"/>
  <c r="WS68" i="9"/>
  <c r="WU68" i="9"/>
  <c r="WW68" i="9"/>
  <c r="WY68" i="9"/>
  <c r="XA68" i="9"/>
  <c r="XC68" i="9"/>
  <c r="XE68" i="9"/>
  <c r="XG68" i="9"/>
  <c r="XI68" i="9"/>
  <c r="XK68" i="9"/>
  <c r="XM68" i="9"/>
  <c r="XO68" i="9"/>
  <c r="XQ68" i="9"/>
  <c r="XS68" i="9"/>
  <c r="XU68" i="9"/>
  <c r="XW68" i="9"/>
  <c r="XY68" i="9"/>
  <c r="YA68" i="9"/>
  <c r="YC68" i="9"/>
  <c r="YE68" i="9"/>
  <c r="YG68" i="9"/>
  <c r="YI68" i="9"/>
  <c r="YK68" i="9"/>
  <c r="YM68" i="9"/>
  <c r="YO68" i="9"/>
  <c r="YQ68" i="9"/>
  <c r="YS68" i="9"/>
  <c r="YU68" i="9"/>
  <c r="YW68" i="9"/>
  <c r="YY68" i="9"/>
  <c r="ZA68" i="9"/>
  <c r="ZC68" i="9"/>
  <c r="ZE68" i="9"/>
  <c r="ZG68" i="9"/>
  <c r="ZI68" i="9"/>
  <c r="ZK68" i="9"/>
  <c r="ZM68" i="9"/>
  <c r="ZO68" i="9"/>
  <c r="ZQ68" i="9"/>
  <c r="ZS68" i="9"/>
  <c r="ZU68" i="9"/>
  <c r="ZW68" i="9"/>
  <c r="ZY68" i="9"/>
  <c r="AAA68" i="9"/>
  <c r="AAC68" i="9"/>
  <c r="AAE68" i="9"/>
  <c r="AAG68" i="9"/>
  <c r="AAI68" i="9"/>
  <c r="AAK68" i="9"/>
  <c r="AAM68" i="9"/>
  <c r="AAO68" i="9"/>
  <c r="AAQ68" i="9"/>
  <c r="AAS68" i="9"/>
  <c r="AAU68" i="9"/>
  <c r="AAW68" i="9"/>
  <c r="AAY68" i="9"/>
  <c r="ABA68" i="9"/>
  <c r="ABC68" i="9"/>
  <c r="ABE68" i="9"/>
  <c r="ABG68" i="9"/>
  <c r="ABI68" i="9"/>
  <c r="ABK68" i="9"/>
  <c r="ABM68" i="9"/>
  <c r="ABO68" i="9"/>
  <c r="ABQ68" i="9"/>
  <c r="ABS68" i="9"/>
  <c r="ABU68" i="9"/>
  <c r="ABW68" i="9"/>
  <c r="ABY68" i="9"/>
  <c r="ACA68" i="9"/>
  <c r="ACC68" i="9"/>
  <c r="ACE68" i="9"/>
  <c r="ACG68" i="9"/>
  <c r="ACI68" i="9"/>
  <c r="ACK68" i="9"/>
  <c r="ACM68" i="9"/>
  <c r="ACO68" i="9"/>
  <c r="ACQ68" i="9"/>
  <c r="ACS68" i="9"/>
  <c r="ACU68" i="9"/>
  <c r="ACW68" i="9"/>
  <c r="ACY68" i="9"/>
  <c r="ADA68" i="9"/>
  <c r="ADC68" i="9"/>
  <c r="ADE68" i="9"/>
  <c r="ADG68" i="9"/>
  <c r="ADI68" i="9"/>
  <c r="ADK68" i="9"/>
  <c r="ADM68" i="9"/>
  <c r="ADO68" i="9"/>
  <c r="ADQ68" i="9"/>
  <c r="ADS68" i="9"/>
  <c r="ADU68" i="9"/>
  <c r="ADW68" i="9"/>
  <c r="ADY68" i="9"/>
  <c r="AEA68" i="9"/>
  <c r="AEC68" i="9"/>
  <c r="AEE68" i="9"/>
  <c r="AEG68" i="9"/>
  <c r="AEI68" i="9"/>
  <c r="AEK68" i="9"/>
  <c r="AEM68" i="9"/>
  <c r="AEO68" i="9"/>
  <c r="AEQ68" i="9"/>
  <c r="AES68" i="9"/>
  <c r="AEU68" i="9"/>
  <c r="AEW68" i="9"/>
  <c r="AEY68" i="9"/>
  <c r="AFA68" i="9"/>
  <c r="AFC68" i="9"/>
  <c r="AFE68" i="9"/>
  <c r="AFG68" i="9"/>
  <c r="AFI68" i="9"/>
  <c r="AFK68" i="9"/>
  <c r="AFM68" i="9"/>
  <c r="AFO68" i="9"/>
  <c r="AFQ68" i="9"/>
  <c r="AFS68" i="9"/>
  <c r="AFU68" i="9"/>
  <c r="AFW68" i="9"/>
  <c r="AFY68" i="9"/>
  <c r="AGA68" i="9"/>
  <c r="AGC68" i="9"/>
  <c r="AGE68" i="9"/>
  <c r="AGG68" i="9"/>
  <c r="AGI68" i="9"/>
  <c r="AGK68" i="9"/>
  <c r="AGM68" i="9"/>
  <c r="AGO68" i="9"/>
  <c r="AGQ68" i="9"/>
  <c r="AGS68" i="9"/>
  <c r="AGU68" i="9"/>
  <c r="AGW68" i="9"/>
  <c r="AGY68" i="9"/>
  <c r="AHA68" i="9"/>
  <c r="AHC68" i="9"/>
  <c r="AHE68" i="9"/>
  <c r="AHG68" i="9"/>
  <c r="AHI68" i="9"/>
  <c r="AHK68" i="9"/>
  <c r="AHM68" i="9"/>
  <c r="AHO68" i="9"/>
  <c r="AHQ68" i="9"/>
  <c r="AHS68" i="9"/>
  <c r="AHU68" i="9"/>
  <c r="AHW68" i="9"/>
  <c r="AHY68" i="9"/>
  <c r="AIA68" i="9"/>
  <c r="AIC68" i="9"/>
  <c r="AIE68" i="9"/>
  <c r="AIG68" i="9"/>
  <c r="AII68" i="9"/>
  <c r="AIK68" i="9"/>
  <c r="AIM68" i="9"/>
  <c r="AIO68" i="9"/>
  <c r="AIQ68" i="9"/>
  <c r="AIS68" i="9"/>
  <c r="AIU68" i="9"/>
  <c r="AIW68" i="9"/>
  <c r="AIY68" i="9"/>
  <c r="AJA68" i="9"/>
  <c r="AJC68" i="9"/>
  <c r="AJE68" i="9"/>
  <c r="AJG68" i="9"/>
  <c r="AJI68" i="9"/>
  <c r="AJK68" i="9"/>
  <c r="AJM68" i="9"/>
  <c r="AJO68" i="9"/>
  <c r="AJQ68" i="9"/>
  <c r="AJS68" i="9"/>
  <c r="AJU68" i="9"/>
  <c r="AJW68" i="9"/>
  <c r="AJY68" i="9"/>
  <c r="AKA68" i="9"/>
  <c r="AKC68" i="9"/>
  <c r="AKE68" i="9"/>
  <c r="AKG68" i="9"/>
  <c r="AKI68" i="9"/>
  <c r="AKK68" i="9"/>
  <c r="AKM68" i="9"/>
  <c r="AKO68" i="9"/>
  <c r="AKQ68" i="9"/>
  <c r="AKS68" i="9"/>
  <c r="AKU68" i="9"/>
  <c r="AKW68" i="9"/>
  <c r="AKY68" i="9"/>
  <c r="ALA68" i="9"/>
  <c r="ALC68" i="9"/>
  <c r="ALE68" i="9"/>
  <c r="ALG68" i="9"/>
  <c r="ALI68" i="9"/>
  <c r="ALK68" i="9"/>
  <c r="ALM68" i="9"/>
  <c r="ALO68" i="9"/>
  <c r="ALQ68" i="9"/>
  <c r="ALS68" i="9"/>
  <c r="ALU68" i="9"/>
  <c r="ALW68" i="9"/>
  <c r="ALY68" i="9"/>
  <c r="AMA68" i="9"/>
  <c r="AMC68" i="9"/>
  <c r="AME68" i="9"/>
  <c r="AMG68" i="9"/>
  <c r="AMI68" i="9"/>
  <c r="AMK68" i="9"/>
  <c r="AMM68" i="9"/>
  <c r="AMO68" i="9"/>
  <c r="AMQ68" i="9"/>
  <c r="AMS68" i="9"/>
  <c r="AMU68" i="9"/>
  <c r="AMW68" i="9"/>
  <c r="AMY68" i="9"/>
  <c r="ANA68" i="9"/>
  <c r="ANC68" i="9"/>
  <c r="ANE68" i="9"/>
  <c r="ANG68" i="9"/>
  <c r="ANI68" i="9"/>
  <c r="ANK68" i="9"/>
  <c r="ANM68" i="9"/>
  <c r="ANO68" i="9"/>
  <c r="ANQ68" i="9"/>
  <c r="ANS68" i="9"/>
  <c r="ANU68" i="9"/>
  <c r="ANW68" i="9"/>
  <c r="ANY68" i="9"/>
  <c r="AOA68" i="9"/>
  <c r="AOC68" i="9"/>
  <c r="AOE68" i="9"/>
  <c r="AOG68" i="9"/>
  <c r="AOI68" i="9"/>
  <c r="AOK68" i="9"/>
  <c r="AOM68" i="9"/>
  <c r="AOO68" i="9"/>
  <c r="AOQ68" i="9"/>
  <c r="AOS68" i="9"/>
  <c r="AOU68" i="9"/>
  <c r="AOW68" i="9"/>
  <c r="AOY68" i="9"/>
  <c r="APA68" i="9"/>
  <c r="APC68" i="9"/>
  <c r="APE68" i="9"/>
  <c r="APG68" i="9"/>
  <c r="API68" i="9"/>
  <c r="APK68" i="9"/>
  <c r="APM68" i="9"/>
  <c r="APO68" i="9"/>
  <c r="APQ68" i="9"/>
  <c r="APS68" i="9"/>
  <c r="APU68" i="9"/>
  <c r="APW68" i="9"/>
  <c r="APY68" i="9"/>
  <c r="AQA68" i="9"/>
  <c r="AQC68" i="9"/>
  <c r="AQE68" i="9"/>
  <c r="AQG68" i="9"/>
  <c r="AQI68" i="9"/>
  <c r="AQK68" i="9"/>
  <c r="AQM68" i="9"/>
  <c r="AQO68" i="9"/>
  <c r="AQQ68" i="9"/>
  <c r="AQS68" i="9"/>
  <c r="AQU68" i="9"/>
  <c r="AQW68" i="9"/>
  <c r="AQY68" i="9"/>
  <c r="ARA68" i="9"/>
  <c r="ARC68" i="9"/>
  <c r="ARE68" i="9"/>
  <c r="ARG68" i="9"/>
  <c r="ARI68" i="9"/>
  <c r="ARK68" i="9"/>
  <c r="ARM68" i="9"/>
  <c r="ARO68" i="9"/>
  <c r="ARQ68" i="9"/>
  <c r="ARS68" i="9"/>
  <c r="ARU68" i="9"/>
  <c r="ARW68" i="9"/>
  <c r="ARY68" i="9"/>
  <c r="ASA68" i="9"/>
  <c r="ASC68" i="9"/>
  <c r="ASE68" i="9"/>
  <c r="ASG68" i="9"/>
  <c r="ASI68" i="9"/>
  <c r="ASK68" i="9"/>
  <c r="ASM68" i="9"/>
  <c r="ASO68" i="9"/>
  <c r="ASQ68" i="9"/>
  <c r="ASS68" i="9"/>
  <c r="ASU68" i="9"/>
  <c r="ASW68" i="9"/>
  <c r="ASY68" i="9"/>
  <c r="ATA68" i="9"/>
  <c r="ATC68" i="9"/>
  <c r="ATE68" i="9"/>
  <c r="ATG68" i="9"/>
  <c r="ATI68" i="9"/>
  <c r="ATK68" i="9"/>
  <c r="ATM68" i="9"/>
  <c r="ATO68" i="9"/>
  <c r="ATQ68" i="9"/>
  <c r="ATS68" i="9"/>
  <c r="ATU68" i="9"/>
  <c r="ATW68" i="9"/>
  <c r="ATY68" i="9"/>
  <c r="AUA68" i="9"/>
  <c r="AUC68" i="9"/>
  <c r="AUE68" i="9"/>
  <c r="AUG68" i="9"/>
  <c r="AUI68" i="9"/>
  <c r="AUK68" i="9"/>
  <c r="AUM68" i="9"/>
  <c r="AUO68" i="9"/>
  <c r="AUQ68" i="9"/>
  <c r="AUS68" i="9"/>
  <c r="AUU68" i="9"/>
  <c r="AUW68" i="9"/>
  <c r="AUY68" i="9"/>
  <c r="AVA68" i="9"/>
  <c r="AVC68" i="9"/>
  <c r="AVE68" i="9"/>
  <c r="AVG68" i="9"/>
  <c r="AVI68" i="9"/>
  <c r="AVK68" i="9"/>
  <c r="AVM68" i="9"/>
  <c r="AVO68" i="9"/>
  <c r="AVQ68" i="9"/>
  <c r="AVS68" i="9"/>
  <c r="AVU68" i="9"/>
  <c r="AVW68" i="9"/>
  <c r="AVY68" i="9"/>
  <c r="AWA68" i="9"/>
  <c r="AWC68" i="9"/>
  <c r="AWE68" i="9"/>
  <c r="AWG68" i="9"/>
  <c r="AWI68" i="9"/>
  <c r="AWK68" i="9"/>
  <c r="AWM68" i="9"/>
  <c r="AWO68" i="9"/>
  <c r="AWQ68" i="9"/>
  <c r="AWS68" i="9"/>
  <c r="AWU68" i="9"/>
  <c r="AWW68" i="9"/>
  <c r="AWY68" i="9"/>
  <c r="AXA68" i="9"/>
  <c r="AXC68" i="9"/>
  <c r="AXE68" i="9"/>
  <c r="AXG68" i="9"/>
  <c r="AXI68" i="9"/>
  <c r="AXK68" i="9"/>
  <c r="AXM68" i="9"/>
  <c r="AXO68" i="9"/>
  <c r="AXQ68" i="9"/>
  <c r="AXS68" i="9"/>
  <c r="AXU68" i="9"/>
  <c r="AXW68" i="9"/>
  <c r="AXY68" i="9"/>
  <c r="AYA68" i="9"/>
  <c r="AYC68" i="9"/>
  <c r="AYE68" i="9"/>
  <c r="AYG68" i="9"/>
  <c r="AYI68" i="9"/>
  <c r="AYK68" i="9"/>
  <c r="AYM68" i="9"/>
  <c r="AYO68" i="9"/>
  <c r="AYQ68" i="9"/>
  <c r="AYS68" i="9"/>
  <c r="AYU68" i="9"/>
  <c r="AYW68" i="9"/>
  <c r="AYY68" i="9"/>
  <c r="AZA68" i="9"/>
  <c r="AZC68" i="9"/>
  <c r="AZE68" i="9"/>
  <c r="AZG68" i="9"/>
  <c r="AZI68" i="9"/>
  <c r="AZK68" i="9"/>
  <c r="AZM68" i="9"/>
  <c r="AZO68" i="9"/>
  <c r="AZQ68" i="9"/>
  <c r="AZS68" i="9"/>
  <c r="AZU68" i="9"/>
  <c r="AZW68" i="9"/>
  <c r="AZY68" i="9"/>
  <c r="BAA68" i="9"/>
  <c r="BAC68" i="9"/>
  <c r="BAE68" i="9"/>
  <c r="BAG68" i="9"/>
  <c r="BAI68" i="9"/>
  <c r="BAK68" i="9"/>
  <c r="BAM68" i="9"/>
  <c r="BAO68" i="9"/>
  <c r="BAQ68" i="9"/>
  <c r="BAS68" i="9"/>
  <c r="BAU68" i="9"/>
  <c r="BAW68" i="9"/>
  <c r="BAY68" i="9"/>
  <c r="BBA68" i="9"/>
  <c r="BBC68" i="9"/>
  <c r="BBE68" i="9"/>
  <c r="BBG68" i="9"/>
  <c r="BBI68" i="9"/>
  <c r="BBK68" i="9"/>
  <c r="BBM68" i="9"/>
  <c r="BBO68" i="9"/>
  <c r="BBQ68" i="9"/>
  <c r="BBS68" i="9"/>
  <c r="BBU68" i="9"/>
  <c r="BBW68" i="9"/>
  <c r="BBY68" i="9"/>
  <c r="BCA68" i="9"/>
  <c r="BCC68" i="9"/>
  <c r="BCE68" i="9"/>
  <c r="BCG68" i="9"/>
  <c r="BCI68" i="9"/>
  <c r="BCK68" i="9"/>
  <c r="BCM68" i="9"/>
  <c r="BCO68" i="9"/>
  <c r="BCQ68" i="9"/>
  <c r="BCS68" i="9"/>
  <c r="BCU68" i="9"/>
  <c r="BCW68" i="9"/>
  <c r="BCY68" i="9"/>
  <c r="BDA68" i="9"/>
  <c r="BDC68" i="9"/>
  <c r="BDE68" i="9"/>
  <c r="BDG68" i="9"/>
  <c r="BDI68" i="9"/>
  <c r="BDK68" i="9"/>
  <c r="BDM68" i="9"/>
  <c r="BDO68" i="9"/>
  <c r="BDQ68" i="9"/>
  <c r="BDS68" i="9"/>
  <c r="BDU68" i="9"/>
  <c r="BDW68" i="9"/>
  <c r="BDY68" i="9"/>
  <c r="BEA68" i="9"/>
  <c r="BEC68" i="9"/>
  <c r="BEE68" i="9"/>
  <c r="BEG68" i="9"/>
  <c r="BEI68" i="9"/>
  <c r="BEK68" i="9"/>
  <c r="BEM68" i="9"/>
  <c r="BEO68" i="9"/>
  <c r="BEQ68" i="9"/>
  <c r="BES68" i="9"/>
  <c r="BEU68" i="9"/>
  <c r="BEW68" i="9"/>
  <c r="BEY68" i="9"/>
  <c r="BFA68" i="9"/>
  <c r="BFC68" i="9"/>
  <c r="BFE68" i="9"/>
  <c r="BFG68" i="9"/>
  <c r="BFI68" i="9"/>
  <c r="BFK68" i="9"/>
  <c r="BFM68" i="9"/>
  <c r="BFO68" i="9"/>
  <c r="BFQ68" i="9"/>
  <c r="BFS68" i="9"/>
  <c r="BFU68" i="9"/>
  <c r="BFW68" i="9"/>
  <c r="BFY68" i="9"/>
  <c r="BGA68" i="9"/>
  <c r="BGC68" i="9"/>
  <c r="BGE68" i="9"/>
  <c r="BGG68" i="9"/>
  <c r="BGI68" i="9"/>
  <c r="BGK68" i="9"/>
  <c r="BGM68" i="9"/>
  <c r="BGO68" i="9"/>
  <c r="BGQ68" i="9"/>
  <c r="BGS68" i="9"/>
  <c r="BGU68" i="9"/>
  <c r="BGW68" i="9"/>
  <c r="BGY68" i="9"/>
  <c r="BHA68" i="9"/>
  <c r="BHC68" i="9"/>
  <c r="BHE68" i="9"/>
  <c r="BHG68" i="9"/>
  <c r="BHI68" i="9"/>
  <c r="BHK68" i="9"/>
  <c r="BHM68" i="9"/>
  <c r="BHO68" i="9"/>
  <c r="BHQ68" i="9"/>
  <c r="BHS68" i="9"/>
  <c r="BHU68" i="9"/>
  <c r="BHW68" i="9"/>
  <c r="BHY68" i="9"/>
  <c r="BIA68" i="9"/>
  <c r="BIC68" i="9"/>
  <c r="BIE68" i="9"/>
  <c r="BIG68" i="9"/>
  <c r="BII68" i="9"/>
  <c r="BIK68" i="9"/>
  <c r="BIM68" i="9"/>
  <c r="BIO68" i="9"/>
  <c r="BIQ68" i="9"/>
  <c r="BIS68" i="9"/>
  <c r="BIU68" i="9"/>
  <c r="BIW68" i="9"/>
  <c r="BIY68" i="9"/>
  <c r="BJA68" i="9"/>
  <c r="BJC68" i="9"/>
  <c r="BJE68" i="9"/>
  <c r="BJG68" i="9"/>
  <c r="BJI68" i="9"/>
  <c r="BJK68" i="9"/>
  <c r="BJM68" i="9"/>
  <c r="BJO68" i="9"/>
  <c r="BJQ68" i="9"/>
  <c r="BJS68" i="9"/>
  <c r="BJU68" i="9"/>
  <c r="BJW68" i="9"/>
  <c r="BJY68" i="9"/>
  <c r="BKA68" i="9"/>
  <c r="BKC68" i="9"/>
  <c r="BKE68" i="9"/>
  <c r="BKG68" i="9"/>
  <c r="BKI68" i="9"/>
  <c r="BKK68" i="9"/>
  <c r="BKM68" i="9"/>
  <c r="BKO68" i="9"/>
  <c r="BKQ68" i="9"/>
  <c r="BKS68" i="9"/>
  <c r="BKU68" i="9"/>
  <c r="BKW68" i="9"/>
  <c r="BKY68" i="9"/>
  <c r="BLA68" i="9"/>
  <c r="BLC68" i="9"/>
  <c r="BLE68" i="9"/>
  <c r="BLG68" i="9"/>
  <c r="BLI68" i="9"/>
  <c r="BLK68" i="9"/>
  <c r="BLM68" i="9"/>
  <c r="BLO68" i="9"/>
  <c r="BLQ68" i="9"/>
  <c r="BLS68" i="9"/>
  <c r="BLU68" i="9"/>
  <c r="BLW68" i="9"/>
  <c r="BLY68" i="9"/>
  <c r="BMA68" i="9"/>
  <c r="BMC68" i="9"/>
  <c r="BME68" i="9"/>
  <c r="BMG68" i="9"/>
  <c r="BMI68" i="9"/>
  <c r="BMK68" i="9"/>
  <c r="BMM68" i="9"/>
  <c r="BMO68" i="9"/>
  <c r="BMQ68" i="9"/>
  <c r="BMS68" i="9"/>
  <c r="BMU68" i="9"/>
  <c r="BMW68" i="9"/>
  <c r="BMY68" i="9"/>
  <c r="BNA68" i="9"/>
  <c r="BNC68" i="9"/>
  <c r="BNE68" i="9"/>
  <c r="BNG68" i="9"/>
  <c r="BNI68" i="9"/>
  <c r="BNK68" i="9"/>
  <c r="BNM68" i="9"/>
  <c r="BNO68" i="9"/>
  <c r="BNQ68" i="9"/>
  <c r="BNS68" i="9"/>
  <c r="BNU68" i="9"/>
  <c r="BNW68" i="9"/>
  <c r="BNY68" i="9"/>
  <c r="BOA68" i="9"/>
  <c r="BOC68" i="9"/>
  <c r="BOE68" i="9"/>
  <c r="BOG68" i="9"/>
  <c r="BOI68" i="9"/>
  <c r="BOK68" i="9"/>
  <c r="BOM68" i="9"/>
  <c r="BOO68" i="9"/>
  <c r="BOQ68" i="9"/>
  <c r="BOS68" i="9"/>
  <c r="BOU68" i="9"/>
  <c r="BOW68" i="9"/>
  <c r="BOY68" i="9"/>
  <c r="BPA68" i="9"/>
  <c r="BPC68" i="9"/>
  <c r="BPE68" i="9"/>
  <c r="BPG68" i="9"/>
  <c r="BPI68" i="9"/>
  <c r="BPK68" i="9"/>
  <c r="BPM68" i="9"/>
  <c r="BPO68" i="9"/>
  <c r="BPQ68" i="9"/>
  <c r="BPS68" i="9"/>
  <c r="BPU68" i="9"/>
  <c r="BPW68" i="9"/>
  <c r="BPY68" i="9"/>
  <c r="BQA68" i="9"/>
  <c r="BQC68" i="9"/>
  <c r="BQE68" i="9"/>
  <c r="BQG68" i="9"/>
  <c r="BQI68" i="9"/>
  <c r="BQK68" i="9"/>
  <c r="BQM68" i="9"/>
  <c r="BQO68" i="9"/>
  <c r="BQQ68" i="9"/>
  <c r="BQS68" i="9"/>
  <c r="BQU68" i="9"/>
  <c r="BQW68" i="9"/>
  <c r="BQY68" i="9"/>
  <c r="BRA68" i="9"/>
  <c r="BRC68" i="9"/>
  <c r="BRE68" i="9"/>
  <c r="BRG68" i="9"/>
  <c r="BRI68" i="9"/>
  <c r="BRK68" i="9"/>
  <c r="BRM68" i="9"/>
  <c r="BRO68" i="9"/>
  <c r="BRQ68" i="9"/>
  <c r="BRS68" i="9"/>
  <c r="BRU68" i="9"/>
  <c r="BRW68" i="9"/>
  <c r="BRY68" i="9"/>
  <c r="BSA68" i="9"/>
  <c r="BSC68" i="9"/>
  <c r="BSE68" i="9"/>
  <c r="BSG68" i="9"/>
  <c r="BSI68" i="9"/>
  <c r="BSK68" i="9"/>
  <c r="BSM68" i="9"/>
  <c r="BSO68" i="9"/>
  <c r="BSQ68" i="9"/>
  <c r="BSS68" i="9"/>
  <c r="BSU68" i="9"/>
  <c r="BSW68" i="9"/>
  <c r="BSY68" i="9"/>
  <c r="BTA68" i="9"/>
  <c r="BTC68" i="9"/>
  <c r="BTE68" i="9"/>
  <c r="BTG68" i="9"/>
  <c r="BTI68" i="9"/>
  <c r="BTK68" i="9"/>
  <c r="BTM68" i="9"/>
  <c r="BTO68" i="9"/>
  <c r="BTQ68" i="9"/>
  <c r="BTS68" i="9"/>
  <c r="BTU68" i="9"/>
  <c r="BTW68" i="9"/>
  <c r="BTY68" i="9"/>
  <c r="BUA68" i="9"/>
  <c r="BUC68" i="9"/>
  <c r="BUE68" i="9"/>
  <c r="BUG68" i="9"/>
  <c r="BUI68" i="9"/>
  <c r="BUK68" i="9"/>
  <c r="BUM68" i="9"/>
  <c r="BUO68" i="9"/>
  <c r="BUQ68" i="9"/>
  <c r="BUS68" i="9"/>
  <c r="BUU68" i="9"/>
  <c r="BUW68" i="9"/>
  <c r="BUY68" i="9"/>
  <c r="BVA68" i="9"/>
  <c r="BVC68" i="9"/>
  <c r="BVE68" i="9"/>
  <c r="BVG68" i="9"/>
  <c r="BVI68" i="9"/>
  <c r="BVK68" i="9"/>
  <c r="BVM68" i="9"/>
  <c r="BVO68" i="9"/>
  <c r="BVQ68" i="9"/>
  <c r="BVS68" i="9"/>
  <c r="BVU68" i="9"/>
  <c r="BVW68" i="9"/>
  <c r="BVY68" i="9"/>
  <c r="BWA68" i="9"/>
  <c r="BWC68" i="9"/>
  <c r="BWE68" i="9"/>
  <c r="BWG68" i="9"/>
  <c r="BWI68" i="9"/>
  <c r="BWK68" i="9"/>
  <c r="BWM68" i="9"/>
  <c r="BWO68" i="9"/>
  <c r="BWQ68" i="9"/>
  <c r="BWS68" i="9"/>
  <c r="BWU68" i="9"/>
  <c r="BWW68" i="9"/>
  <c r="BWY68" i="9"/>
  <c r="BXA68" i="9"/>
  <c r="BXC68" i="9"/>
  <c r="BXE68" i="9"/>
  <c r="BXG68" i="9"/>
  <c r="BXI68" i="9"/>
  <c r="BXK68" i="9"/>
  <c r="BXM68" i="9"/>
  <c r="BXO68" i="9"/>
  <c r="BXQ68" i="9"/>
  <c r="BXS68" i="9"/>
  <c r="BXU68" i="9"/>
  <c r="BXW68" i="9"/>
  <c r="BXY68" i="9"/>
  <c r="BYA68" i="9"/>
  <c r="BYC68" i="9"/>
  <c r="BYE68" i="9"/>
  <c r="BYG68" i="9"/>
  <c r="BYI68" i="9"/>
  <c r="BYK68" i="9"/>
  <c r="BYM68" i="9"/>
  <c r="BYO68" i="9"/>
  <c r="BYQ68" i="9"/>
  <c r="BYS68" i="9"/>
  <c r="BYU68" i="9"/>
  <c r="BYW68" i="9"/>
  <c r="BYY68" i="9"/>
  <c r="BZA68" i="9"/>
  <c r="BZC68" i="9"/>
  <c r="BZE68" i="9"/>
  <c r="BZG68" i="9"/>
  <c r="BZI68" i="9"/>
  <c r="BZK68" i="9"/>
  <c r="BZM68" i="9"/>
  <c r="BZO68" i="9"/>
  <c r="BZQ68" i="9"/>
  <c r="BZS68" i="9"/>
  <c r="BZU68" i="9"/>
  <c r="BZW68" i="9"/>
  <c r="BZY68" i="9"/>
  <c r="CAA68" i="9"/>
  <c r="CAC68" i="9"/>
  <c r="CAE68" i="9"/>
  <c r="CAG68" i="9"/>
  <c r="CAI68" i="9"/>
  <c r="CAK68" i="9"/>
  <c r="CAM68" i="9"/>
  <c r="CAO68" i="9"/>
  <c r="CAQ68" i="9"/>
  <c r="CAS68" i="9"/>
  <c r="CAU68" i="9"/>
  <c r="CAW68" i="9"/>
  <c r="CAY68" i="9"/>
  <c r="CBA68" i="9"/>
  <c r="CBC68" i="9"/>
  <c r="CBE68" i="9"/>
  <c r="CBG68" i="9"/>
  <c r="CBI68" i="9"/>
  <c r="CBK68" i="9"/>
  <c r="CBM68" i="9"/>
  <c r="CBO68" i="9"/>
  <c r="CBQ68" i="9"/>
  <c r="CBS68" i="9"/>
  <c r="CBU68" i="9"/>
  <c r="CBW68" i="9"/>
  <c r="CBY68" i="9"/>
  <c r="CCA68" i="9"/>
  <c r="CCC68" i="9"/>
  <c r="CCE68" i="9"/>
  <c r="CCG68" i="9"/>
  <c r="CCI68" i="9"/>
  <c r="CCK68" i="9"/>
  <c r="CCM68" i="9"/>
  <c r="CCO68" i="9"/>
  <c r="CCQ68" i="9"/>
  <c r="CCS68" i="9"/>
  <c r="CCU68" i="9"/>
  <c r="CCW68" i="9"/>
  <c r="CCY68" i="9"/>
  <c r="CDA68" i="9"/>
  <c r="CDC68" i="9"/>
  <c r="CDE68" i="9"/>
  <c r="CDG68" i="9"/>
  <c r="CDI68" i="9"/>
  <c r="CDK68" i="9"/>
  <c r="CDM68" i="9"/>
  <c r="CDO68" i="9"/>
  <c r="CDQ68" i="9"/>
  <c r="CDS68" i="9"/>
  <c r="CDU68" i="9"/>
  <c r="CDW68" i="9"/>
  <c r="CDY68" i="9"/>
  <c r="CEA68" i="9"/>
  <c r="CEC68" i="9"/>
  <c r="CEE68" i="9"/>
  <c r="CEG68" i="9"/>
  <c r="CEI68" i="9"/>
  <c r="CEK68" i="9"/>
  <c r="CEM68" i="9"/>
  <c r="CEO68" i="9"/>
  <c r="CEQ68" i="9"/>
  <c r="CES68" i="9"/>
  <c r="CEU68" i="9"/>
  <c r="CEW68" i="9"/>
  <c r="CEY68" i="9"/>
  <c r="CFA68" i="9"/>
  <c r="CFC68" i="9"/>
  <c r="CFE68" i="9"/>
  <c r="CFG68" i="9"/>
  <c r="CFI68" i="9"/>
  <c r="CFK68" i="9"/>
  <c r="CFM68" i="9"/>
  <c r="CFO68" i="9"/>
  <c r="CFQ68" i="9"/>
  <c r="CFS68" i="9"/>
  <c r="CFU68" i="9"/>
  <c r="CFW68" i="9"/>
  <c r="CFY68" i="9"/>
  <c r="CGA68" i="9"/>
  <c r="CGC68" i="9"/>
  <c r="CGE68" i="9"/>
  <c r="CGG68" i="9"/>
  <c r="CGI68" i="9"/>
  <c r="CGK68" i="9"/>
  <c r="CGM68" i="9"/>
  <c r="CGO68" i="9"/>
  <c r="CGQ68" i="9"/>
  <c r="CGS68" i="9"/>
  <c r="CGU68" i="9"/>
  <c r="CGW68" i="9"/>
  <c r="CGY68" i="9"/>
  <c r="CHA68" i="9"/>
  <c r="CHC68" i="9"/>
  <c r="CHE68" i="9"/>
  <c r="CHG68" i="9"/>
  <c r="CHI68" i="9"/>
  <c r="CHK68" i="9"/>
  <c r="CHM68" i="9"/>
  <c r="CHO68" i="9"/>
  <c r="CHQ68" i="9"/>
  <c r="CHS68" i="9"/>
  <c r="CHU68" i="9"/>
  <c r="CHW68" i="9"/>
  <c r="CHY68" i="9"/>
  <c r="CIA68" i="9"/>
  <c r="CIC68" i="9"/>
  <c r="CIE68" i="9"/>
  <c r="CIG68" i="9"/>
  <c r="CII68" i="9"/>
  <c r="CIK68" i="9"/>
  <c r="CIM68" i="9"/>
  <c r="CIO68" i="9"/>
  <c r="CIQ68" i="9"/>
  <c r="CIS68" i="9"/>
  <c r="CIU68" i="9"/>
  <c r="CIW68" i="9"/>
  <c r="CIY68" i="9"/>
  <c r="CJA68" i="9"/>
  <c r="CJC68" i="9"/>
  <c r="CJE68" i="9"/>
  <c r="CJG68" i="9"/>
  <c r="CJI68" i="9"/>
  <c r="CJK68" i="9"/>
  <c r="CJM68" i="9"/>
  <c r="CJO68" i="9"/>
  <c r="CJQ68" i="9"/>
  <c r="CJS68" i="9"/>
  <c r="CJU68" i="9"/>
  <c r="CJW68" i="9"/>
  <c r="CJY68" i="9"/>
  <c r="CKA68" i="9"/>
  <c r="CKC68" i="9"/>
  <c r="CKE68" i="9"/>
  <c r="CKG68" i="9"/>
  <c r="CKI68" i="9"/>
  <c r="CKK68" i="9"/>
  <c r="CKM68" i="9"/>
  <c r="CKO68" i="9"/>
  <c r="CKQ68" i="9"/>
  <c r="CKS68" i="9"/>
  <c r="CKU68" i="9"/>
  <c r="CKW68" i="9"/>
  <c r="CKY68" i="9"/>
  <c r="CLA68" i="9"/>
  <c r="CLC68" i="9"/>
  <c r="CLE68" i="9"/>
  <c r="CLG68" i="9"/>
  <c r="CLI68" i="9"/>
  <c r="CLK68" i="9"/>
  <c r="CLM68" i="9"/>
  <c r="CLO68" i="9"/>
  <c r="CLQ68" i="9"/>
  <c r="CLS68" i="9"/>
  <c r="CLU68" i="9"/>
  <c r="CLW68" i="9"/>
  <c r="CLY68" i="9"/>
  <c r="CMA68" i="9"/>
  <c r="CMC68" i="9"/>
  <c r="CME68" i="9"/>
  <c r="CMG68" i="9"/>
  <c r="CMI68" i="9"/>
  <c r="CMK68" i="9"/>
  <c r="CMM68" i="9"/>
  <c r="CMO68" i="9"/>
  <c r="CMQ68" i="9"/>
  <c r="CMS68" i="9"/>
  <c r="CMU68" i="9"/>
  <c r="CMW68" i="9"/>
  <c r="CMY68" i="9"/>
  <c r="CNA68" i="9"/>
  <c r="CNC68" i="9"/>
  <c r="CNE68" i="9"/>
  <c r="CNG68" i="9"/>
  <c r="CNI68" i="9"/>
  <c r="CNK68" i="9"/>
  <c r="CNM68" i="9"/>
  <c r="CNO68" i="9"/>
  <c r="CNQ68" i="9"/>
  <c r="CNS68" i="9"/>
  <c r="CNU68" i="9"/>
  <c r="CNW68" i="9"/>
  <c r="CNY68" i="9"/>
  <c r="COA68" i="9"/>
  <c r="COC68" i="9"/>
  <c r="COE68" i="9"/>
  <c r="COG68" i="9"/>
  <c r="COI68" i="9"/>
  <c r="COK68" i="9"/>
  <c r="COM68" i="9"/>
  <c r="COO68" i="9"/>
  <c r="COQ68" i="9"/>
  <c r="COS68" i="9"/>
  <c r="COU68" i="9"/>
  <c r="COW68" i="9"/>
  <c r="COY68" i="9"/>
  <c r="CPA68" i="9"/>
  <c r="CPC68" i="9"/>
  <c r="CPE68" i="9"/>
  <c r="CPG68" i="9"/>
  <c r="CPI68" i="9"/>
  <c r="CPK68" i="9"/>
  <c r="CPM68" i="9"/>
  <c r="CPO68" i="9"/>
  <c r="CPQ68" i="9"/>
  <c r="CPS68" i="9"/>
  <c r="CPU68" i="9"/>
  <c r="CPW68" i="9"/>
  <c r="CPY68" i="9"/>
  <c r="CQA68" i="9"/>
  <c r="CQC68" i="9"/>
  <c r="CQE68" i="9"/>
  <c r="CQG68" i="9"/>
  <c r="CQI68" i="9"/>
  <c r="CQK68" i="9"/>
  <c r="CQM68" i="9"/>
  <c r="CQO68" i="9"/>
  <c r="CQQ68" i="9"/>
  <c r="CQS68" i="9"/>
  <c r="CQU68" i="9"/>
  <c r="CQW68" i="9"/>
  <c r="CQY68" i="9"/>
  <c r="CRA68" i="9"/>
  <c r="CRC68" i="9"/>
  <c r="CRE68" i="9"/>
  <c r="CRG68" i="9"/>
  <c r="CRI68" i="9"/>
  <c r="CRK68" i="9"/>
  <c r="CRM68" i="9"/>
  <c r="CRO68" i="9"/>
  <c r="CRQ68" i="9"/>
  <c r="CRS68" i="9"/>
  <c r="CRU68" i="9"/>
  <c r="CRW68" i="9"/>
  <c r="CRY68" i="9"/>
  <c r="CSA68" i="9"/>
  <c r="CSC68" i="9"/>
  <c r="CSE68" i="9"/>
  <c r="CSG68" i="9"/>
  <c r="CSI68" i="9"/>
  <c r="CSK68" i="9"/>
  <c r="CSM68" i="9"/>
  <c r="CSO68" i="9"/>
  <c r="CSQ68" i="9"/>
  <c r="CSS68" i="9"/>
  <c r="CSU68" i="9"/>
  <c r="CSW68" i="9"/>
  <c r="CSY68" i="9"/>
  <c r="CTA68" i="9"/>
  <c r="CTC68" i="9"/>
  <c r="CTE68" i="9"/>
  <c r="CTG68" i="9"/>
  <c r="CTI68" i="9"/>
  <c r="CTK68" i="9"/>
  <c r="CTM68" i="9"/>
  <c r="CTO68" i="9"/>
  <c r="CTQ68" i="9"/>
  <c r="CTS68" i="9"/>
  <c r="CTU68" i="9"/>
  <c r="CTW68" i="9"/>
  <c r="CTY68" i="9"/>
  <c r="CUA68" i="9"/>
  <c r="CUC68" i="9"/>
  <c r="CUE68" i="9"/>
  <c r="CUG68" i="9"/>
  <c r="CUI68" i="9"/>
  <c r="CUK68" i="9"/>
  <c r="CUM68" i="9"/>
  <c r="CUO68" i="9"/>
  <c r="CUQ68" i="9"/>
  <c r="CUS68" i="9"/>
  <c r="CUU68" i="9"/>
  <c r="CUW68" i="9"/>
  <c r="CUY68" i="9"/>
  <c r="CVA68" i="9"/>
  <c r="CVC68" i="9"/>
  <c r="CVE68" i="9"/>
  <c r="CVG68" i="9"/>
  <c r="CVI68" i="9"/>
  <c r="CVK68" i="9"/>
  <c r="CVM68" i="9"/>
  <c r="CVO68" i="9"/>
  <c r="CVQ68" i="9"/>
  <c r="CVS68" i="9"/>
  <c r="CVU68" i="9"/>
  <c r="CVW68" i="9"/>
  <c r="CVY68" i="9"/>
  <c r="CWA68" i="9"/>
  <c r="CWC68" i="9"/>
  <c r="CWE68" i="9"/>
  <c r="CWG68" i="9"/>
  <c r="CWI68" i="9"/>
  <c r="CWK68" i="9"/>
  <c r="CWM68" i="9"/>
  <c r="CWO68" i="9"/>
  <c r="CWQ68" i="9"/>
  <c r="CWS68" i="9"/>
  <c r="CWU68" i="9"/>
  <c r="CWW68" i="9"/>
  <c r="CWY68" i="9"/>
  <c r="CXA68" i="9"/>
  <c r="CXC68" i="9"/>
  <c r="CXE68" i="9"/>
  <c r="CXG68" i="9"/>
  <c r="CXI68" i="9"/>
  <c r="CXK68" i="9"/>
  <c r="CXM68" i="9"/>
  <c r="CXO68" i="9"/>
  <c r="CXQ68" i="9"/>
  <c r="CXS68" i="9"/>
  <c r="CXU68" i="9"/>
  <c r="CXW68" i="9"/>
  <c r="CXY68" i="9"/>
  <c r="CYA68" i="9"/>
  <c r="CYC68" i="9"/>
  <c r="CYE68" i="9"/>
  <c r="CYG68" i="9"/>
  <c r="CYI68" i="9"/>
  <c r="CYK68" i="9"/>
  <c r="CYM68" i="9"/>
  <c r="CYO68" i="9"/>
  <c r="CYQ68" i="9"/>
  <c r="CYS68" i="9"/>
  <c r="CYU68" i="9"/>
  <c r="CYW68" i="9"/>
  <c r="CYY68" i="9"/>
  <c r="CZA68" i="9"/>
  <c r="CZC68" i="9"/>
  <c r="CZE68" i="9"/>
  <c r="CZG68" i="9"/>
  <c r="CZI68" i="9"/>
  <c r="CZK68" i="9"/>
  <c r="CZM68" i="9"/>
  <c r="CZO68" i="9"/>
  <c r="CZQ68" i="9"/>
  <c r="CZS68" i="9"/>
  <c r="CZU68" i="9"/>
  <c r="CZW68" i="9"/>
  <c r="CZY68" i="9"/>
  <c r="DAA68" i="9"/>
  <c r="DAC68" i="9"/>
  <c r="DAE68" i="9"/>
  <c r="DAG68" i="9"/>
  <c r="DAI68" i="9"/>
  <c r="DAK68" i="9"/>
  <c r="DAM68" i="9"/>
  <c r="DAO68" i="9"/>
  <c r="DAQ68" i="9"/>
  <c r="DAS68" i="9"/>
  <c r="DAU68" i="9"/>
  <c r="DAW68" i="9"/>
  <c r="DAY68" i="9"/>
  <c r="DBA68" i="9"/>
  <c r="DBC68" i="9"/>
  <c r="DBE68" i="9"/>
  <c r="DBG68" i="9"/>
  <c r="DBI68" i="9"/>
  <c r="DBK68" i="9"/>
  <c r="DBM68" i="9"/>
  <c r="DBO68" i="9"/>
  <c r="DBQ68" i="9"/>
  <c r="DBS68" i="9"/>
  <c r="DBU68" i="9"/>
  <c r="DBW68" i="9"/>
  <c r="DBY68" i="9"/>
  <c r="DCA68" i="9"/>
  <c r="DCC68" i="9"/>
  <c r="DCE68" i="9"/>
  <c r="DCG68" i="9"/>
  <c r="DCI68" i="9"/>
  <c r="DCK68" i="9"/>
  <c r="DCM68" i="9"/>
  <c r="DCO68" i="9"/>
  <c r="DCQ68" i="9"/>
  <c r="DCS68" i="9"/>
  <c r="DCU68" i="9"/>
  <c r="DCW68" i="9"/>
  <c r="DCY68" i="9"/>
  <c r="DDA68" i="9"/>
  <c r="DDC68" i="9"/>
  <c r="DDE68" i="9"/>
  <c r="DDG68" i="9"/>
  <c r="DDI68" i="9"/>
  <c r="DDK68" i="9"/>
  <c r="DDM68" i="9"/>
  <c r="DDO68" i="9"/>
  <c r="DDQ68" i="9"/>
  <c r="DDS68" i="9"/>
  <c r="DDU68" i="9"/>
  <c r="DDW68" i="9"/>
  <c r="DDY68" i="9"/>
  <c r="DEA68" i="9"/>
  <c r="DEC68" i="9"/>
  <c r="DEE68" i="9"/>
  <c r="DEG68" i="9"/>
  <c r="DEI68" i="9"/>
  <c r="DEK68" i="9"/>
  <c r="DEM68" i="9"/>
  <c r="DEO68" i="9"/>
  <c r="DEQ68" i="9"/>
  <c r="DES68" i="9"/>
  <c r="DEU68" i="9"/>
  <c r="DEW68" i="9"/>
  <c r="DEY68" i="9"/>
  <c r="DFA68" i="9"/>
  <c r="DFC68" i="9"/>
  <c r="DFE68" i="9"/>
  <c r="DFG68" i="9"/>
  <c r="DFI68" i="9"/>
  <c r="DFK68" i="9"/>
  <c r="DFM68" i="9"/>
  <c r="DFO68" i="9"/>
  <c r="DFQ68" i="9"/>
  <c r="DFS68" i="9"/>
  <c r="DFU68" i="9"/>
  <c r="DFW68" i="9"/>
  <c r="DFY68" i="9"/>
  <c r="DGA68" i="9"/>
  <c r="DGC68" i="9"/>
  <c r="DGE68" i="9"/>
  <c r="DGG68" i="9"/>
  <c r="DGI68" i="9"/>
  <c r="DGK68" i="9"/>
  <c r="DGM68" i="9"/>
  <c r="DGO68" i="9"/>
  <c r="DGQ68" i="9"/>
  <c r="DGS68" i="9"/>
  <c r="DGU68" i="9"/>
  <c r="DGW68" i="9"/>
  <c r="DGY68" i="9"/>
  <c r="DHA68" i="9"/>
  <c r="DHC68" i="9"/>
  <c r="DHE68" i="9"/>
  <c r="DHG68" i="9"/>
  <c r="DHI68" i="9"/>
  <c r="DHK68" i="9"/>
  <c r="DHM68" i="9"/>
  <c r="DHO68" i="9"/>
  <c r="DHQ68" i="9"/>
  <c r="DHS68" i="9"/>
  <c r="DHU68" i="9"/>
  <c r="DHW68" i="9"/>
  <c r="DHY68" i="9"/>
  <c r="DIA68" i="9"/>
  <c r="DIC68" i="9"/>
  <c r="DIE68" i="9"/>
  <c r="DIG68" i="9"/>
  <c r="DII68" i="9"/>
  <c r="DIK68" i="9"/>
  <c r="DIM68" i="9"/>
  <c r="DIO68" i="9"/>
  <c r="DIQ68" i="9"/>
  <c r="DIS68" i="9"/>
  <c r="DIU68" i="9"/>
  <c r="DIW68" i="9"/>
  <c r="DIY68" i="9"/>
  <c r="DJA68" i="9"/>
  <c r="DJC68" i="9"/>
  <c r="DJE68" i="9"/>
  <c r="DJG68" i="9"/>
  <c r="DJI68" i="9"/>
  <c r="DJK68" i="9"/>
  <c r="DJM68" i="9"/>
  <c r="DJO68" i="9"/>
  <c r="DJQ68" i="9"/>
  <c r="DJS68" i="9"/>
  <c r="DJU68" i="9"/>
  <c r="DJW68" i="9"/>
  <c r="DJY68" i="9"/>
  <c r="DKA68" i="9"/>
  <c r="DKC68" i="9"/>
  <c r="DKE68" i="9"/>
  <c r="DKG68" i="9"/>
  <c r="DKI68" i="9"/>
  <c r="DKK68" i="9"/>
  <c r="DKM68" i="9"/>
  <c r="DKO68" i="9"/>
  <c r="DKQ68" i="9"/>
  <c r="DKS68" i="9"/>
  <c r="DKU68" i="9"/>
  <c r="DKW68" i="9"/>
  <c r="DKY68" i="9"/>
  <c r="DLA68" i="9"/>
  <c r="DLC68" i="9"/>
  <c r="DLE68" i="9"/>
  <c r="DLG68" i="9"/>
  <c r="DLI68" i="9"/>
  <c r="DLK68" i="9"/>
  <c r="DLM68" i="9"/>
  <c r="DLO68" i="9"/>
  <c r="DLQ68" i="9"/>
  <c r="DLS68" i="9"/>
  <c r="DLU68" i="9"/>
  <c r="DLW68" i="9"/>
  <c r="DLY68" i="9"/>
  <c r="DMA68" i="9"/>
  <c r="DMC68" i="9"/>
  <c r="DME68" i="9"/>
  <c r="DMG68" i="9"/>
  <c r="DMI68" i="9"/>
  <c r="DMK68" i="9"/>
  <c r="DMM68" i="9"/>
  <c r="DMO68" i="9"/>
  <c r="DMQ68" i="9"/>
  <c r="DMS68" i="9"/>
  <c r="DMU68" i="9"/>
  <c r="DMW68" i="9"/>
  <c r="DMY68" i="9"/>
  <c r="DNA68" i="9"/>
  <c r="DNC68" i="9"/>
  <c r="DNE68" i="9"/>
  <c r="DNG68" i="9"/>
  <c r="DNI68" i="9"/>
  <c r="DNK68" i="9"/>
  <c r="DNM68" i="9"/>
  <c r="DNO68" i="9"/>
  <c r="DNQ68" i="9"/>
  <c r="DNS68" i="9"/>
  <c r="DNU68" i="9"/>
  <c r="DNW68" i="9"/>
  <c r="DNY68" i="9"/>
  <c r="DOA68" i="9"/>
  <c r="DOC68" i="9"/>
  <c r="DOE68" i="9"/>
  <c r="DOG68" i="9"/>
  <c r="DOI68" i="9"/>
  <c r="DOK68" i="9"/>
  <c r="DOM68" i="9"/>
  <c r="DOO68" i="9"/>
  <c r="DOQ68" i="9"/>
  <c r="DOS68" i="9"/>
  <c r="DOU68" i="9"/>
  <c r="DOW68" i="9"/>
  <c r="DOY68" i="9"/>
  <c r="DPA68" i="9"/>
  <c r="DPC68" i="9"/>
  <c r="DPE68" i="9"/>
  <c r="DPG68" i="9"/>
  <c r="DPI68" i="9"/>
  <c r="DPK68" i="9"/>
  <c r="DPM68" i="9"/>
  <c r="DPO68" i="9"/>
  <c r="DPQ68" i="9"/>
  <c r="DPS68" i="9"/>
  <c r="DPU68" i="9"/>
  <c r="DPW68" i="9"/>
  <c r="DPY68" i="9"/>
  <c r="DQA68" i="9"/>
  <c r="DQC68" i="9"/>
  <c r="DQE68" i="9"/>
  <c r="DQG68" i="9"/>
  <c r="DQI68" i="9"/>
  <c r="DQK68" i="9"/>
  <c r="DQM68" i="9"/>
  <c r="DQO68" i="9"/>
  <c r="DQQ68" i="9"/>
  <c r="DQS68" i="9"/>
  <c r="DQU68" i="9"/>
  <c r="DQW68" i="9"/>
  <c r="DQY68" i="9"/>
  <c r="DRA68" i="9"/>
  <c r="DRC68" i="9"/>
  <c r="DRE68" i="9"/>
  <c r="DRG68" i="9"/>
  <c r="DRI68" i="9"/>
  <c r="DRK68" i="9"/>
  <c r="DRM68" i="9"/>
  <c r="DRO68" i="9"/>
  <c r="DRQ68" i="9"/>
  <c r="DRS68" i="9"/>
  <c r="DRU68" i="9"/>
  <c r="DRW68" i="9"/>
  <c r="DRY68" i="9"/>
  <c r="DSA68" i="9"/>
  <c r="DSC68" i="9"/>
  <c r="DSE68" i="9"/>
  <c r="DSG68" i="9"/>
  <c r="DSI68" i="9"/>
  <c r="DSK68" i="9"/>
  <c r="DSM68" i="9"/>
  <c r="DSO68" i="9"/>
  <c r="DSQ68" i="9"/>
  <c r="DSS68" i="9"/>
  <c r="DSU68" i="9"/>
  <c r="DSW68" i="9"/>
  <c r="DSY68" i="9"/>
  <c r="DTA68" i="9"/>
  <c r="DTC68" i="9"/>
  <c r="DTE68" i="9"/>
  <c r="DTG68" i="9"/>
  <c r="DTI68" i="9"/>
  <c r="DTK68" i="9"/>
  <c r="DTM68" i="9"/>
  <c r="DTO68" i="9"/>
  <c r="DTQ68" i="9"/>
  <c r="DTS68" i="9"/>
  <c r="DTU68" i="9"/>
  <c r="DTW68" i="9"/>
  <c r="DTY68" i="9"/>
  <c r="DUA68" i="9"/>
  <c r="DUC68" i="9"/>
  <c r="DUE68" i="9"/>
  <c r="DUG68" i="9"/>
  <c r="DUI68" i="9"/>
  <c r="DUK68" i="9"/>
  <c r="DUM68" i="9"/>
  <c r="DUO68" i="9"/>
  <c r="DUQ68" i="9"/>
  <c r="DUS68" i="9"/>
  <c r="DUU68" i="9"/>
  <c r="DUW68" i="9"/>
  <c r="DUY68" i="9"/>
  <c r="DVA68" i="9"/>
  <c r="DVC68" i="9"/>
  <c r="DVE68" i="9"/>
  <c r="DVG68" i="9"/>
  <c r="DVI68" i="9"/>
  <c r="DVK68" i="9"/>
  <c r="DVM68" i="9"/>
  <c r="DVO68" i="9"/>
  <c r="DVQ68" i="9"/>
  <c r="DVS68" i="9"/>
  <c r="DVU68" i="9"/>
  <c r="DVW68" i="9"/>
  <c r="DVY68" i="9"/>
  <c r="DWA68" i="9"/>
  <c r="DWC68" i="9"/>
  <c r="DWE68" i="9"/>
  <c r="DWG68" i="9"/>
  <c r="DWI68" i="9"/>
  <c r="DWK68" i="9"/>
  <c r="DWM68" i="9"/>
  <c r="DWO68" i="9"/>
  <c r="DWQ68" i="9"/>
  <c r="DWS68" i="9"/>
  <c r="DWU68" i="9"/>
  <c r="DWW68" i="9"/>
  <c r="DWY68" i="9"/>
  <c r="DXA68" i="9"/>
  <c r="DXC68" i="9"/>
  <c r="DXE68" i="9"/>
  <c r="DXG68" i="9"/>
  <c r="DXI68" i="9"/>
  <c r="DXK68" i="9"/>
  <c r="DXM68" i="9"/>
  <c r="DXO68" i="9"/>
  <c r="DXQ68" i="9"/>
  <c r="DXS68" i="9"/>
  <c r="DXU68" i="9"/>
  <c r="DXW68" i="9"/>
  <c r="DXY68" i="9"/>
  <c r="DYA68" i="9"/>
  <c r="DYC68" i="9"/>
  <c r="DYE68" i="9"/>
  <c r="DYG68" i="9"/>
  <c r="DYI68" i="9"/>
  <c r="DYK68" i="9"/>
  <c r="DYM68" i="9"/>
  <c r="DYO68" i="9"/>
  <c r="DYQ68" i="9"/>
  <c r="DYS68" i="9"/>
  <c r="DYU68" i="9"/>
  <c r="DYW68" i="9"/>
  <c r="DYY68" i="9"/>
  <c r="DZA68" i="9"/>
  <c r="DZC68" i="9"/>
  <c r="DZE68" i="9"/>
  <c r="DZG68" i="9"/>
  <c r="DZI68" i="9"/>
  <c r="DZK68" i="9"/>
  <c r="DZM68" i="9"/>
  <c r="DZO68" i="9"/>
  <c r="DZQ68" i="9"/>
  <c r="DZS68" i="9"/>
  <c r="DZU68" i="9"/>
  <c r="DZW68" i="9"/>
  <c r="DZY68" i="9"/>
  <c r="EAA68" i="9"/>
  <c r="EAC68" i="9"/>
  <c r="EAE68" i="9"/>
  <c r="EAG68" i="9"/>
  <c r="EAI68" i="9"/>
  <c r="EAK68" i="9"/>
  <c r="EAM68" i="9"/>
  <c r="EAO68" i="9"/>
  <c r="EAQ68" i="9"/>
  <c r="EAS68" i="9"/>
  <c r="EAU68" i="9"/>
  <c r="EAW68" i="9"/>
  <c r="EAY68" i="9"/>
  <c r="EBA68" i="9"/>
  <c r="EBC68" i="9"/>
  <c r="EBE68" i="9"/>
  <c r="EBG68" i="9"/>
  <c r="EBI68" i="9"/>
  <c r="EBK68" i="9"/>
  <c r="EBM68" i="9"/>
  <c r="EBO68" i="9"/>
  <c r="EBQ68" i="9"/>
  <c r="EBS68" i="9"/>
  <c r="EBU68" i="9"/>
  <c r="EBW68" i="9"/>
  <c r="EBY68" i="9"/>
  <c r="ECA68" i="9"/>
  <c r="ECC68" i="9"/>
  <c r="ECE68" i="9"/>
  <c r="ECG68" i="9"/>
  <c r="ECI68" i="9"/>
  <c r="ECK68" i="9"/>
  <c r="ECM68" i="9"/>
  <c r="ECO68" i="9"/>
  <c r="ECQ68" i="9"/>
  <c r="ECS68" i="9"/>
  <c r="ECU68" i="9"/>
  <c r="ECW68" i="9"/>
  <c r="ECY68" i="9"/>
  <c r="EDA68" i="9"/>
  <c r="EDC68" i="9"/>
  <c r="EDE68" i="9"/>
  <c r="EDG68" i="9"/>
  <c r="EDI68" i="9"/>
  <c r="EDK68" i="9"/>
  <c r="EDM68" i="9"/>
  <c r="EDO68" i="9"/>
  <c r="EDQ68" i="9"/>
  <c r="EDS68" i="9"/>
  <c r="EDU68" i="9"/>
  <c r="EDW68" i="9"/>
  <c r="EDY68" i="9"/>
  <c r="EEA68" i="9"/>
  <c r="EEC68" i="9"/>
  <c r="EEE68" i="9"/>
  <c r="EEG68" i="9"/>
  <c r="EEI68" i="9"/>
  <c r="EEK68" i="9"/>
  <c r="EEM68" i="9"/>
  <c r="EEO68" i="9"/>
  <c r="EEQ68" i="9"/>
  <c r="EES68" i="9"/>
  <c r="EEU68" i="9"/>
  <c r="EEW68" i="9"/>
  <c r="EEY68" i="9"/>
  <c r="EFA68" i="9"/>
  <c r="EFC68" i="9"/>
  <c r="EFE68" i="9"/>
  <c r="EFG68" i="9"/>
  <c r="EFI68" i="9"/>
  <c r="EFK68" i="9"/>
  <c r="EFM68" i="9"/>
  <c r="EFO68" i="9"/>
  <c r="EFQ68" i="9"/>
  <c r="EFS68" i="9"/>
  <c r="EFU68" i="9"/>
  <c r="EFW68" i="9"/>
  <c r="EFY68" i="9"/>
  <c r="EGA68" i="9"/>
  <c r="EGC68" i="9"/>
  <c r="EGE68" i="9"/>
  <c r="EGG68" i="9"/>
  <c r="EGI68" i="9"/>
  <c r="EGK68" i="9"/>
  <c r="EGM68" i="9"/>
  <c r="EGO68" i="9"/>
  <c r="EGQ68" i="9"/>
  <c r="EGS68" i="9"/>
  <c r="EGU68" i="9"/>
  <c r="EGW68" i="9"/>
  <c r="EGY68" i="9"/>
  <c r="EHA68" i="9"/>
  <c r="EHC68" i="9"/>
  <c r="EHE68" i="9"/>
  <c r="EHG68" i="9"/>
  <c r="EHI68" i="9"/>
  <c r="EHK68" i="9"/>
  <c r="EHM68" i="9"/>
  <c r="EHO68" i="9"/>
  <c r="EHQ68" i="9"/>
  <c r="EHS68" i="9"/>
  <c r="EHU68" i="9"/>
  <c r="EHW68" i="9"/>
  <c r="EHY68" i="9"/>
  <c r="EIA68" i="9"/>
  <c r="EIC68" i="9"/>
  <c r="EIE68" i="9"/>
  <c r="EIG68" i="9"/>
  <c r="EII68" i="9"/>
  <c r="EIK68" i="9"/>
  <c r="EIM68" i="9"/>
  <c r="EIO68" i="9"/>
  <c r="EIQ68" i="9"/>
  <c r="EIS68" i="9"/>
  <c r="EIU68" i="9"/>
  <c r="EIW68" i="9"/>
  <c r="EIY68" i="9"/>
  <c r="EJA68" i="9"/>
  <c r="EJC68" i="9"/>
  <c r="EJE68" i="9"/>
  <c r="EJG68" i="9"/>
  <c r="EJI68" i="9"/>
  <c r="EJK68" i="9"/>
  <c r="EJM68" i="9"/>
  <c r="EJO68" i="9"/>
  <c r="EJQ68" i="9"/>
  <c r="EJS68" i="9"/>
  <c r="EJU68" i="9"/>
  <c r="EJW68" i="9"/>
  <c r="EJY68" i="9"/>
  <c r="EKA68" i="9"/>
  <c r="EKC68" i="9"/>
  <c r="EKE68" i="9"/>
  <c r="EKG68" i="9"/>
  <c r="EKI68" i="9"/>
  <c r="EKK68" i="9"/>
  <c r="EKM68" i="9"/>
  <c r="EKO68" i="9"/>
  <c r="EKQ68" i="9"/>
  <c r="EKS68" i="9"/>
  <c r="EKU68" i="9"/>
  <c r="EKW68" i="9"/>
  <c r="EKY68" i="9"/>
  <c r="ELA68" i="9"/>
  <c r="ELC68" i="9"/>
  <c r="ELE68" i="9"/>
  <c r="ELG68" i="9"/>
  <c r="ELI68" i="9"/>
  <c r="ELK68" i="9"/>
  <c r="ELM68" i="9"/>
  <c r="ELO68" i="9"/>
  <c r="ELQ68" i="9"/>
  <c r="ELS68" i="9"/>
  <c r="ELU68" i="9"/>
  <c r="ELW68" i="9"/>
  <c r="ELY68" i="9"/>
  <c r="EMA68" i="9"/>
  <c r="EMC68" i="9"/>
  <c r="EME68" i="9"/>
  <c r="EMG68" i="9"/>
  <c r="EMI68" i="9"/>
  <c r="EMK68" i="9"/>
  <c r="EMM68" i="9"/>
  <c r="EMO68" i="9"/>
  <c r="EMQ68" i="9"/>
  <c r="EMS68" i="9"/>
  <c r="EMU68" i="9"/>
  <c r="EMW68" i="9"/>
  <c r="EMY68" i="9"/>
  <c r="ENA68" i="9"/>
  <c r="ENC68" i="9"/>
  <c r="ENE68" i="9"/>
  <c r="ENG68" i="9"/>
  <c r="ENI68" i="9"/>
  <c r="ENK68" i="9"/>
  <c r="ENM68" i="9"/>
  <c r="ENO68" i="9"/>
  <c r="ENQ68" i="9"/>
  <c r="ENS68" i="9"/>
  <c r="ENU68" i="9"/>
  <c r="ENW68" i="9"/>
  <c r="ENY68" i="9"/>
  <c r="EOA68" i="9"/>
  <c r="EOC68" i="9"/>
  <c r="EOE68" i="9"/>
  <c r="EOG68" i="9"/>
  <c r="EOI68" i="9"/>
  <c r="EOK68" i="9"/>
  <c r="EOM68" i="9"/>
  <c r="EOO68" i="9"/>
  <c r="EOQ68" i="9"/>
  <c r="EOS68" i="9"/>
  <c r="EOU68" i="9"/>
  <c r="EOW68" i="9"/>
  <c r="EOY68" i="9"/>
  <c r="EPA68" i="9"/>
  <c r="EPC68" i="9"/>
  <c r="EPE68" i="9"/>
  <c r="EPG68" i="9"/>
  <c r="EPI68" i="9"/>
  <c r="EPK68" i="9"/>
  <c r="EPM68" i="9"/>
  <c r="EPO68" i="9"/>
  <c r="EPQ68" i="9"/>
  <c r="EPS68" i="9"/>
  <c r="EPU68" i="9"/>
  <c r="EPW68" i="9"/>
  <c r="EPY68" i="9"/>
  <c r="EQA68" i="9"/>
  <c r="EQC68" i="9"/>
  <c r="EQE68" i="9"/>
  <c r="EQG68" i="9"/>
  <c r="EQI68" i="9"/>
  <c r="EQK68" i="9"/>
  <c r="EQM68" i="9"/>
  <c r="EQO68" i="9"/>
  <c r="EQQ68" i="9"/>
  <c r="EQS68" i="9"/>
  <c r="EQU68" i="9"/>
  <c r="EQW68" i="9"/>
  <c r="EQY68" i="9"/>
  <c r="ERA68" i="9"/>
  <c r="ERC68" i="9"/>
  <c r="ERE68" i="9"/>
  <c r="ERG68" i="9"/>
  <c r="ERI68" i="9"/>
  <c r="ERK68" i="9"/>
  <c r="ERM68" i="9"/>
  <c r="ERO68" i="9"/>
  <c r="ERQ68" i="9"/>
  <c r="ERS68" i="9"/>
  <c r="ERU68" i="9"/>
  <c r="ERW68" i="9"/>
  <c r="ERY68" i="9"/>
  <c r="ESA68" i="9"/>
  <c r="ESC68" i="9"/>
  <c r="ESE68" i="9"/>
  <c r="ESG68" i="9"/>
  <c r="ESI68" i="9"/>
  <c r="ESK68" i="9"/>
  <c r="ESM68" i="9"/>
  <c r="ESO68" i="9"/>
  <c r="ESQ68" i="9"/>
  <c r="ESS68" i="9"/>
  <c r="ESU68" i="9"/>
  <c r="ESW68" i="9"/>
  <c r="ESY68" i="9"/>
  <c r="ETA68" i="9"/>
  <c r="ETC68" i="9"/>
  <c r="ETE68" i="9"/>
  <c r="ETG68" i="9"/>
  <c r="ETI68" i="9"/>
  <c r="ETK68" i="9"/>
  <c r="ETM68" i="9"/>
  <c r="ETO68" i="9"/>
  <c r="ETQ68" i="9"/>
  <c r="ETS68" i="9"/>
  <c r="ETU68" i="9"/>
  <c r="ETW68" i="9"/>
  <c r="ETY68" i="9"/>
  <c r="EUA68" i="9"/>
  <c r="EUC68" i="9"/>
  <c r="EUE68" i="9"/>
  <c r="EUG68" i="9"/>
  <c r="EUI68" i="9"/>
  <c r="EUK68" i="9"/>
  <c r="EUM68" i="9"/>
  <c r="EUO68" i="9"/>
  <c r="EUQ68" i="9"/>
  <c r="EUS68" i="9"/>
  <c r="EUU68" i="9"/>
  <c r="EUW68" i="9"/>
  <c r="EUY68" i="9"/>
  <c r="EVA68" i="9"/>
  <c r="EVC68" i="9"/>
  <c r="EVE68" i="9"/>
  <c r="EVG68" i="9"/>
  <c r="EVI68" i="9"/>
  <c r="EVK68" i="9"/>
  <c r="EVM68" i="9"/>
  <c r="EVO68" i="9"/>
  <c r="EVQ68" i="9"/>
  <c r="EVS68" i="9"/>
  <c r="EVU68" i="9"/>
  <c r="EVW68" i="9"/>
  <c r="EVY68" i="9"/>
  <c r="EWA68" i="9"/>
  <c r="EWC68" i="9"/>
  <c r="EWE68" i="9"/>
  <c r="EWG68" i="9"/>
  <c r="EWI68" i="9"/>
  <c r="EWK68" i="9"/>
  <c r="EWM68" i="9"/>
  <c r="EWO68" i="9"/>
  <c r="EWQ68" i="9"/>
  <c r="EWS68" i="9"/>
  <c r="EWU68" i="9"/>
  <c r="EWW68" i="9"/>
  <c r="EWY68" i="9"/>
  <c r="EXA68" i="9"/>
  <c r="EXC68" i="9"/>
  <c r="EXE68" i="9"/>
  <c r="EXG68" i="9"/>
  <c r="EXI68" i="9"/>
  <c r="EXK68" i="9"/>
  <c r="EXM68" i="9"/>
  <c r="EXO68" i="9"/>
  <c r="EXQ68" i="9"/>
  <c r="EXS68" i="9"/>
  <c r="EXU68" i="9"/>
  <c r="EXW68" i="9"/>
  <c r="EXY68" i="9"/>
  <c r="EYA68" i="9"/>
  <c r="EYC68" i="9"/>
  <c r="EYE68" i="9"/>
  <c r="EYG68" i="9"/>
  <c r="EYI68" i="9"/>
  <c r="EYK68" i="9"/>
  <c r="EYM68" i="9"/>
  <c r="EYO68" i="9"/>
  <c r="EYQ68" i="9"/>
  <c r="EYS68" i="9"/>
  <c r="EYU68" i="9"/>
  <c r="EYW68" i="9"/>
  <c r="EYY68" i="9"/>
  <c r="EZA68" i="9"/>
  <c r="EZC68" i="9"/>
  <c r="EZE68" i="9"/>
  <c r="EZG68" i="9"/>
  <c r="EZI68" i="9"/>
  <c r="EZK68" i="9"/>
  <c r="EZM68" i="9"/>
  <c r="EZO68" i="9"/>
  <c r="EZQ68" i="9"/>
  <c r="EZS68" i="9"/>
  <c r="EZU68" i="9"/>
  <c r="EZW68" i="9"/>
  <c r="EZY68" i="9"/>
  <c r="FAA68" i="9"/>
  <c r="FAC68" i="9"/>
  <c r="FAE68" i="9"/>
  <c r="FAG68" i="9"/>
  <c r="FAI68" i="9"/>
  <c r="FAK68" i="9"/>
  <c r="FAM68" i="9"/>
  <c r="FAO68" i="9"/>
  <c r="FAQ68" i="9"/>
  <c r="FAS68" i="9"/>
  <c r="FAU68" i="9"/>
  <c r="FAW68" i="9"/>
  <c r="FAY68" i="9"/>
  <c r="FBA68" i="9"/>
  <c r="FBC68" i="9"/>
  <c r="FBE68" i="9"/>
  <c r="FBG68" i="9"/>
  <c r="FBI68" i="9"/>
  <c r="FBK68" i="9"/>
  <c r="FBM68" i="9"/>
  <c r="FBO68" i="9"/>
  <c r="FBQ68" i="9"/>
  <c r="FBS68" i="9"/>
  <c r="FBU68" i="9"/>
  <c r="FBW68" i="9"/>
  <c r="FBY68" i="9"/>
  <c r="FCA68" i="9"/>
  <c r="FCC68" i="9"/>
  <c r="FCE68" i="9"/>
  <c r="FCG68" i="9"/>
  <c r="FCI68" i="9"/>
  <c r="FCK68" i="9"/>
  <c r="FCM68" i="9"/>
  <c r="FCO68" i="9"/>
  <c r="FCQ68" i="9"/>
  <c r="FCS68" i="9"/>
  <c r="FCU68" i="9"/>
  <c r="FCW68" i="9"/>
  <c r="FCY68" i="9"/>
  <c r="FDA68" i="9"/>
  <c r="FDC68" i="9"/>
  <c r="FDE68" i="9"/>
  <c r="FDG68" i="9"/>
  <c r="FDI68" i="9"/>
  <c r="FDK68" i="9"/>
  <c r="FDM68" i="9"/>
  <c r="FDO68" i="9"/>
  <c r="FDQ68" i="9"/>
  <c r="FDS68" i="9"/>
  <c r="FDU68" i="9"/>
  <c r="FDW68" i="9"/>
  <c r="FDY68" i="9"/>
  <c r="FEA68" i="9"/>
  <c r="FEC68" i="9"/>
  <c r="FEE68" i="9"/>
  <c r="FEG68" i="9"/>
  <c r="FEI68" i="9"/>
  <c r="FEK68" i="9"/>
  <c r="FEM68" i="9"/>
  <c r="FEO68" i="9"/>
  <c r="FEQ68" i="9"/>
  <c r="FES68" i="9"/>
  <c r="FEU68" i="9"/>
  <c r="FEW68" i="9"/>
  <c r="FEY68" i="9"/>
  <c r="FFA68" i="9"/>
  <c r="FFC68" i="9"/>
  <c r="FFE68" i="9"/>
  <c r="FFG68" i="9"/>
  <c r="FFI68" i="9"/>
  <c r="FFK68" i="9"/>
  <c r="FFM68" i="9"/>
  <c r="FFO68" i="9"/>
  <c r="FFQ68" i="9"/>
  <c r="FFS68" i="9"/>
  <c r="FFU68" i="9"/>
  <c r="FFW68" i="9"/>
  <c r="FFY68" i="9"/>
  <c r="FGA68" i="9"/>
  <c r="FGC68" i="9"/>
  <c r="FGE68" i="9"/>
  <c r="FGG68" i="9"/>
  <c r="FGI68" i="9"/>
  <c r="FGK68" i="9"/>
  <c r="FGM68" i="9"/>
  <c r="FGO68" i="9"/>
  <c r="FGQ68" i="9"/>
  <c r="FGS68" i="9"/>
  <c r="FGU68" i="9"/>
  <c r="FGW68" i="9"/>
  <c r="FGY68" i="9"/>
  <c r="FHA68" i="9"/>
  <c r="FHC68" i="9"/>
  <c r="FHE68" i="9"/>
  <c r="FHG68" i="9"/>
  <c r="FHI68" i="9"/>
  <c r="FHK68" i="9"/>
  <c r="FHM68" i="9"/>
  <c r="FHO68" i="9"/>
  <c r="FHQ68" i="9"/>
  <c r="FHS68" i="9"/>
  <c r="FHU68" i="9"/>
  <c r="FHW68" i="9"/>
  <c r="FHY68" i="9"/>
  <c r="FIA68" i="9"/>
  <c r="FIC68" i="9"/>
  <c r="FIE68" i="9"/>
  <c r="FIG68" i="9"/>
  <c r="FII68" i="9"/>
  <c r="FIK68" i="9"/>
  <c r="FIM68" i="9"/>
  <c r="FIO68" i="9"/>
  <c r="FIQ68" i="9"/>
  <c r="FIS68" i="9"/>
  <c r="FIU68" i="9"/>
  <c r="FIW68" i="9"/>
  <c r="FIY68" i="9"/>
  <c r="FJA68" i="9"/>
  <c r="FJC68" i="9"/>
  <c r="FJE68" i="9"/>
  <c r="FJG68" i="9"/>
  <c r="FJI68" i="9"/>
  <c r="FJK68" i="9"/>
  <c r="FJM68" i="9"/>
  <c r="FJO68" i="9"/>
  <c r="FJQ68" i="9"/>
  <c r="FJS68" i="9"/>
  <c r="FJU68" i="9"/>
  <c r="FJW68" i="9"/>
  <c r="FJY68" i="9"/>
  <c r="FKA68" i="9"/>
  <c r="FKC68" i="9"/>
  <c r="FKE68" i="9"/>
  <c r="FKG68" i="9"/>
  <c r="FKI68" i="9"/>
  <c r="FKK68" i="9"/>
  <c r="FKM68" i="9"/>
  <c r="FKO68" i="9"/>
  <c r="FKQ68" i="9"/>
  <c r="FKS68" i="9"/>
  <c r="FKU68" i="9"/>
  <c r="FKW68" i="9"/>
  <c r="FKY68" i="9"/>
  <c r="FLA68" i="9"/>
  <c r="FLC68" i="9"/>
  <c r="FLE68" i="9"/>
  <c r="FLG68" i="9"/>
  <c r="FLI68" i="9"/>
  <c r="FLK68" i="9"/>
  <c r="FLM68" i="9"/>
  <c r="FLO68" i="9"/>
  <c r="FLQ68" i="9"/>
  <c r="FLS68" i="9"/>
  <c r="FLU68" i="9"/>
  <c r="FLW68" i="9"/>
  <c r="FLY68" i="9"/>
  <c r="FMA68" i="9"/>
  <c r="FMC68" i="9"/>
  <c r="FME68" i="9"/>
  <c r="FMG68" i="9"/>
  <c r="FMI68" i="9"/>
  <c r="FMK68" i="9"/>
  <c r="FMM68" i="9"/>
  <c r="FMO68" i="9"/>
  <c r="FMQ68" i="9"/>
  <c r="FMS68" i="9"/>
  <c r="FMU68" i="9"/>
  <c r="FMW68" i="9"/>
  <c r="FMY68" i="9"/>
  <c r="FNA68" i="9"/>
  <c r="FNC68" i="9"/>
  <c r="FNE68" i="9"/>
  <c r="FNG68" i="9"/>
  <c r="FNI68" i="9"/>
  <c r="FNK68" i="9"/>
  <c r="FNM68" i="9"/>
  <c r="FNO68" i="9"/>
  <c r="FNQ68" i="9"/>
  <c r="FNS68" i="9"/>
  <c r="FNU68" i="9"/>
  <c r="FNW68" i="9"/>
  <c r="FNY68" i="9"/>
  <c r="FOA68" i="9"/>
  <c r="FOC68" i="9"/>
  <c r="FOE68" i="9"/>
  <c r="FOG68" i="9"/>
  <c r="FOI68" i="9"/>
  <c r="FOK68" i="9"/>
  <c r="FOM68" i="9"/>
  <c r="FOO68" i="9"/>
  <c r="FOQ68" i="9"/>
  <c r="FOS68" i="9"/>
  <c r="FOU68" i="9"/>
  <c r="FOW68" i="9"/>
  <c r="FOY68" i="9"/>
  <c r="FPA68" i="9"/>
  <c r="FPC68" i="9"/>
  <c r="FPE68" i="9"/>
  <c r="FPG68" i="9"/>
  <c r="FPI68" i="9"/>
  <c r="FPK68" i="9"/>
  <c r="FPM68" i="9"/>
  <c r="FPO68" i="9"/>
  <c r="FPQ68" i="9"/>
  <c r="FPS68" i="9"/>
  <c r="FPU68" i="9"/>
  <c r="FPW68" i="9"/>
  <c r="FPY68" i="9"/>
  <c r="FQA68" i="9"/>
  <c r="FQC68" i="9"/>
  <c r="FQE68" i="9"/>
  <c r="FQG68" i="9"/>
  <c r="FQI68" i="9"/>
  <c r="FQK68" i="9"/>
  <c r="FQM68" i="9"/>
  <c r="FQO68" i="9"/>
  <c r="FQQ68" i="9"/>
  <c r="FQS68" i="9"/>
  <c r="FQU68" i="9"/>
  <c r="FQW68" i="9"/>
  <c r="FQY68" i="9"/>
  <c r="FRA68" i="9"/>
  <c r="FRC68" i="9"/>
  <c r="FRE68" i="9"/>
  <c r="FRG68" i="9"/>
  <c r="FRI68" i="9"/>
  <c r="FRK68" i="9"/>
  <c r="FRM68" i="9"/>
  <c r="FRO68" i="9"/>
  <c r="FRQ68" i="9"/>
  <c r="FRS68" i="9"/>
  <c r="FRU68" i="9"/>
  <c r="FRW68" i="9"/>
  <c r="FRY68" i="9"/>
  <c r="FSA68" i="9"/>
  <c r="FSC68" i="9"/>
  <c r="FSE68" i="9"/>
  <c r="FSG68" i="9"/>
  <c r="FSI68" i="9"/>
  <c r="FSK68" i="9"/>
  <c r="FSM68" i="9"/>
  <c r="FSO68" i="9"/>
  <c r="FSQ68" i="9"/>
  <c r="FSS68" i="9"/>
  <c r="FSU68" i="9"/>
  <c r="FSW68" i="9"/>
  <c r="FSY68" i="9"/>
  <c r="FTA68" i="9"/>
  <c r="FTC68" i="9"/>
  <c r="FTE68" i="9"/>
  <c r="FTG68" i="9"/>
  <c r="FTI68" i="9"/>
  <c r="FTK68" i="9"/>
  <c r="FTM68" i="9"/>
  <c r="FTO68" i="9"/>
  <c r="FTQ68" i="9"/>
  <c r="FTS68" i="9"/>
  <c r="FTU68" i="9"/>
  <c r="FTW68" i="9"/>
  <c r="FTY68" i="9"/>
  <c r="FUA68" i="9"/>
  <c r="FUC68" i="9"/>
  <c r="FUE68" i="9"/>
  <c r="FUG68" i="9"/>
  <c r="FUI68" i="9"/>
  <c r="FUK68" i="9"/>
  <c r="FUM68" i="9"/>
  <c r="FUO68" i="9"/>
  <c r="FUQ68" i="9"/>
  <c r="FUS68" i="9"/>
  <c r="FUU68" i="9"/>
  <c r="FUW68" i="9"/>
  <c r="FUY68" i="9"/>
  <c r="FVA68" i="9"/>
  <c r="FVC68" i="9"/>
  <c r="FVE68" i="9"/>
  <c r="FVG68" i="9"/>
  <c r="FVI68" i="9"/>
  <c r="FVK68" i="9"/>
  <c r="FVM68" i="9"/>
  <c r="FVO68" i="9"/>
  <c r="FVQ68" i="9"/>
  <c r="FVS68" i="9"/>
  <c r="FVU68" i="9"/>
  <c r="FVW68" i="9"/>
  <c r="FVY68" i="9"/>
  <c r="FWA68" i="9"/>
  <c r="FWC68" i="9"/>
  <c r="FWE68" i="9"/>
  <c r="FWG68" i="9"/>
  <c r="FWI68" i="9"/>
  <c r="FWK68" i="9"/>
  <c r="FWM68" i="9"/>
  <c r="FWO68" i="9"/>
  <c r="FWQ68" i="9"/>
  <c r="FWS68" i="9"/>
  <c r="FWU68" i="9"/>
  <c r="FWW68" i="9"/>
  <c r="FWY68" i="9"/>
  <c r="FXA68" i="9"/>
  <c r="FXC68" i="9"/>
  <c r="FXE68" i="9"/>
  <c r="FXG68" i="9"/>
  <c r="FXI68" i="9"/>
  <c r="FXK68" i="9"/>
  <c r="FXM68" i="9"/>
  <c r="FXO68" i="9"/>
  <c r="FXQ68" i="9"/>
  <c r="FXS68" i="9"/>
  <c r="FXU68" i="9"/>
  <c r="FXW68" i="9"/>
  <c r="FXY68" i="9"/>
  <c r="FYA68" i="9"/>
  <c r="FYC68" i="9"/>
  <c r="FYE68" i="9"/>
  <c r="FYG68" i="9"/>
  <c r="FYI68" i="9"/>
  <c r="FYK68" i="9"/>
  <c r="FYM68" i="9"/>
  <c r="FYO68" i="9"/>
  <c r="FYQ68" i="9"/>
  <c r="FYS68" i="9"/>
  <c r="FYU68" i="9"/>
  <c r="FYW68" i="9"/>
  <c r="FYY68" i="9"/>
  <c r="FZA68" i="9"/>
  <c r="FZC68" i="9"/>
  <c r="FZE68" i="9"/>
  <c r="FZG68" i="9"/>
  <c r="FZI68" i="9"/>
  <c r="FZK68" i="9"/>
  <c r="FZM68" i="9"/>
  <c r="FZO68" i="9"/>
  <c r="FZQ68" i="9"/>
  <c r="FZS68" i="9"/>
  <c r="FZU68" i="9"/>
  <c r="FZW68" i="9"/>
  <c r="FZY68" i="9"/>
  <c r="GAA68" i="9"/>
  <c r="GAC68" i="9"/>
  <c r="GAE68" i="9"/>
  <c r="GAG68" i="9"/>
  <c r="GAI68" i="9"/>
  <c r="GAK68" i="9"/>
  <c r="GAM68" i="9"/>
  <c r="GAO68" i="9"/>
  <c r="GAQ68" i="9"/>
  <c r="GAS68" i="9"/>
  <c r="GAU68" i="9"/>
  <c r="GAW68" i="9"/>
  <c r="GAY68" i="9"/>
  <c r="GBA68" i="9"/>
  <c r="GBC68" i="9"/>
  <c r="GBE68" i="9"/>
  <c r="GBG68" i="9"/>
  <c r="GBI68" i="9"/>
  <c r="GBK68" i="9"/>
  <c r="GBM68" i="9"/>
  <c r="GBO68" i="9"/>
  <c r="GBQ68" i="9"/>
  <c r="GBS68" i="9"/>
  <c r="GBU68" i="9"/>
  <c r="GBW68" i="9"/>
  <c r="GBY68" i="9"/>
  <c r="GCA68" i="9"/>
  <c r="GCC68" i="9"/>
  <c r="GCE68" i="9"/>
  <c r="GCG68" i="9"/>
  <c r="GCI68" i="9"/>
  <c r="GCK68" i="9"/>
  <c r="GCM68" i="9"/>
  <c r="GCO68" i="9"/>
  <c r="GCQ68" i="9"/>
  <c r="GCS68" i="9"/>
  <c r="GCU68" i="9"/>
  <c r="GCW68" i="9"/>
  <c r="GCY68" i="9"/>
  <c r="GDA68" i="9"/>
  <c r="GDC68" i="9"/>
  <c r="GDE68" i="9"/>
  <c r="GDG68" i="9"/>
  <c r="GDI68" i="9"/>
  <c r="GDK68" i="9"/>
  <c r="GDM68" i="9"/>
  <c r="GDO68" i="9"/>
  <c r="GDQ68" i="9"/>
  <c r="GDS68" i="9"/>
  <c r="GDU68" i="9"/>
  <c r="GDW68" i="9"/>
  <c r="GDY68" i="9"/>
  <c r="GEA68" i="9"/>
  <c r="GEC68" i="9"/>
  <c r="GEE68" i="9"/>
  <c r="GEG68" i="9"/>
  <c r="GEI68" i="9"/>
  <c r="GEK68" i="9"/>
  <c r="GEM68" i="9"/>
  <c r="GEO68" i="9"/>
  <c r="GEQ68" i="9"/>
  <c r="GES68" i="9"/>
  <c r="GEU68" i="9"/>
  <c r="GEW68" i="9"/>
  <c r="GEY68" i="9"/>
  <c r="GFA68" i="9"/>
  <c r="GFC68" i="9"/>
  <c r="GFE68" i="9"/>
  <c r="GFG68" i="9"/>
  <c r="GFI68" i="9"/>
  <c r="GFK68" i="9"/>
  <c r="GFM68" i="9"/>
  <c r="GFO68" i="9"/>
  <c r="GFQ68" i="9"/>
  <c r="GFS68" i="9"/>
  <c r="GFU68" i="9"/>
  <c r="GFW68" i="9"/>
  <c r="GFY68" i="9"/>
  <c r="GGA68" i="9"/>
  <c r="GGC68" i="9"/>
  <c r="GGE68" i="9"/>
  <c r="GGG68" i="9"/>
  <c r="GGI68" i="9"/>
  <c r="GGK68" i="9"/>
  <c r="GGM68" i="9"/>
  <c r="GGO68" i="9"/>
  <c r="GGQ68" i="9"/>
  <c r="GGS68" i="9"/>
  <c r="GGU68" i="9"/>
  <c r="GGW68" i="9"/>
  <c r="GGY68" i="9"/>
  <c r="GHA68" i="9"/>
  <c r="GHC68" i="9"/>
  <c r="GHE68" i="9"/>
  <c r="GHG68" i="9"/>
  <c r="GHI68" i="9"/>
  <c r="GHK68" i="9"/>
  <c r="GHM68" i="9"/>
  <c r="GHO68" i="9"/>
  <c r="GHQ68" i="9"/>
  <c r="GHS68" i="9"/>
  <c r="GHU68" i="9"/>
  <c r="GHW68" i="9"/>
  <c r="GHY68" i="9"/>
  <c r="GIA68" i="9"/>
  <c r="GIC68" i="9"/>
  <c r="GIE68" i="9"/>
  <c r="GIG68" i="9"/>
  <c r="GII68" i="9"/>
  <c r="GIK68" i="9"/>
  <c r="GIM68" i="9"/>
  <c r="GIO68" i="9"/>
  <c r="GIQ68" i="9"/>
  <c r="GIS68" i="9"/>
  <c r="GIU68" i="9"/>
  <c r="GIW68" i="9"/>
  <c r="GIY68" i="9"/>
  <c r="GJA68" i="9"/>
  <c r="GJC68" i="9"/>
  <c r="GJE68" i="9"/>
  <c r="GJG68" i="9"/>
  <c r="GJI68" i="9"/>
  <c r="GJK68" i="9"/>
  <c r="GJM68" i="9"/>
  <c r="GJO68" i="9"/>
  <c r="GJQ68" i="9"/>
  <c r="GJS68" i="9"/>
  <c r="GJU68" i="9"/>
  <c r="GJW68" i="9"/>
  <c r="GJY68" i="9"/>
  <c r="GKA68" i="9"/>
  <c r="GKC68" i="9"/>
  <c r="GKE68" i="9"/>
  <c r="GKG68" i="9"/>
  <c r="GKI68" i="9"/>
  <c r="GKK68" i="9"/>
  <c r="GKM68" i="9"/>
  <c r="GKO68" i="9"/>
  <c r="GKQ68" i="9"/>
  <c r="GKS68" i="9"/>
  <c r="GKU68" i="9"/>
  <c r="GKW68" i="9"/>
  <c r="GKY68" i="9"/>
  <c r="GLA68" i="9"/>
  <c r="GLC68" i="9"/>
  <c r="GLE68" i="9"/>
  <c r="GLG68" i="9"/>
  <c r="GLI68" i="9"/>
  <c r="GLK68" i="9"/>
  <c r="GLM68" i="9"/>
  <c r="GLO68" i="9"/>
  <c r="GLQ68" i="9"/>
  <c r="GLS68" i="9"/>
  <c r="GLU68" i="9"/>
  <c r="GLW68" i="9"/>
  <c r="GLY68" i="9"/>
  <c r="GMA68" i="9"/>
  <c r="GMC68" i="9"/>
  <c r="GME68" i="9"/>
  <c r="GMG68" i="9"/>
  <c r="GMI68" i="9"/>
  <c r="GMK68" i="9"/>
  <c r="GMM68" i="9"/>
  <c r="GMO68" i="9"/>
  <c r="GMQ68" i="9"/>
  <c r="GMS68" i="9"/>
  <c r="GMU68" i="9"/>
  <c r="GMW68" i="9"/>
  <c r="GMY68" i="9"/>
  <c r="GNA68" i="9"/>
  <c r="GNC68" i="9"/>
  <c r="GNE68" i="9"/>
  <c r="GNG68" i="9"/>
  <c r="GNI68" i="9"/>
  <c r="GNK68" i="9"/>
  <c r="GNM68" i="9"/>
  <c r="GNO68" i="9"/>
  <c r="GNQ68" i="9"/>
  <c r="GNS68" i="9"/>
  <c r="GNU68" i="9"/>
  <c r="GNW68" i="9"/>
  <c r="GNY68" i="9"/>
  <c r="GOA68" i="9"/>
  <c r="GOC68" i="9"/>
  <c r="GOE68" i="9"/>
  <c r="GOG68" i="9"/>
  <c r="GOI68" i="9"/>
  <c r="GOK68" i="9"/>
  <c r="GOM68" i="9"/>
  <c r="GOO68" i="9"/>
  <c r="GOQ68" i="9"/>
  <c r="GOS68" i="9"/>
  <c r="GOU68" i="9"/>
  <c r="GOW68" i="9"/>
  <c r="GOY68" i="9"/>
  <c r="GPA68" i="9"/>
  <c r="GPC68" i="9"/>
  <c r="GPE68" i="9"/>
  <c r="GPG68" i="9"/>
  <c r="GPI68" i="9"/>
  <c r="GPK68" i="9"/>
  <c r="GPM68" i="9"/>
  <c r="GPO68" i="9"/>
  <c r="GPQ68" i="9"/>
  <c r="GPS68" i="9"/>
  <c r="GPU68" i="9"/>
  <c r="GPW68" i="9"/>
  <c r="GPY68" i="9"/>
  <c r="GQA68" i="9"/>
  <c r="GQC68" i="9"/>
  <c r="GQE68" i="9"/>
  <c r="GQG68" i="9"/>
  <c r="GQI68" i="9"/>
  <c r="GQK68" i="9"/>
  <c r="GQM68" i="9"/>
  <c r="GQO68" i="9"/>
  <c r="GQQ68" i="9"/>
  <c r="GQS68" i="9"/>
  <c r="GQU68" i="9"/>
  <c r="GQW68" i="9"/>
  <c r="GQY68" i="9"/>
  <c r="GRA68" i="9"/>
  <c r="GRC68" i="9"/>
  <c r="GRE68" i="9"/>
  <c r="GRG68" i="9"/>
  <c r="GRI68" i="9"/>
  <c r="GRK68" i="9"/>
  <c r="GRM68" i="9"/>
  <c r="GRO68" i="9"/>
  <c r="GRQ68" i="9"/>
  <c r="GRS68" i="9"/>
  <c r="GRU68" i="9"/>
  <c r="GRW68" i="9"/>
  <c r="GRY68" i="9"/>
  <c r="GSA68" i="9"/>
  <c r="GSC68" i="9"/>
  <c r="GSE68" i="9"/>
  <c r="GSG68" i="9"/>
  <c r="GSI68" i="9"/>
  <c r="GSK68" i="9"/>
  <c r="GSM68" i="9"/>
  <c r="GSO68" i="9"/>
  <c r="GSQ68" i="9"/>
  <c r="GSS68" i="9"/>
  <c r="GSU68" i="9"/>
  <c r="GSW68" i="9"/>
  <c r="GSY68" i="9"/>
  <c r="GTA68" i="9"/>
  <c r="GTC68" i="9"/>
  <c r="GTE68" i="9"/>
  <c r="GTG68" i="9"/>
  <c r="GTI68" i="9"/>
  <c r="GTK68" i="9"/>
  <c r="GTM68" i="9"/>
  <c r="GTO68" i="9"/>
  <c r="GTQ68" i="9"/>
  <c r="GTS68" i="9"/>
  <c r="GTU68" i="9"/>
  <c r="GTW68" i="9"/>
  <c r="GTY68" i="9"/>
  <c r="GUA68" i="9"/>
  <c r="GUC68" i="9"/>
  <c r="GUE68" i="9"/>
  <c r="GUG68" i="9"/>
  <c r="GUI68" i="9"/>
  <c r="GUK68" i="9"/>
  <c r="GUM68" i="9"/>
  <c r="GUO68" i="9"/>
  <c r="GUQ68" i="9"/>
  <c r="GUS68" i="9"/>
  <c r="GUU68" i="9"/>
  <c r="GUW68" i="9"/>
  <c r="GUY68" i="9"/>
  <c r="GVA68" i="9"/>
  <c r="GVC68" i="9"/>
  <c r="GVE68" i="9"/>
  <c r="GVG68" i="9"/>
  <c r="GVI68" i="9"/>
  <c r="GVK68" i="9"/>
  <c r="GVM68" i="9"/>
  <c r="GVO68" i="9"/>
  <c r="GVQ68" i="9"/>
  <c r="GVS68" i="9"/>
  <c r="GVU68" i="9"/>
  <c r="GVW68" i="9"/>
  <c r="GVY68" i="9"/>
  <c r="GWA68" i="9"/>
  <c r="GWC68" i="9"/>
  <c r="GWE68" i="9"/>
  <c r="GWG68" i="9"/>
  <c r="GWI68" i="9"/>
  <c r="GWK68" i="9"/>
  <c r="GWM68" i="9"/>
  <c r="GWO68" i="9"/>
  <c r="GWQ68" i="9"/>
  <c r="GWS68" i="9"/>
  <c r="GWU68" i="9"/>
  <c r="GWW68" i="9"/>
  <c r="GWY68" i="9"/>
  <c r="GXA68" i="9"/>
  <c r="GXC68" i="9"/>
  <c r="GXE68" i="9"/>
  <c r="GXG68" i="9"/>
  <c r="GXI68" i="9"/>
  <c r="GXK68" i="9"/>
  <c r="GXM68" i="9"/>
  <c r="GXO68" i="9"/>
  <c r="GXQ68" i="9"/>
  <c r="GXS68" i="9"/>
  <c r="GXU68" i="9"/>
  <c r="GXW68" i="9"/>
  <c r="GXY68" i="9"/>
  <c r="GYA68" i="9"/>
  <c r="GYC68" i="9"/>
  <c r="GYE68" i="9"/>
  <c r="GYG68" i="9"/>
  <c r="GYI68" i="9"/>
  <c r="GYK68" i="9"/>
  <c r="GYM68" i="9"/>
  <c r="GYO68" i="9"/>
  <c r="GYQ68" i="9"/>
  <c r="GYS68" i="9"/>
  <c r="GYU68" i="9"/>
  <c r="GYW68" i="9"/>
  <c r="GYY68" i="9"/>
  <c r="GZA68" i="9"/>
  <c r="GZC68" i="9"/>
  <c r="GZE68" i="9"/>
  <c r="GZG68" i="9"/>
  <c r="GZI68" i="9"/>
  <c r="GZK68" i="9"/>
  <c r="GZM68" i="9"/>
  <c r="GZO68" i="9"/>
  <c r="GZQ68" i="9"/>
  <c r="GZS68" i="9"/>
  <c r="GZU68" i="9"/>
  <c r="GZW68" i="9"/>
  <c r="GZY68" i="9"/>
  <c r="HAA68" i="9"/>
  <c r="HAC68" i="9"/>
  <c r="HAE68" i="9"/>
  <c r="HAG68" i="9"/>
  <c r="HAI68" i="9"/>
  <c r="HAK68" i="9"/>
  <c r="HAM68" i="9"/>
  <c r="HAO68" i="9"/>
  <c r="HAQ68" i="9"/>
  <c r="HAS68" i="9"/>
  <c r="HAU68" i="9"/>
  <c r="HAW68" i="9"/>
  <c r="HAY68" i="9"/>
  <c r="HBA68" i="9"/>
  <c r="HBC68" i="9"/>
  <c r="HBE68" i="9"/>
  <c r="HBG68" i="9"/>
  <c r="HBI68" i="9"/>
  <c r="HBK68" i="9"/>
  <c r="HBM68" i="9"/>
  <c r="HBO68" i="9"/>
  <c r="HBQ68" i="9"/>
  <c r="HBS68" i="9"/>
  <c r="HBU68" i="9"/>
  <c r="HBW68" i="9"/>
  <c r="HBY68" i="9"/>
  <c r="HCA68" i="9"/>
  <c r="HCC68" i="9"/>
  <c r="HCE68" i="9"/>
  <c r="HCG68" i="9"/>
  <c r="HCI68" i="9"/>
  <c r="HCK68" i="9"/>
  <c r="HCM68" i="9"/>
  <c r="HCO68" i="9"/>
  <c r="HCQ68" i="9"/>
  <c r="HCS68" i="9"/>
  <c r="HCU68" i="9"/>
  <c r="HCW68" i="9"/>
  <c r="HCY68" i="9"/>
  <c r="HDA68" i="9"/>
  <c r="HDC68" i="9"/>
  <c r="HDE68" i="9"/>
  <c r="HDG68" i="9"/>
  <c r="HDI68" i="9"/>
  <c r="HDK68" i="9"/>
  <c r="HDM68" i="9"/>
  <c r="HDO68" i="9"/>
  <c r="HDQ68" i="9"/>
  <c r="HDS68" i="9"/>
  <c r="HDU68" i="9"/>
  <c r="HDW68" i="9"/>
  <c r="HDY68" i="9"/>
  <c r="HEA68" i="9"/>
  <c r="HEC68" i="9"/>
  <c r="HEE68" i="9"/>
  <c r="HEG68" i="9"/>
  <c r="HEI68" i="9"/>
  <c r="HEK68" i="9"/>
  <c r="HEM68" i="9"/>
  <c r="HEO68" i="9"/>
  <c r="HEQ68" i="9"/>
  <c r="HES68" i="9"/>
  <c r="HEU68" i="9"/>
  <c r="HEW68" i="9"/>
  <c r="HEY68" i="9"/>
  <c r="HFA68" i="9"/>
  <c r="HFC68" i="9"/>
  <c r="HFE68" i="9"/>
  <c r="HFG68" i="9"/>
  <c r="HFI68" i="9"/>
  <c r="HFK68" i="9"/>
  <c r="HFM68" i="9"/>
  <c r="HFO68" i="9"/>
  <c r="HFQ68" i="9"/>
  <c r="HFS68" i="9"/>
  <c r="HFU68" i="9"/>
  <c r="HFW68" i="9"/>
  <c r="HFY68" i="9"/>
  <c r="HGA68" i="9"/>
  <c r="HGC68" i="9"/>
  <c r="HGE68" i="9"/>
  <c r="HGG68" i="9"/>
  <c r="HGI68" i="9"/>
  <c r="HGK68" i="9"/>
  <c r="HGM68" i="9"/>
  <c r="HGO68" i="9"/>
  <c r="HGQ68" i="9"/>
  <c r="HGS68" i="9"/>
  <c r="HGU68" i="9"/>
  <c r="HGW68" i="9"/>
  <c r="HGY68" i="9"/>
  <c r="HHA68" i="9"/>
  <c r="HHC68" i="9"/>
  <c r="HHE68" i="9"/>
  <c r="HHG68" i="9"/>
  <c r="HHI68" i="9"/>
  <c r="HHK68" i="9"/>
  <c r="HHM68" i="9"/>
  <c r="HHO68" i="9"/>
  <c r="HHQ68" i="9"/>
  <c r="HHS68" i="9"/>
  <c r="HHU68" i="9"/>
  <c r="HHW68" i="9"/>
  <c r="HHY68" i="9"/>
  <c r="HIA68" i="9"/>
  <c r="HIC68" i="9"/>
  <c r="HIE68" i="9"/>
  <c r="HIG68" i="9"/>
  <c r="HII68" i="9"/>
  <c r="HIK68" i="9"/>
  <c r="HIM68" i="9"/>
  <c r="HIO68" i="9"/>
  <c r="HIQ68" i="9"/>
  <c r="HIS68" i="9"/>
  <c r="HIU68" i="9"/>
  <c r="HIW68" i="9"/>
  <c r="HIY68" i="9"/>
  <c r="HJA68" i="9"/>
  <c r="HJC68" i="9"/>
  <c r="HJE68" i="9"/>
  <c r="HJG68" i="9"/>
  <c r="HJI68" i="9"/>
  <c r="HJK68" i="9"/>
  <c r="HJM68" i="9"/>
  <c r="HJO68" i="9"/>
  <c r="HJQ68" i="9"/>
  <c r="HJS68" i="9"/>
  <c r="HJU68" i="9"/>
  <c r="HJW68" i="9"/>
  <c r="HJY68" i="9"/>
  <c r="HKA68" i="9"/>
  <c r="HKC68" i="9"/>
  <c r="HKE68" i="9"/>
  <c r="HKG68" i="9"/>
  <c r="HKI68" i="9"/>
  <c r="HKK68" i="9"/>
  <c r="HKM68" i="9"/>
  <c r="HKO68" i="9"/>
  <c r="HKQ68" i="9"/>
  <c r="HKS68" i="9"/>
  <c r="HKU68" i="9"/>
  <c r="HKW68" i="9"/>
  <c r="HKY68" i="9"/>
  <c r="HLA68" i="9"/>
  <c r="HLC68" i="9"/>
  <c r="HLE68" i="9"/>
  <c r="HLG68" i="9"/>
  <c r="HLI68" i="9"/>
  <c r="HLK68" i="9"/>
  <c r="HLM68" i="9"/>
  <c r="HLO68" i="9"/>
  <c r="HLQ68" i="9"/>
  <c r="HLS68" i="9"/>
  <c r="HLU68" i="9"/>
  <c r="HLW68" i="9"/>
  <c r="HLY68" i="9"/>
  <c r="HMA68" i="9"/>
  <c r="HMC68" i="9"/>
  <c r="HME68" i="9"/>
  <c r="HMG68" i="9"/>
  <c r="HMI68" i="9"/>
  <c r="HMK68" i="9"/>
  <c r="HMM68" i="9"/>
  <c r="HMO68" i="9"/>
  <c r="HMQ68" i="9"/>
  <c r="HMS68" i="9"/>
  <c r="HMU68" i="9"/>
  <c r="HMW68" i="9"/>
  <c r="HMY68" i="9"/>
  <c r="HNA68" i="9"/>
  <c r="HNC68" i="9"/>
  <c r="HNE68" i="9"/>
  <c r="HNG68" i="9"/>
  <c r="HNI68" i="9"/>
  <c r="HNK68" i="9"/>
  <c r="HNM68" i="9"/>
  <c r="HNO68" i="9"/>
  <c r="HNQ68" i="9"/>
  <c r="HNS68" i="9"/>
  <c r="HNU68" i="9"/>
  <c r="HNW68" i="9"/>
  <c r="HNY68" i="9"/>
  <c r="HOA68" i="9"/>
  <c r="HOC68" i="9"/>
  <c r="HOE68" i="9"/>
  <c r="HOG68" i="9"/>
  <c r="HOI68" i="9"/>
  <c r="HOK68" i="9"/>
  <c r="HOM68" i="9"/>
  <c r="HOO68" i="9"/>
  <c r="HOQ68" i="9"/>
  <c r="HOS68" i="9"/>
  <c r="HOU68" i="9"/>
  <c r="HOW68" i="9"/>
  <c r="HOY68" i="9"/>
  <c r="HPA68" i="9"/>
  <c r="HPC68" i="9"/>
  <c r="HPE68" i="9"/>
  <c r="HPG68" i="9"/>
  <c r="HPI68" i="9"/>
  <c r="HPK68" i="9"/>
  <c r="HPM68" i="9"/>
  <c r="HPO68" i="9"/>
  <c r="HPQ68" i="9"/>
  <c r="HPS68" i="9"/>
  <c r="HPU68" i="9"/>
  <c r="HPW68" i="9"/>
  <c r="HPY68" i="9"/>
  <c r="HQA68" i="9"/>
  <c r="HQC68" i="9"/>
  <c r="HQE68" i="9"/>
  <c r="HQG68" i="9"/>
  <c r="HQI68" i="9"/>
  <c r="HQK68" i="9"/>
  <c r="HQM68" i="9"/>
  <c r="HQO68" i="9"/>
  <c r="HQQ68" i="9"/>
  <c r="HQS68" i="9"/>
  <c r="HQU68" i="9"/>
  <c r="HQW68" i="9"/>
  <c r="HQY68" i="9"/>
  <c r="HRA68" i="9"/>
  <c r="HRC68" i="9"/>
  <c r="HRE68" i="9"/>
  <c r="HRG68" i="9"/>
  <c r="HRI68" i="9"/>
  <c r="HRK68" i="9"/>
  <c r="HRM68" i="9"/>
  <c r="HRO68" i="9"/>
  <c r="HRQ68" i="9"/>
  <c r="HRS68" i="9"/>
  <c r="HRU68" i="9"/>
  <c r="HRW68" i="9"/>
  <c r="HRY68" i="9"/>
  <c r="HSA68" i="9"/>
  <c r="HSC68" i="9"/>
  <c r="HSE68" i="9"/>
  <c r="HSG68" i="9"/>
  <c r="HSI68" i="9"/>
  <c r="HSK68" i="9"/>
  <c r="HSM68" i="9"/>
  <c r="HSO68" i="9"/>
  <c r="HSQ68" i="9"/>
  <c r="HSS68" i="9"/>
  <c r="HSU68" i="9"/>
  <c r="HSW68" i="9"/>
  <c r="HSY68" i="9"/>
  <c r="HTA68" i="9"/>
  <c r="HTC68" i="9"/>
  <c r="HTE68" i="9"/>
  <c r="HTG68" i="9"/>
  <c r="HTI68" i="9"/>
  <c r="HTK68" i="9"/>
  <c r="HTM68" i="9"/>
  <c r="HTO68" i="9"/>
  <c r="HTQ68" i="9"/>
  <c r="HTS68" i="9"/>
  <c r="HTU68" i="9"/>
  <c r="HTW68" i="9"/>
  <c r="HTY68" i="9"/>
  <c r="HUA68" i="9"/>
  <c r="HUC68" i="9"/>
  <c r="HUE68" i="9"/>
  <c r="HUG68" i="9"/>
  <c r="HUI68" i="9"/>
  <c r="HUK68" i="9"/>
  <c r="HUM68" i="9"/>
  <c r="HUO68" i="9"/>
  <c r="HUQ68" i="9"/>
  <c r="HUS68" i="9"/>
  <c r="HUU68" i="9"/>
  <c r="HUW68" i="9"/>
  <c r="HUY68" i="9"/>
  <c r="HVA68" i="9"/>
  <c r="HVC68" i="9"/>
  <c r="HVE68" i="9"/>
  <c r="HVG68" i="9"/>
  <c r="HVI68" i="9"/>
  <c r="HVK68" i="9"/>
  <c r="HVM68" i="9"/>
  <c r="HVO68" i="9"/>
  <c r="HVQ68" i="9"/>
  <c r="HVS68" i="9"/>
  <c r="HVU68" i="9"/>
  <c r="HVW68" i="9"/>
  <c r="HVY68" i="9"/>
  <c r="HWA68" i="9"/>
  <c r="HWC68" i="9"/>
  <c r="HWE68" i="9"/>
  <c r="HWG68" i="9"/>
  <c r="HWI68" i="9"/>
  <c r="HWK68" i="9"/>
  <c r="HWM68" i="9"/>
  <c r="HWO68" i="9"/>
  <c r="HWQ68" i="9"/>
  <c r="HWS68" i="9"/>
  <c r="HWU68" i="9"/>
  <c r="HWW68" i="9"/>
  <c r="HWY68" i="9"/>
  <c r="HXA68" i="9"/>
  <c r="HXC68" i="9"/>
  <c r="HXE68" i="9"/>
  <c r="HXG68" i="9"/>
  <c r="HXI68" i="9"/>
  <c r="HXK68" i="9"/>
  <c r="HXM68" i="9"/>
  <c r="HXO68" i="9"/>
  <c r="HXQ68" i="9"/>
  <c r="HXS68" i="9"/>
  <c r="HXU68" i="9"/>
  <c r="HXW68" i="9"/>
  <c r="HXY68" i="9"/>
  <c r="HYA68" i="9"/>
  <c r="HYC68" i="9"/>
  <c r="HYE68" i="9"/>
  <c r="HYG68" i="9"/>
  <c r="HYI68" i="9"/>
  <c r="HYK68" i="9"/>
  <c r="HYM68" i="9"/>
  <c r="HYO68" i="9"/>
  <c r="HYQ68" i="9"/>
  <c r="HYS68" i="9"/>
  <c r="HYU68" i="9"/>
  <c r="HYW68" i="9"/>
  <c r="HYY68" i="9"/>
  <c r="HZA68" i="9"/>
  <c r="HZC68" i="9"/>
  <c r="HZE68" i="9"/>
  <c r="HZG68" i="9"/>
  <c r="HZI68" i="9"/>
  <c r="HZK68" i="9"/>
  <c r="HZM68" i="9"/>
  <c r="HZO68" i="9"/>
  <c r="HZQ68" i="9"/>
  <c r="HZS68" i="9"/>
  <c r="HZU68" i="9"/>
  <c r="HZW68" i="9"/>
  <c r="HZY68" i="9"/>
  <c r="IAA68" i="9"/>
  <c r="IAC68" i="9"/>
  <c r="IAE68" i="9"/>
  <c r="IAG68" i="9"/>
  <c r="IAI68" i="9"/>
  <c r="IAK68" i="9"/>
  <c r="IAM68" i="9"/>
  <c r="IAO68" i="9"/>
  <c r="IAQ68" i="9"/>
  <c r="IAS68" i="9"/>
  <c r="IAU68" i="9"/>
  <c r="IAW68" i="9"/>
  <c r="IAY68" i="9"/>
  <c r="IBA68" i="9"/>
  <c r="IBC68" i="9"/>
  <c r="IBE68" i="9"/>
  <c r="IBG68" i="9"/>
  <c r="IBI68" i="9"/>
  <c r="IBK68" i="9"/>
  <c r="IBM68" i="9"/>
  <c r="IBO68" i="9"/>
  <c r="IBQ68" i="9"/>
  <c r="IBS68" i="9"/>
  <c r="IBU68" i="9"/>
  <c r="IBW68" i="9"/>
  <c r="IBY68" i="9"/>
  <c r="ICA68" i="9"/>
  <c r="ICC68" i="9"/>
  <c r="ICE68" i="9"/>
  <c r="ICG68" i="9"/>
  <c r="ICI68" i="9"/>
  <c r="ICK68" i="9"/>
  <c r="ICM68" i="9"/>
  <c r="ICO68" i="9"/>
  <c r="ICQ68" i="9"/>
  <c r="ICS68" i="9"/>
  <c r="ICU68" i="9"/>
  <c r="ICW68" i="9"/>
  <c r="ICY68" i="9"/>
  <c r="IDA68" i="9"/>
  <c r="IDC68" i="9"/>
  <c r="IDE68" i="9"/>
  <c r="IDG68" i="9"/>
  <c r="IDI68" i="9"/>
  <c r="IDK68" i="9"/>
  <c r="IDM68" i="9"/>
  <c r="IDO68" i="9"/>
  <c r="IDQ68" i="9"/>
  <c r="IDS68" i="9"/>
  <c r="IDU68" i="9"/>
  <c r="IDW68" i="9"/>
  <c r="IDY68" i="9"/>
  <c r="IEA68" i="9"/>
  <c r="IEC68" i="9"/>
  <c r="IEE68" i="9"/>
  <c r="IEG68" i="9"/>
  <c r="IEI68" i="9"/>
  <c r="IEK68" i="9"/>
  <c r="IEM68" i="9"/>
  <c r="IEO68" i="9"/>
  <c r="IEQ68" i="9"/>
  <c r="IES68" i="9"/>
  <c r="IEU68" i="9"/>
  <c r="IEW68" i="9"/>
  <c r="IEY68" i="9"/>
  <c r="IFA68" i="9"/>
  <c r="IFC68" i="9"/>
  <c r="IFE68" i="9"/>
  <c r="IFG68" i="9"/>
  <c r="IFI68" i="9"/>
  <c r="IFK68" i="9"/>
  <c r="IFM68" i="9"/>
  <c r="IFO68" i="9"/>
  <c r="IFQ68" i="9"/>
  <c r="IFS68" i="9"/>
  <c r="IFU68" i="9"/>
  <c r="IFW68" i="9"/>
  <c r="IFY68" i="9"/>
  <c r="IGA68" i="9"/>
  <c r="IGC68" i="9"/>
  <c r="IGE68" i="9"/>
  <c r="IGG68" i="9"/>
  <c r="IGI68" i="9"/>
  <c r="IGK68" i="9"/>
  <c r="IGM68" i="9"/>
  <c r="IGO68" i="9"/>
  <c r="IGQ68" i="9"/>
  <c r="IGS68" i="9"/>
  <c r="IGU68" i="9"/>
  <c r="IGW68" i="9"/>
  <c r="IGY68" i="9"/>
  <c r="IHA68" i="9"/>
  <c r="IHC68" i="9"/>
  <c r="IHE68" i="9"/>
  <c r="IHG68" i="9"/>
  <c r="IHI68" i="9"/>
  <c r="IHK68" i="9"/>
  <c r="IHM68" i="9"/>
  <c r="IHO68" i="9"/>
  <c r="IHQ68" i="9"/>
  <c r="IHS68" i="9"/>
  <c r="IHU68" i="9"/>
  <c r="IHW68" i="9"/>
  <c r="IHY68" i="9"/>
  <c r="IIA68" i="9"/>
  <c r="IIC68" i="9"/>
  <c r="IIE68" i="9"/>
  <c r="IIG68" i="9"/>
  <c r="III68" i="9"/>
  <c r="IIK68" i="9"/>
  <c r="IIM68" i="9"/>
  <c r="IIO68" i="9"/>
  <c r="IIQ68" i="9"/>
  <c r="IIS68" i="9"/>
  <c r="IIU68" i="9"/>
  <c r="IIW68" i="9"/>
  <c r="IIY68" i="9"/>
  <c r="IJA68" i="9"/>
  <c r="IJC68" i="9"/>
  <c r="IJE68" i="9"/>
  <c r="IJG68" i="9"/>
  <c r="IJI68" i="9"/>
  <c r="IJK68" i="9"/>
  <c r="IJM68" i="9"/>
  <c r="IJO68" i="9"/>
  <c r="IJQ68" i="9"/>
  <c r="IJS68" i="9"/>
  <c r="IJU68" i="9"/>
  <c r="IJW68" i="9"/>
  <c r="IJY68" i="9"/>
  <c r="IKA68" i="9"/>
  <c r="IKC68" i="9"/>
  <c r="IKE68" i="9"/>
  <c r="IKG68" i="9"/>
  <c r="IKI68" i="9"/>
  <c r="IKK68" i="9"/>
  <c r="IKM68" i="9"/>
  <c r="IKO68" i="9"/>
  <c r="IKQ68" i="9"/>
  <c r="IKS68" i="9"/>
  <c r="IKU68" i="9"/>
  <c r="IKW68" i="9"/>
  <c r="IKY68" i="9"/>
  <c r="ILA68" i="9"/>
  <c r="ILC68" i="9"/>
  <c r="ILE68" i="9"/>
  <c r="ILG68" i="9"/>
  <c r="ILI68" i="9"/>
  <c r="ILK68" i="9"/>
  <c r="ILM68" i="9"/>
  <c r="ILO68" i="9"/>
  <c r="ILQ68" i="9"/>
  <c r="ILS68" i="9"/>
  <c r="ILU68" i="9"/>
  <c r="ILW68" i="9"/>
  <c r="ILY68" i="9"/>
  <c r="IMA68" i="9"/>
  <c r="IMC68" i="9"/>
  <c r="IME68" i="9"/>
  <c r="IMG68" i="9"/>
  <c r="IMI68" i="9"/>
  <c r="IMK68" i="9"/>
  <c r="IMM68" i="9"/>
  <c r="IMO68" i="9"/>
  <c r="IMQ68" i="9"/>
  <c r="IMS68" i="9"/>
  <c r="IMU68" i="9"/>
  <c r="IMW68" i="9"/>
  <c r="IMY68" i="9"/>
  <c r="INA68" i="9"/>
  <c r="INC68" i="9"/>
  <c r="INE68" i="9"/>
  <c r="ING68" i="9"/>
  <c r="INI68" i="9"/>
  <c r="INK68" i="9"/>
  <c r="INM68" i="9"/>
  <c r="INO68" i="9"/>
  <c r="INQ68" i="9"/>
  <c r="INS68" i="9"/>
  <c r="INU68" i="9"/>
  <c r="INW68" i="9"/>
  <c r="INY68" i="9"/>
  <c r="IOA68" i="9"/>
  <c r="IOC68" i="9"/>
  <c r="IOE68" i="9"/>
  <c r="IOG68" i="9"/>
  <c r="IOI68" i="9"/>
  <c r="IOK68" i="9"/>
  <c r="IOM68" i="9"/>
  <c r="IOO68" i="9"/>
  <c r="IOQ68" i="9"/>
  <c r="IOS68" i="9"/>
  <c r="IOU68" i="9"/>
  <c r="IOW68" i="9"/>
  <c r="IOY68" i="9"/>
  <c r="IPA68" i="9"/>
  <c r="IPC68" i="9"/>
  <c r="IPE68" i="9"/>
  <c r="IPG68" i="9"/>
  <c r="IPI68" i="9"/>
  <c r="IPK68" i="9"/>
  <c r="IPM68" i="9"/>
  <c r="IPO68" i="9"/>
  <c r="IPQ68" i="9"/>
  <c r="IPS68" i="9"/>
  <c r="IPU68" i="9"/>
  <c r="IPW68" i="9"/>
  <c r="IPY68" i="9"/>
  <c r="IQA68" i="9"/>
  <c r="IQC68" i="9"/>
  <c r="IQE68" i="9"/>
  <c r="IQG68" i="9"/>
  <c r="IQI68" i="9"/>
  <c r="IQK68" i="9"/>
  <c r="IQM68" i="9"/>
  <c r="IQO68" i="9"/>
  <c r="IQQ68" i="9"/>
  <c r="IQS68" i="9"/>
  <c r="IQU68" i="9"/>
  <c r="IQW68" i="9"/>
  <c r="IQY68" i="9"/>
  <c r="IRA68" i="9"/>
  <c r="IRC68" i="9"/>
  <c r="IRE68" i="9"/>
  <c r="IRG68" i="9"/>
  <c r="IRI68" i="9"/>
  <c r="IRK68" i="9"/>
  <c r="IRM68" i="9"/>
  <c r="IRO68" i="9"/>
  <c r="IRQ68" i="9"/>
  <c r="IRS68" i="9"/>
  <c r="IRU68" i="9"/>
  <c r="IRW68" i="9"/>
  <c r="IRY68" i="9"/>
  <c r="ISA68" i="9"/>
  <c r="ISC68" i="9"/>
  <c r="ISE68" i="9"/>
  <c r="ISG68" i="9"/>
  <c r="ISI68" i="9"/>
  <c r="ISK68" i="9"/>
  <c r="ISM68" i="9"/>
  <c r="ISO68" i="9"/>
  <c r="ISQ68" i="9"/>
  <c r="ISS68" i="9"/>
  <c r="ISU68" i="9"/>
  <c r="ISW68" i="9"/>
  <c r="ISY68" i="9"/>
  <c r="ITA68" i="9"/>
  <c r="ITC68" i="9"/>
  <c r="ITE68" i="9"/>
  <c r="ITG68" i="9"/>
  <c r="ITI68" i="9"/>
  <c r="ITK68" i="9"/>
  <c r="ITM68" i="9"/>
  <c r="ITO68" i="9"/>
  <c r="ITQ68" i="9"/>
  <c r="ITS68" i="9"/>
  <c r="ITU68" i="9"/>
  <c r="ITW68" i="9"/>
  <c r="ITY68" i="9"/>
  <c r="IUA68" i="9"/>
  <c r="IUC68" i="9"/>
  <c r="IUE68" i="9"/>
  <c r="IUG68" i="9"/>
  <c r="IUI68" i="9"/>
  <c r="IUK68" i="9"/>
  <c r="IUM68" i="9"/>
  <c r="IUO68" i="9"/>
  <c r="IUQ68" i="9"/>
  <c r="IUS68" i="9"/>
  <c r="IUU68" i="9"/>
  <c r="IUW68" i="9"/>
  <c r="IUY68" i="9"/>
  <c r="IVA68" i="9"/>
  <c r="IVC68" i="9"/>
  <c r="IVE68" i="9"/>
  <c r="IVG68" i="9"/>
  <c r="IVI68" i="9"/>
  <c r="IVK68" i="9"/>
  <c r="IVM68" i="9"/>
  <c r="IVO68" i="9"/>
  <c r="IVQ68" i="9"/>
  <c r="IVS68" i="9"/>
  <c r="IVU68" i="9"/>
  <c r="IVW68" i="9"/>
  <c r="IVY68" i="9"/>
  <c r="IWA68" i="9"/>
  <c r="IWC68" i="9"/>
  <c r="IWE68" i="9"/>
  <c r="IWG68" i="9"/>
  <c r="IWI68" i="9"/>
  <c r="IWK68" i="9"/>
  <c r="IWM68" i="9"/>
  <c r="IWO68" i="9"/>
  <c r="IWQ68" i="9"/>
  <c r="IWS68" i="9"/>
  <c r="IWU68" i="9"/>
  <c r="IWW68" i="9"/>
  <c r="IWY68" i="9"/>
  <c r="IXA68" i="9"/>
  <c r="IXC68" i="9"/>
  <c r="IXE68" i="9"/>
  <c r="IXG68" i="9"/>
  <c r="IXI68" i="9"/>
  <c r="IXK68" i="9"/>
  <c r="IXM68" i="9"/>
  <c r="IXO68" i="9"/>
  <c r="IXQ68" i="9"/>
  <c r="IXS68" i="9"/>
  <c r="IXU68" i="9"/>
  <c r="IXW68" i="9"/>
  <c r="IXY68" i="9"/>
  <c r="IYA68" i="9"/>
  <c r="IYC68" i="9"/>
  <c r="IYE68" i="9"/>
  <c r="IYG68" i="9"/>
  <c r="IYI68" i="9"/>
  <c r="IYK68" i="9"/>
  <c r="IYM68" i="9"/>
  <c r="IYO68" i="9"/>
  <c r="IYQ68" i="9"/>
  <c r="IYS68" i="9"/>
  <c r="IYU68" i="9"/>
  <c r="IYW68" i="9"/>
  <c r="IYY68" i="9"/>
  <c r="IZA68" i="9"/>
  <c r="IZC68" i="9"/>
  <c r="IZE68" i="9"/>
  <c r="IZG68" i="9"/>
  <c r="IZI68" i="9"/>
  <c r="IZK68" i="9"/>
  <c r="IZM68" i="9"/>
  <c r="IZO68" i="9"/>
  <c r="IZQ68" i="9"/>
  <c r="IZS68" i="9"/>
  <c r="IZU68" i="9"/>
  <c r="IZW68" i="9"/>
  <c r="IZY68" i="9"/>
  <c r="JAA68" i="9"/>
  <c r="JAC68" i="9"/>
  <c r="JAE68" i="9"/>
  <c r="JAG68" i="9"/>
  <c r="JAI68" i="9"/>
  <c r="JAK68" i="9"/>
  <c r="JAM68" i="9"/>
  <c r="JAO68" i="9"/>
  <c r="JAQ68" i="9"/>
  <c r="JAS68" i="9"/>
  <c r="JAU68" i="9"/>
  <c r="JAW68" i="9"/>
  <c r="JAY68" i="9"/>
  <c r="JBA68" i="9"/>
  <c r="JBC68" i="9"/>
  <c r="JBE68" i="9"/>
  <c r="JBG68" i="9"/>
  <c r="JBI68" i="9"/>
  <c r="JBK68" i="9"/>
  <c r="JBM68" i="9"/>
  <c r="JBO68" i="9"/>
  <c r="JBQ68" i="9"/>
  <c r="JBS68" i="9"/>
  <c r="JBU68" i="9"/>
  <c r="JBW68" i="9"/>
  <c r="JBY68" i="9"/>
  <c r="JCA68" i="9"/>
  <c r="JCC68" i="9"/>
  <c r="JCE68" i="9"/>
  <c r="JCG68" i="9"/>
  <c r="JCI68" i="9"/>
  <c r="JCK68" i="9"/>
  <c r="JCM68" i="9"/>
  <c r="JCO68" i="9"/>
  <c r="JCQ68" i="9"/>
  <c r="JCS68" i="9"/>
  <c r="JCU68" i="9"/>
  <c r="JCW68" i="9"/>
  <c r="JCY68" i="9"/>
  <c r="JDA68" i="9"/>
  <c r="JDC68" i="9"/>
  <c r="JDE68" i="9"/>
  <c r="JDG68" i="9"/>
  <c r="JDI68" i="9"/>
  <c r="JDK68" i="9"/>
  <c r="JDM68" i="9"/>
  <c r="JDO68" i="9"/>
  <c r="JDQ68" i="9"/>
  <c r="JDS68" i="9"/>
  <c r="JDU68" i="9"/>
  <c r="JDW68" i="9"/>
  <c r="JDY68" i="9"/>
  <c r="JEA68" i="9"/>
  <c r="JEC68" i="9"/>
  <c r="JEE68" i="9"/>
  <c r="JEG68" i="9"/>
  <c r="JEI68" i="9"/>
  <c r="JEK68" i="9"/>
  <c r="JEM68" i="9"/>
  <c r="JEO68" i="9"/>
  <c r="JEQ68" i="9"/>
  <c r="JES68" i="9"/>
  <c r="JEU68" i="9"/>
  <c r="JEW68" i="9"/>
  <c r="JEY68" i="9"/>
  <c r="JFA68" i="9"/>
  <c r="JFC68" i="9"/>
  <c r="JFE68" i="9"/>
  <c r="JFG68" i="9"/>
  <c r="JFI68" i="9"/>
  <c r="JFK68" i="9"/>
  <c r="JFM68" i="9"/>
  <c r="JFO68" i="9"/>
  <c r="JFQ68" i="9"/>
  <c r="JFS68" i="9"/>
  <c r="JFU68" i="9"/>
  <c r="JFW68" i="9"/>
  <c r="JFY68" i="9"/>
  <c r="JGA68" i="9"/>
  <c r="JGC68" i="9"/>
  <c r="JGE68" i="9"/>
  <c r="JGG68" i="9"/>
  <c r="JGI68" i="9"/>
  <c r="JGK68" i="9"/>
  <c r="JGM68" i="9"/>
  <c r="JGO68" i="9"/>
  <c r="JGQ68" i="9"/>
  <c r="JGS68" i="9"/>
  <c r="JGU68" i="9"/>
  <c r="JGW68" i="9"/>
  <c r="JGY68" i="9"/>
  <c r="JHA68" i="9"/>
  <c r="JHC68" i="9"/>
  <c r="JHE68" i="9"/>
  <c r="JHG68" i="9"/>
  <c r="JHI68" i="9"/>
  <c r="JHK68" i="9"/>
  <c r="JHM68" i="9"/>
  <c r="JHO68" i="9"/>
  <c r="JHQ68" i="9"/>
  <c r="JHS68" i="9"/>
  <c r="JHU68" i="9"/>
  <c r="JHW68" i="9"/>
  <c r="JHY68" i="9"/>
  <c r="JIA68" i="9"/>
  <c r="JIC68" i="9"/>
  <c r="JIE68" i="9"/>
  <c r="JIG68" i="9"/>
  <c r="JII68" i="9"/>
  <c r="JIK68" i="9"/>
  <c r="JIM68" i="9"/>
  <c r="JIO68" i="9"/>
  <c r="JIQ68" i="9"/>
  <c r="JIS68" i="9"/>
  <c r="JIU68" i="9"/>
  <c r="JIW68" i="9"/>
  <c r="JIY68" i="9"/>
  <c r="JJA68" i="9"/>
  <c r="JJC68" i="9"/>
  <c r="JJE68" i="9"/>
  <c r="JJG68" i="9"/>
  <c r="JJI68" i="9"/>
  <c r="JJK68" i="9"/>
  <c r="JJM68" i="9"/>
  <c r="JJO68" i="9"/>
  <c r="JJQ68" i="9"/>
  <c r="JJS68" i="9"/>
  <c r="JJU68" i="9"/>
  <c r="JJW68" i="9"/>
  <c r="JJY68" i="9"/>
  <c r="JKA68" i="9"/>
  <c r="JKC68" i="9"/>
  <c r="JKE68" i="9"/>
  <c r="JKG68" i="9"/>
  <c r="JKI68" i="9"/>
  <c r="JKK68" i="9"/>
  <c r="JKM68" i="9"/>
  <c r="JKO68" i="9"/>
  <c r="JKQ68" i="9"/>
  <c r="JKS68" i="9"/>
  <c r="JKU68" i="9"/>
  <c r="JKW68" i="9"/>
  <c r="JKY68" i="9"/>
  <c r="JLA68" i="9"/>
  <c r="JLC68" i="9"/>
  <c r="JLE68" i="9"/>
  <c r="JLG68" i="9"/>
  <c r="JLI68" i="9"/>
  <c r="JLK68" i="9"/>
  <c r="JLM68" i="9"/>
  <c r="JLO68" i="9"/>
  <c r="JLQ68" i="9"/>
  <c r="JLS68" i="9"/>
  <c r="JLU68" i="9"/>
  <c r="JLW68" i="9"/>
  <c r="JLY68" i="9"/>
  <c r="JMA68" i="9"/>
  <c r="JMC68" i="9"/>
  <c r="JME68" i="9"/>
  <c r="JMG68" i="9"/>
  <c r="JMI68" i="9"/>
  <c r="JMK68" i="9"/>
  <c r="JMM68" i="9"/>
  <c r="JMO68" i="9"/>
  <c r="JMQ68" i="9"/>
  <c r="JMS68" i="9"/>
  <c r="JMU68" i="9"/>
  <c r="JMW68" i="9"/>
  <c r="JMY68" i="9"/>
  <c r="JNA68" i="9"/>
  <c r="JNC68" i="9"/>
  <c r="JNE68" i="9"/>
  <c r="JNG68" i="9"/>
  <c r="JNI68" i="9"/>
  <c r="JNK68" i="9"/>
  <c r="JNM68" i="9"/>
  <c r="JNO68" i="9"/>
  <c r="JNQ68" i="9"/>
  <c r="JNS68" i="9"/>
  <c r="JNU68" i="9"/>
  <c r="JNW68" i="9"/>
  <c r="JNY68" i="9"/>
  <c r="JOA68" i="9"/>
  <c r="JOC68" i="9"/>
  <c r="JOE68" i="9"/>
  <c r="JOG68" i="9"/>
  <c r="JOI68" i="9"/>
  <c r="JOK68" i="9"/>
  <c r="JOM68" i="9"/>
  <c r="JOO68" i="9"/>
  <c r="JOQ68" i="9"/>
  <c r="JOS68" i="9"/>
  <c r="JOU68" i="9"/>
  <c r="JOW68" i="9"/>
  <c r="JOY68" i="9"/>
  <c r="JPA68" i="9"/>
  <c r="JPC68" i="9"/>
  <c r="JPE68" i="9"/>
  <c r="JPG68" i="9"/>
  <c r="JPI68" i="9"/>
  <c r="JPK68" i="9"/>
  <c r="JPM68" i="9"/>
  <c r="JPO68" i="9"/>
  <c r="JPQ68" i="9"/>
  <c r="JPS68" i="9"/>
  <c r="JPU68" i="9"/>
  <c r="JPW68" i="9"/>
  <c r="JPY68" i="9"/>
  <c r="JQA68" i="9"/>
  <c r="JQC68" i="9"/>
  <c r="JQE68" i="9"/>
  <c r="JQG68" i="9"/>
  <c r="JQI68" i="9"/>
  <c r="JQK68" i="9"/>
  <c r="JQM68" i="9"/>
  <c r="JQO68" i="9"/>
  <c r="JQQ68" i="9"/>
  <c r="JQS68" i="9"/>
  <c r="JQU68" i="9"/>
  <c r="JQW68" i="9"/>
  <c r="JQY68" i="9"/>
  <c r="JRA68" i="9"/>
  <c r="JRC68" i="9"/>
  <c r="JRE68" i="9"/>
  <c r="JRG68" i="9"/>
  <c r="JRI68" i="9"/>
  <c r="JRK68" i="9"/>
  <c r="JRM68" i="9"/>
  <c r="JRO68" i="9"/>
  <c r="JRQ68" i="9"/>
  <c r="JRS68" i="9"/>
  <c r="JRU68" i="9"/>
  <c r="JRW68" i="9"/>
  <c r="JRY68" i="9"/>
  <c r="JSA68" i="9"/>
  <c r="JSC68" i="9"/>
  <c r="JSE68" i="9"/>
  <c r="JSG68" i="9"/>
  <c r="JSI68" i="9"/>
  <c r="JSK68" i="9"/>
  <c r="JSM68" i="9"/>
  <c r="JSO68" i="9"/>
  <c r="JSQ68" i="9"/>
  <c r="JSS68" i="9"/>
  <c r="JSU68" i="9"/>
  <c r="JSW68" i="9"/>
  <c r="JSY68" i="9"/>
  <c r="JTA68" i="9"/>
  <c r="JTC68" i="9"/>
  <c r="JTE68" i="9"/>
  <c r="JTG68" i="9"/>
  <c r="JTI68" i="9"/>
  <c r="JTK68" i="9"/>
  <c r="JTM68" i="9"/>
  <c r="JTO68" i="9"/>
  <c r="JTQ68" i="9"/>
  <c r="JTS68" i="9"/>
  <c r="JTU68" i="9"/>
  <c r="JTW68" i="9"/>
  <c r="JTY68" i="9"/>
  <c r="JUA68" i="9"/>
  <c r="JUC68" i="9"/>
  <c r="JUE68" i="9"/>
  <c r="JUG68" i="9"/>
  <c r="JUI68" i="9"/>
  <c r="JUK68" i="9"/>
  <c r="JUM68" i="9"/>
  <c r="JUO68" i="9"/>
  <c r="JUQ68" i="9"/>
  <c r="JUS68" i="9"/>
  <c r="JUU68" i="9"/>
  <c r="JUW68" i="9"/>
  <c r="JUY68" i="9"/>
  <c r="JVA68" i="9"/>
  <c r="JVC68" i="9"/>
  <c r="JVE68" i="9"/>
  <c r="JVG68" i="9"/>
  <c r="JVI68" i="9"/>
  <c r="JVK68" i="9"/>
  <c r="JVM68" i="9"/>
  <c r="JVO68" i="9"/>
  <c r="JVQ68" i="9"/>
  <c r="JVS68" i="9"/>
  <c r="JVU68" i="9"/>
  <c r="JVW68" i="9"/>
  <c r="JVY68" i="9"/>
  <c r="JWA68" i="9"/>
  <c r="JWC68" i="9"/>
  <c r="JWE68" i="9"/>
  <c r="JWG68" i="9"/>
  <c r="JWI68" i="9"/>
  <c r="JWK68" i="9"/>
  <c r="JWM68" i="9"/>
  <c r="JWO68" i="9"/>
  <c r="JWQ68" i="9"/>
  <c r="JWS68" i="9"/>
  <c r="JWU68" i="9"/>
  <c r="JWW68" i="9"/>
  <c r="JWY68" i="9"/>
  <c r="JXA68" i="9"/>
  <c r="JXC68" i="9"/>
  <c r="JXE68" i="9"/>
  <c r="JXG68" i="9"/>
  <c r="JXI68" i="9"/>
  <c r="JXK68" i="9"/>
  <c r="JXM68" i="9"/>
  <c r="JXO68" i="9"/>
  <c r="JXQ68" i="9"/>
  <c r="JXS68" i="9"/>
  <c r="JXU68" i="9"/>
  <c r="JXW68" i="9"/>
  <c r="JXY68" i="9"/>
  <c r="JYA68" i="9"/>
  <c r="JYC68" i="9"/>
  <c r="JYE68" i="9"/>
  <c r="JYG68" i="9"/>
  <c r="JYI68" i="9"/>
  <c r="JYK68" i="9"/>
  <c r="JYM68" i="9"/>
  <c r="JYO68" i="9"/>
  <c r="JYQ68" i="9"/>
  <c r="JYS68" i="9"/>
  <c r="JYU68" i="9"/>
  <c r="JYW68" i="9"/>
  <c r="JYY68" i="9"/>
  <c r="JZA68" i="9"/>
  <c r="JZC68" i="9"/>
  <c r="JZE68" i="9"/>
  <c r="JZG68" i="9"/>
  <c r="JZI68" i="9"/>
  <c r="JZK68" i="9"/>
  <c r="JZM68" i="9"/>
  <c r="JZO68" i="9"/>
  <c r="JZQ68" i="9"/>
  <c r="JZS68" i="9"/>
  <c r="JZU68" i="9"/>
  <c r="JZW68" i="9"/>
  <c r="JZY68" i="9"/>
  <c r="KAA68" i="9"/>
  <c r="KAC68" i="9"/>
  <c r="KAE68" i="9"/>
  <c r="KAG68" i="9"/>
  <c r="KAI68" i="9"/>
  <c r="KAK68" i="9"/>
  <c r="KAM68" i="9"/>
  <c r="KAO68" i="9"/>
  <c r="KAQ68" i="9"/>
  <c r="KAS68" i="9"/>
  <c r="KAU68" i="9"/>
  <c r="KAW68" i="9"/>
  <c r="KAY68" i="9"/>
  <c r="KBA68" i="9"/>
  <c r="KBC68" i="9"/>
  <c r="KBE68" i="9"/>
  <c r="KBG68" i="9"/>
  <c r="KBI68" i="9"/>
  <c r="KBK68" i="9"/>
  <c r="KBM68" i="9"/>
  <c r="KBO68" i="9"/>
  <c r="KBQ68" i="9"/>
  <c r="KBS68" i="9"/>
  <c r="KBU68" i="9"/>
  <c r="KBW68" i="9"/>
  <c r="KBY68" i="9"/>
  <c r="KCA68" i="9"/>
  <c r="KCC68" i="9"/>
  <c r="KCE68" i="9"/>
  <c r="KCG68" i="9"/>
  <c r="KCI68" i="9"/>
  <c r="KCK68" i="9"/>
  <c r="KCM68" i="9"/>
  <c r="KCO68" i="9"/>
  <c r="KCQ68" i="9"/>
  <c r="KCS68" i="9"/>
  <c r="KCU68" i="9"/>
  <c r="KCW68" i="9"/>
  <c r="KCY68" i="9"/>
  <c r="KDA68" i="9"/>
  <c r="KDC68" i="9"/>
  <c r="KDE68" i="9"/>
  <c r="KDG68" i="9"/>
  <c r="KDI68" i="9"/>
  <c r="KDK68" i="9"/>
  <c r="KDM68" i="9"/>
  <c r="KDO68" i="9"/>
  <c r="KDQ68" i="9"/>
  <c r="KDS68" i="9"/>
  <c r="KDU68" i="9"/>
  <c r="KDW68" i="9"/>
  <c r="KDY68" i="9"/>
  <c r="KEA68" i="9"/>
  <c r="KEC68" i="9"/>
  <c r="KEE68" i="9"/>
  <c r="KEG68" i="9"/>
  <c r="KEI68" i="9"/>
  <c r="KEK68" i="9"/>
  <c r="KEM68" i="9"/>
  <c r="KEO68" i="9"/>
  <c r="KEQ68" i="9"/>
  <c r="KES68" i="9"/>
  <c r="KEU68" i="9"/>
  <c r="KEW68" i="9"/>
  <c r="KEY68" i="9"/>
  <c r="KFA68" i="9"/>
  <c r="KFC68" i="9"/>
  <c r="KFE68" i="9"/>
  <c r="KFG68" i="9"/>
  <c r="KFI68" i="9"/>
  <c r="KFK68" i="9"/>
  <c r="KFM68" i="9"/>
  <c r="KFO68" i="9"/>
  <c r="KFQ68" i="9"/>
  <c r="KFS68" i="9"/>
  <c r="KFU68" i="9"/>
  <c r="KFW68" i="9"/>
  <c r="KFY68" i="9"/>
  <c r="KGA68" i="9"/>
  <c r="KGC68" i="9"/>
  <c r="KGE68" i="9"/>
  <c r="KGG68" i="9"/>
  <c r="KGI68" i="9"/>
  <c r="KGK68" i="9"/>
  <c r="KGM68" i="9"/>
  <c r="KGO68" i="9"/>
  <c r="KGQ68" i="9"/>
  <c r="KGS68" i="9"/>
  <c r="KGU68" i="9"/>
  <c r="KGW68" i="9"/>
  <c r="KGY68" i="9"/>
  <c r="KHA68" i="9"/>
  <c r="KHC68" i="9"/>
  <c r="KHE68" i="9"/>
  <c r="KHG68" i="9"/>
  <c r="KHI68" i="9"/>
  <c r="KHK68" i="9"/>
  <c r="KHM68" i="9"/>
  <c r="KHO68" i="9"/>
  <c r="KHQ68" i="9"/>
  <c r="KHS68" i="9"/>
  <c r="KHU68" i="9"/>
  <c r="KHW68" i="9"/>
  <c r="KHY68" i="9"/>
  <c r="KIA68" i="9"/>
  <c r="KIC68" i="9"/>
  <c r="KIE68" i="9"/>
  <c r="KIG68" i="9"/>
  <c r="KII68" i="9"/>
  <c r="KIK68" i="9"/>
  <c r="KIM68" i="9"/>
  <c r="KIO68" i="9"/>
  <c r="KIQ68" i="9"/>
  <c r="KIS68" i="9"/>
  <c r="KIU68" i="9"/>
  <c r="KIW68" i="9"/>
  <c r="KIY68" i="9"/>
  <c r="KJA68" i="9"/>
  <c r="KJC68" i="9"/>
  <c r="KJE68" i="9"/>
  <c r="KJG68" i="9"/>
  <c r="KJI68" i="9"/>
  <c r="KJK68" i="9"/>
  <c r="KJM68" i="9"/>
  <c r="KJO68" i="9"/>
  <c r="KJQ68" i="9"/>
  <c r="KJS68" i="9"/>
  <c r="KJU68" i="9"/>
  <c r="KJW68" i="9"/>
  <c r="KJY68" i="9"/>
  <c r="KKA68" i="9"/>
  <c r="KKC68" i="9"/>
  <c r="KKE68" i="9"/>
  <c r="KKG68" i="9"/>
  <c r="KKI68" i="9"/>
  <c r="KKK68" i="9"/>
  <c r="KKM68" i="9"/>
  <c r="KKO68" i="9"/>
  <c r="KKQ68" i="9"/>
  <c r="KKS68" i="9"/>
  <c r="KKU68" i="9"/>
  <c r="KKW68" i="9"/>
  <c r="KKY68" i="9"/>
  <c r="KLA68" i="9"/>
  <c r="KLC68" i="9"/>
  <c r="KLE68" i="9"/>
  <c r="KLG68" i="9"/>
  <c r="KLI68" i="9"/>
  <c r="KLK68" i="9"/>
  <c r="KLM68" i="9"/>
  <c r="KLO68" i="9"/>
  <c r="KLQ68" i="9"/>
  <c r="KLS68" i="9"/>
  <c r="KLU68" i="9"/>
  <c r="KLW68" i="9"/>
  <c r="KLY68" i="9"/>
  <c r="KMA68" i="9"/>
  <c r="KMC68" i="9"/>
  <c r="KME68" i="9"/>
  <c r="KMG68" i="9"/>
  <c r="KMI68" i="9"/>
  <c r="KMK68" i="9"/>
  <c r="KMM68" i="9"/>
  <c r="KMO68" i="9"/>
  <c r="KMQ68" i="9"/>
  <c r="KMS68" i="9"/>
  <c r="KMU68" i="9"/>
  <c r="KMW68" i="9"/>
  <c r="KMY68" i="9"/>
  <c r="KNA68" i="9"/>
  <c r="KNC68" i="9"/>
  <c r="KNE68" i="9"/>
  <c r="KNG68" i="9"/>
  <c r="KNI68" i="9"/>
  <c r="KNK68" i="9"/>
  <c r="KNM68" i="9"/>
  <c r="KNO68" i="9"/>
  <c r="KNQ68" i="9"/>
  <c r="KNS68" i="9"/>
  <c r="KNU68" i="9"/>
  <c r="KNW68" i="9"/>
  <c r="KNY68" i="9"/>
  <c r="KOA68" i="9"/>
  <c r="KOC68" i="9"/>
  <c r="KOE68" i="9"/>
  <c r="KOG68" i="9"/>
  <c r="KOI68" i="9"/>
  <c r="KOK68" i="9"/>
  <c r="KOM68" i="9"/>
  <c r="KOO68" i="9"/>
  <c r="KOQ68" i="9"/>
  <c r="KOS68" i="9"/>
  <c r="KOU68" i="9"/>
  <c r="KOW68" i="9"/>
  <c r="KOY68" i="9"/>
  <c r="KPA68" i="9"/>
  <c r="KPC68" i="9"/>
  <c r="KPE68" i="9"/>
  <c r="KPG68" i="9"/>
  <c r="KPI68" i="9"/>
  <c r="KPK68" i="9"/>
  <c r="KPM68" i="9"/>
  <c r="KPO68" i="9"/>
  <c r="KPQ68" i="9"/>
  <c r="KPS68" i="9"/>
  <c r="KPU68" i="9"/>
  <c r="KPW68" i="9"/>
  <c r="KPY68" i="9"/>
  <c r="KQA68" i="9"/>
  <c r="KQC68" i="9"/>
  <c r="KQE68" i="9"/>
  <c r="KQG68" i="9"/>
  <c r="KQI68" i="9"/>
  <c r="KQK68" i="9"/>
  <c r="KQM68" i="9"/>
  <c r="KQO68" i="9"/>
  <c r="KQQ68" i="9"/>
  <c r="KQS68" i="9"/>
  <c r="KQU68" i="9"/>
  <c r="KQW68" i="9"/>
  <c r="KQY68" i="9"/>
  <c r="KRA68" i="9"/>
  <c r="KRC68" i="9"/>
  <c r="KRE68" i="9"/>
  <c r="KRG68" i="9"/>
  <c r="KRI68" i="9"/>
  <c r="KRK68" i="9"/>
  <c r="KRM68" i="9"/>
  <c r="KRO68" i="9"/>
  <c r="KRQ68" i="9"/>
  <c r="KRS68" i="9"/>
  <c r="KRU68" i="9"/>
  <c r="KRW68" i="9"/>
  <c r="KRY68" i="9"/>
  <c r="KSA68" i="9"/>
  <c r="KSC68" i="9"/>
  <c r="KSE68" i="9"/>
  <c r="KSG68" i="9"/>
  <c r="KSI68" i="9"/>
  <c r="KSK68" i="9"/>
  <c r="KSM68" i="9"/>
  <c r="KSO68" i="9"/>
  <c r="KSQ68" i="9"/>
  <c r="KSS68" i="9"/>
  <c r="KSU68" i="9"/>
  <c r="KSW68" i="9"/>
  <c r="KSY68" i="9"/>
  <c r="KTA68" i="9"/>
  <c r="KTC68" i="9"/>
  <c r="KTE68" i="9"/>
  <c r="KTG68" i="9"/>
  <c r="KTI68" i="9"/>
  <c r="KTK68" i="9"/>
  <c r="KTM68" i="9"/>
  <c r="KTO68" i="9"/>
  <c r="KTQ68" i="9"/>
  <c r="KTS68" i="9"/>
  <c r="KTU68" i="9"/>
  <c r="KTW68" i="9"/>
  <c r="KTY68" i="9"/>
  <c r="KUA68" i="9"/>
  <c r="KUC68" i="9"/>
  <c r="KUE68" i="9"/>
  <c r="KUG68" i="9"/>
  <c r="KUI68" i="9"/>
  <c r="KUK68" i="9"/>
  <c r="KUM68" i="9"/>
  <c r="KUO68" i="9"/>
  <c r="KUQ68" i="9"/>
  <c r="KUS68" i="9"/>
  <c r="KUU68" i="9"/>
  <c r="KUW68" i="9"/>
  <c r="KUY68" i="9"/>
  <c r="KVA68" i="9"/>
  <c r="KVC68" i="9"/>
  <c r="KVE68" i="9"/>
  <c r="KVG68" i="9"/>
  <c r="KVI68" i="9"/>
  <c r="KVK68" i="9"/>
  <c r="KVM68" i="9"/>
  <c r="KVO68" i="9"/>
  <c r="KVQ68" i="9"/>
  <c r="KVS68" i="9"/>
  <c r="KVU68" i="9"/>
  <c r="KVW68" i="9"/>
  <c r="KVY68" i="9"/>
  <c r="KWA68" i="9"/>
  <c r="KWC68" i="9"/>
  <c r="KWE68" i="9"/>
  <c r="KWG68" i="9"/>
  <c r="KWI68" i="9"/>
  <c r="KWK68" i="9"/>
  <c r="KWM68" i="9"/>
  <c r="KWO68" i="9"/>
  <c r="KWQ68" i="9"/>
  <c r="KWS68" i="9"/>
  <c r="KWU68" i="9"/>
  <c r="KWW68" i="9"/>
  <c r="KWY68" i="9"/>
  <c r="KXA68" i="9"/>
  <c r="KXC68" i="9"/>
  <c r="KXE68" i="9"/>
  <c r="KXG68" i="9"/>
  <c r="KXI68" i="9"/>
  <c r="KXK68" i="9"/>
  <c r="KXM68" i="9"/>
  <c r="KXO68" i="9"/>
  <c r="KXQ68" i="9"/>
  <c r="KXS68" i="9"/>
  <c r="KXU68" i="9"/>
  <c r="KXW68" i="9"/>
  <c r="KXY68" i="9"/>
  <c r="KYA68" i="9"/>
  <c r="KYC68" i="9"/>
  <c r="KYE68" i="9"/>
  <c r="KYG68" i="9"/>
  <c r="KYI68" i="9"/>
  <c r="KYK68" i="9"/>
  <c r="KYM68" i="9"/>
  <c r="KYO68" i="9"/>
  <c r="KYQ68" i="9"/>
  <c r="KYS68" i="9"/>
  <c r="KYU68" i="9"/>
  <c r="KYW68" i="9"/>
  <c r="KYY68" i="9"/>
  <c r="KZA68" i="9"/>
  <c r="KZC68" i="9"/>
  <c r="KZE68" i="9"/>
  <c r="KZG68" i="9"/>
  <c r="KZI68" i="9"/>
  <c r="KZK68" i="9"/>
  <c r="KZM68" i="9"/>
  <c r="KZO68" i="9"/>
  <c r="KZQ68" i="9"/>
  <c r="KZS68" i="9"/>
  <c r="KZU68" i="9"/>
  <c r="KZW68" i="9"/>
  <c r="KZY68" i="9"/>
  <c r="LAA68" i="9"/>
  <c r="LAC68" i="9"/>
  <c r="LAE68" i="9"/>
  <c r="LAG68" i="9"/>
  <c r="LAI68" i="9"/>
  <c r="LAK68" i="9"/>
  <c r="LAM68" i="9"/>
  <c r="LAO68" i="9"/>
  <c r="LAQ68" i="9"/>
  <c r="LAS68" i="9"/>
  <c r="LAU68" i="9"/>
  <c r="LAW68" i="9"/>
  <c r="LAY68" i="9"/>
  <c r="LBA68" i="9"/>
  <c r="LBC68" i="9"/>
  <c r="LBE68" i="9"/>
  <c r="LBG68" i="9"/>
  <c r="LBI68" i="9"/>
  <c r="LBK68" i="9"/>
  <c r="LBM68" i="9"/>
  <c r="LBO68" i="9"/>
  <c r="LBQ68" i="9"/>
  <c r="LBS68" i="9"/>
  <c r="LBU68" i="9"/>
  <c r="LBW68" i="9"/>
  <c r="LBY68" i="9"/>
  <c r="LCA68" i="9"/>
  <c r="LCC68" i="9"/>
  <c r="LCE68" i="9"/>
  <c r="LCG68" i="9"/>
  <c r="LCI68" i="9"/>
  <c r="LCK68" i="9"/>
  <c r="LCM68" i="9"/>
  <c r="LCO68" i="9"/>
  <c r="LCQ68" i="9"/>
  <c r="LCS68" i="9"/>
  <c r="LCU68" i="9"/>
  <c r="LCW68" i="9"/>
  <c r="LCY68" i="9"/>
  <c r="LDA68" i="9"/>
  <c r="LDC68" i="9"/>
  <c r="LDE68" i="9"/>
  <c r="LDG68" i="9"/>
  <c r="LDI68" i="9"/>
  <c r="LDK68" i="9"/>
  <c r="LDM68" i="9"/>
  <c r="LDO68" i="9"/>
  <c r="LDQ68" i="9"/>
  <c r="LDS68" i="9"/>
  <c r="LDU68" i="9"/>
  <c r="LDW68" i="9"/>
  <c r="LDY68" i="9"/>
  <c r="LEA68" i="9"/>
  <c r="LEC68" i="9"/>
  <c r="LEE68" i="9"/>
  <c r="LEG68" i="9"/>
  <c r="LEI68" i="9"/>
  <c r="LEK68" i="9"/>
  <c r="LEM68" i="9"/>
  <c r="LEO68" i="9"/>
  <c r="LEQ68" i="9"/>
  <c r="LES68" i="9"/>
  <c r="LEU68" i="9"/>
  <c r="LEW68" i="9"/>
  <c r="LEY68" i="9"/>
  <c r="LFA68" i="9"/>
  <c r="LFC68" i="9"/>
  <c r="LFE68" i="9"/>
  <c r="LFG68" i="9"/>
  <c r="LFI68" i="9"/>
  <c r="LFK68" i="9"/>
  <c r="LFM68" i="9"/>
  <c r="LFO68" i="9"/>
  <c r="LFQ68" i="9"/>
  <c r="LFS68" i="9"/>
  <c r="LFU68" i="9"/>
  <c r="LFW68" i="9"/>
  <c r="LFY68" i="9"/>
  <c r="LGA68" i="9"/>
  <c r="LGC68" i="9"/>
  <c r="LGE68" i="9"/>
  <c r="LGG68" i="9"/>
  <c r="LGI68" i="9"/>
  <c r="LGK68" i="9"/>
  <c r="LGM68" i="9"/>
  <c r="LGO68" i="9"/>
  <c r="LGQ68" i="9"/>
  <c r="LGS68" i="9"/>
  <c r="LGU68" i="9"/>
  <c r="LGW68" i="9"/>
  <c r="LGY68" i="9"/>
  <c r="LHA68" i="9"/>
  <c r="LHC68" i="9"/>
  <c r="LHE68" i="9"/>
  <c r="LHG68" i="9"/>
  <c r="LHI68" i="9"/>
  <c r="LHK68" i="9"/>
  <c r="LHM68" i="9"/>
  <c r="LHO68" i="9"/>
  <c r="LHQ68" i="9"/>
  <c r="LHS68" i="9"/>
  <c r="LHU68" i="9"/>
  <c r="LHW68" i="9"/>
  <c r="LHY68" i="9"/>
  <c r="LIA68" i="9"/>
  <c r="LIC68" i="9"/>
  <c r="LIE68" i="9"/>
  <c r="LIG68" i="9"/>
  <c r="LII68" i="9"/>
  <c r="LIK68" i="9"/>
  <c r="LIM68" i="9"/>
  <c r="LIO68" i="9"/>
  <c r="LIQ68" i="9"/>
  <c r="LIS68" i="9"/>
  <c r="LIU68" i="9"/>
  <c r="LIW68" i="9"/>
  <c r="LIY68" i="9"/>
  <c r="LJA68" i="9"/>
  <c r="LJC68" i="9"/>
  <c r="LJE68" i="9"/>
  <c r="LJG68" i="9"/>
  <c r="LJI68" i="9"/>
  <c r="LJK68" i="9"/>
  <c r="LJM68" i="9"/>
  <c r="LJO68" i="9"/>
  <c r="LJQ68" i="9"/>
  <c r="LJS68" i="9"/>
  <c r="LJU68" i="9"/>
  <c r="LJW68" i="9"/>
  <c r="LJY68" i="9"/>
  <c r="LKA68" i="9"/>
  <c r="LKC68" i="9"/>
  <c r="LKE68" i="9"/>
  <c r="LKG68" i="9"/>
  <c r="LKI68" i="9"/>
  <c r="LKK68" i="9"/>
  <c r="LKM68" i="9"/>
  <c r="LKO68" i="9"/>
  <c r="LKQ68" i="9"/>
  <c r="LKS68" i="9"/>
  <c r="LKU68" i="9"/>
  <c r="LKW68" i="9"/>
  <c r="LKY68" i="9"/>
  <c r="LLA68" i="9"/>
  <c r="LLC68" i="9"/>
  <c r="LLE68" i="9"/>
  <c r="LLG68" i="9"/>
  <c r="LLI68" i="9"/>
  <c r="LLK68" i="9"/>
  <c r="LLM68" i="9"/>
  <c r="LLO68" i="9"/>
  <c r="LLQ68" i="9"/>
  <c r="LLS68" i="9"/>
  <c r="LLU68" i="9"/>
  <c r="LLW68" i="9"/>
  <c r="LLY68" i="9"/>
  <c r="LMA68" i="9"/>
  <c r="LMC68" i="9"/>
  <c r="LME68" i="9"/>
  <c r="LMG68" i="9"/>
  <c r="LMI68" i="9"/>
  <c r="LMK68" i="9"/>
  <c r="LMM68" i="9"/>
  <c r="LMO68" i="9"/>
  <c r="LMQ68" i="9"/>
  <c r="LMS68" i="9"/>
  <c r="LMU68" i="9"/>
  <c r="LMW68" i="9"/>
  <c r="LMY68" i="9"/>
  <c r="LNA68" i="9"/>
  <c r="LNC68" i="9"/>
  <c r="LNE68" i="9"/>
  <c r="LNG68" i="9"/>
  <c r="LNI68" i="9"/>
  <c r="LNK68" i="9"/>
  <c r="LNM68" i="9"/>
  <c r="LNO68" i="9"/>
  <c r="LNQ68" i="9"/>
  <c r="LNS68" i="9"/>
  <c r="LNU68" i="9"/>
  <c r="LNW68" i="9"/>
  <c r="LNY68" i="9"/>
  <c r="LOA68" i="9"/>
  <c r="LOC68" i="9"/>
  <c r="LOE68" i="9"/>
  <c r="LOG68" i="9"/>
  <c r="LOI68" i="9"/>
  <c r="LOK68" i="9"/>
  <c r="LOM68" i="9"/>
  <c r="LOO68" i="9"/>
  <c r="LOQ68" i="9"/>
  <c r="LOS68" i="9"/>
  <c r="LOU68" i="9"/>
  <c r="LOW68" i="9"/>
  <c r="LOY68" i="9"/>
  <c r="LPA68" i="9"/>
  <c r="LPC68" i="9"/>
  <c r="LPE68" i="9"/>
  <c r="LPG68" i="9"/>
  <c r="LPI68" i="9"/>
  <c r="LPK68" i="9"/>
  <c r="LPM68" i="9"/>
  <c r="LPO68" i="9"/>
  <c r="LPQ68" i="9"/>
  <c r="LPS68" i="9"/>
  <c r="LPU68" i="9"/>
  <c r="LPW68" i="9"/>
  <c r="LPY68" i="9"/>
  <c r="LQA68" i="9"/>
  <c r="LQC68" i="9"/>
  <c r="LQE68" i="9"/>
  <c r="LQG68" i="9"/>
  <c r="LQI68" i="9"/>
  <c r="LQK68" i="9"/>
  <c r="LQM68" i="9"/>
  <c r="LQO68" i="9"/>
  <c r="LQQ68" i="9"/>
  <c r="LQS68" i="9"/>
  <c r="LQU68" i="9"/>
  <c r="LQW68" i="9"/>
  <c r="LQY68" i="9"/>
  <c r="LRA68" i="9"/>
  <c r="LRC68" i="9"/>
  <c r="LRE68" i="9"/>
  <c r="LRG68" i="9"/>
  <c r="LRI68" i="9"/>
  <c r="LRK68" i="9"/>
  <c r="LRM68" i="9"/>
  <c r="LRO68" i="9"/>
  <c r="LRQ68" i="9"/>
  <c r="LRS68" i="9"/>
  <c r="LRU68" i="9"/>
  <c r="LRW68" i="9"/>
  <c r="LRY68" i="9"/>
  <c r="LSA68" i="9"/>
  <c r="LSC68" i="9"/>
  <c r="LSE68" i="9"/>
  <c r="LSG68" i="9"/>
  <c r="LSI68" i="9"/>
  <c r="LSK68" i="9"/>
  <c r="LSM68" i="9"/>
  <c r="LSO68" i="9"/>
  <c r="LSQ68" i="9"/>
  <c r="LSS68" i="9"/>
  <c r="LSU68" i="9"/>
  <c r="LSW68" i="9"/>
  <c r="LSY68" i="9"/>
  <c r="LTA68" i="9"/>
  <c r="LTC68" i="9"/>
  <c r="LTE68" i="9"/>
  <c r="LTG68" i="9"/>
  <c r="LTI68" i="9"/>
  <c r="LTK68" i="9"/>
  <c r="LTM68" i="9"/>
  <c r="LTO68" i="9"/>
  <c r="LTQ68" i="9"/>
  <c r="LTS68" i="9"/>
  <c r="LTU68" i="9"/>
  <c r="LTW68" i="9"/>
  <c r="LTY68" i="9"/>
  <c r="LUA68" i="9"/>
  <c r="LUC68" i="9"/>
  <c r="LUE68" i="9"/>
  <c r="LUG68" i="9"/>
  <c r="LUI68" i="9"/>
  <c r="LUK68" i="9"/>
  <c r="LUM68" i="9"/>
  <c r="LUO68" i="9"/>
  <c r="LUQ68" i="9"/>
  <c r="LUS68" i="9"/>
  <c r="LUU68" i="9"/>
  <c r="LUW68" i="9"/>
  <c r="LUY68" i="9"/>
  <c r="LVA68" i="9"/>
  <c r="LVC68" i="9"/>
  <c r="LVE68" i="9"/>
  <c r="LVG68" i="9"/>
  <c r="LVI68" i="9"/>
  <c r="LVK68" i="9"/>
  <c r="LVM68" i="9"/>
  <c r="LVO68" i="9"/>
  <c r="LVQ68" i="9"/>
  <c r="LVS68" i="9"/>
  <c r="LVU68" i="9"/>
  <c r="LVW68" i="9"/>
  <c r="LVY68" i="9"/>
  <c r="LWA68" i="9"/>
  <c r="LWC68" i="9"/>
  <c r="LWE68" i="9"/>
  <c r="LWG68" i="9"/>
  <c r="LWI68" i="9"/>
  <c r="LWK68" i="9"/>
  <c r="LWM68" i="9"/>
  <c r="LWO68" i="9"/>
  <c r="LWQ68" i="9"/>
  <c r="LWS68" i="9"/>
  <c r="LWU68" i="9"/>
  <c r="LWW68" i="9"/>
  <c r="LWY68" i="9"/>
  <c r="LXA68" i="9"/>
  <c r="LXC68" i="9"/>
  <c r="LXE68" i="9"/>
  <c r="LXG68" i="9"/>
  <c r="LXI68" i="9"/>
  <c r="LXK68" i="9"/>
  <c r="LXM68" i="9"/>
  <c r="LXO68" i="9"/>
  <c r="LXQ68" i="9"/>
  <c r="LXS68" i="9"/>
  <c r="LXU68" i="9"/>
  <c r="LXW68" i="9"/>
  <c r="LXY68" i="9"/>
  <c r="LYA68" i="9"/>
  <c r="LYC68" i="9"/>
  <c r="LYE68" i="9"/>
  <c r="LYG68" i="9"/>
  <c r="LYI68" i="9"/>
  <c r="LYK68" i="9"/>
  <c r="LYM68" i="9"/>
  <c r="LYO68" i="9"/>
  <c r="LYQ68" i="9"/>
  <c r="LYS68" i="9"/>
  <c r="LYU68" i="9"/>
  <c r="LYW68" i="9"/>
  <c r="LYY68" i="9"/>
  <c r="LZA68" i="9"/>
  <c r="LZC68" i="9"/>
  <c r="LZE68" i="9"/>
  <c r="LZG68" i="9"/>
  <c r="LZI68" i="9"/>
  <c r="LZK68" i="9"/>
  <c r="LZM68" i="9"/>
  <c r="LZO68" i="9"/>
  <c r="LZQ68" i="9"/>
  <c r="LZS68" i="9"/>
  <c r="LZU68" i="9"/>
  <c r="LZW68" i="9"/>
  <c r="LZY68" i="9"/>
  <c r="MAA68" i="9"/>
  <c r="MAC68" i="9"/>
  <c r="MAE68" i="9"/>
  <c r="MAG68" i="9"/>
  <c r="MAI68" i="9"/>
  <c r="MAK68" i="9"/>
  <c r="MAM68" i="9"/>
  <c r="MAO68" i="9"/>
  <c r="MAQ68" i="9"/>
  <c r="MAS68" i="9"/>
  <c r="MAU68" i="9"/>
  <c r="MAW68" i="9"/>
  <c r="MAY68" i="9"/>
  <c r="MBA68" i="9"/>
  <c r="MBC68" i="9"/>
  <c r="MBE68" i="9"/>
  <c r="MBG68" i="9"/>
  <c r="MBI68" i="9"/>
  <c r="MBK68" i="9"/>
  <c r="MBM68" i="9"/>
  <c r="MBO68" i="9"/>
  <c r="MBQ68" i="9"/>
  <c r="MBS68" i="9"/>
  <c r="MBU68" i="9"/>
  <c r="MBW68" i="9"/>
  <c r="MBY68" i="9"/>
  <c r="MCA68" i="9"/>
  <c r="MCC68" i="9"/>
  <c r="MCE68" i="9"/>
  <c r="MCG68" i="9"/>
  <c r="MCI68" i="9"/>
  <c r="MCK68" i="9"/>
  <c r="MCM68" i="9"/>
  <c r="MCO68" i="9"/>
  <c r="MCQ68" i="9"/>
  <c r="MCS68" i="9"/>
  <c r="MCU68" i="9"/>
  <c r="MCW68" i="9"/>
  <c r="MCY68" i="9"/>
  <c r="MDA68" i="9"/>
  <c r="MDC68" i="9"/>
  <c r="MDE68" i="9"/>
  <c r="MDG68" i="9"/>
  <c r="MDI68" i="9"/>
  <c r="MDK68" i="9"/>
  <c r="MDM68" i="9"/>
  <c r="MDO68" i="9"/>
  <c r="MDQ68" i="9"/>
  <c r="MDS68" i="9"/>
  <c r="MDU68" i="9"/>
  <c r="MDW68" i="9"/>
  <c r="MDY68" i="9"/>
  <c r="MEA68" i="9"/>
  <c r="MEC68" i="9"/>
  <c r="MEE68" i="9"/>
  <c r="MEG68" i="9"/>
  <c r="MEI68" i="9"/>
  <c r="MEK68" i="9"/>
  <c r="MEM68" i="9"/>
  <c r="MEO68" i="9"/>
  <c r="MEQ68" i="9"/>
  <c r="MES68" i="9"/>
  <c r="MEU68" i="9"/>
  <c r="MEW68" i="9"/>
  <c r="MEY68" i="9"/>
  <c r="MFA68" i="9"/>
  <c r="MFC68" i="9"/>
  <c r="MFE68" i="9"/>
  <c r="MFG68" i="9"/>
  <c r="MFI68" i="9"/>
  <c r="MFK68" i="9"/>
  <c r="MFM68" i="9"/>
  <c r="MFO68" i="9"/>
  <c r="MFQ68" i="9"/>
  <c r="MFS68" i="9"/>
  <c r="MFU68" i="9"/>
  <c r="MFW68" i="9"/>
  <c r="MFY68" i="9"/>
  <c r="MGA68" i="9"/>
  <c r="MGC68" i="9"/>
  <c r="MGE68" i="9"/>
  <c r="MGG68" i="9"/>
  <c r="MGI68" i="9"/>
  <c r="MGK68" i="9"/>
  <c r="MGM68" i="9"/>
  <c r="MGO68" i="9"/>
  <c r="MGQ68" i="9"/>
  <c r="MGS68" i="9"/>
  <c r="MGU68" i="9"/>
  <c r="MGW68" i="9"/>
  <c r="MGY68" i="9"/>
  <c r="MHA68" i="9"/>
  <c r="MHC68" i="9"/>
  <c r="MHE68" i="9"/>
  <c r="MHG68" i="9"/>
  <c r="MHI68" i="9"/>
  <c r="MHK68" i="9"/>
  <c r="MHM68" i="9"/>
  <c r="MHO68" i="9"/>
  <c r="MHQ68" i="9"/>
  <c r="MHS68" i="9"/>
  <c r="MHU68" i="9"/>
  <c r="MHW68" i="9"/>
  <c r="MHY68" i="9"/>
  <c r="MIA68" i="9"/>
  <c r="MIC68" i="9"/>
  <c r="MIE68" i="9"/>
  <c r="MIG68" i="9"/>
  <c r="MII68" i="9"/>
  <c r="MIK68" i="9"/>
  <c r="MIM68" i="9"/>
  <c r="MIO68" i="9"/>
  <c r="MIQ68" i="9"/>
  <c r="MIS68" i="9"/>
  <c r="MIU68" i="9"/>
  <c r="MIW68" i="9"/>
  <c r="MIY68" i="9"/>
  <c r="MJA68" i="9"/>
  <c r="MJC68" i="9"/>
  <c r="MJE68" i="9"/>
  <c r="MJG68" i="9"/>
  <c r="MJI68" i="9"/>
  <c r="MJK68" i="9"/>
  <c r="MJM68" i="9"/>
  <c r="MJO68" i="9"/>
  <c r="MJQ68" i="9"/>
  <c r="MJS68" i="9"/>
  <c r="MJU68" i="9"/>
  <c r="MJW68" i="9"/>
  <c r="MJY68" i="9"/>
  <c r="MKA68" i="9"/>
  <c r="MKC68" i="9"/>
  <c r="MKE68" i="9"/>
  <c r="MKG68" i="9"/>
  <c r="MKI68" i="9"/>
  <c r="MKK68" i="9"/>
  <c r="MKM68" i="9"/>
  <c r="MKO68" i="9"/>
  <c r="MKQ68" i="9"/>
  <c r="MKS68" i="9"/>
  <c r="MKU68" i="9"/>
  <c r="MKW68" i="9"/>
  <c r="MKY68" i="9"/>
  <c r="MLA68" i="9"/>
  <c r="MLC68" i="9"/>
  <c r="MLE68" i="9"/>
  <c r="MLG68" i="9"/>
  <c r="MLI68" i="9"/>
  <c r="MLK68" i="9"/>
  <c r="MLM68" i="9"/>
  <c r="MLO68" i="9"/>
  <c r="MLQ68" i="9"/>
  <c r="MLS68" i="9"/>
  <c r="MLU68" i="9"/>
  <c r="MLW68" i="9"/>
  <c r="MLY68" i="9"/>
  <c r="MMA68" i="9"/>
  <c r="MMC68" i="9"/>
  <c r="MME68" i="9"/>
  <c r="MMG68" i="9"/>
  <c r="MMI68" i="9"/>
  <c r="MMK68" i="9"/>
  <c r="MMM68" i="9"/>
  <c r="MMO68" i="9"/>
  <c r="MMQ68" i="9"/>
  <c r="MMS68" i="9"/>
  <c r="MMU68" i="9"/>
  <c r="MMW68" i="9"/>
  <c r="MMY68" i="9"/>
  <c r="MNA68" i="9"/>
  <c r="MNC68" i="9"/>
  <c r="MNE68" i="9"/>
  <c r="MNG68" i="9"/>
  <c r="MNI68" i="9"/>
  <c r="MNK68" i="9"/>
  <c r="MNM68" i="9"/>
  <c r="MNO68" i="9"/>
  <c r="MNQ68" i="9"/>
  <c r="MNS68" i="9"/>
  <c r="MNU68" i="9"/>
  <c r="MNW68" i="9"/>
  <c r="MNY68" i="9"/>
  <c r="MOA68" i="9"/>
  <c r="MOC68" i="9"/>
  <c r="MOE68" i="9"/>
  <c r="MOG68" i="9"/>
  <c r="MOI68" i="9"/>
  <c r="MOK68" i="9"/>
  <c r="MOM68" i="9"/>
  <c r="MOO68" i="9"/>
  <c r="MOQ68" i="9"/>
  <c r="MOS68" i="9"/>
  <c r="MOU68" i="9"/>
  <c r="MOW68" i="9"/>
  <c r="MOY68" i="9"/>
  <c r="MPA68" i="9"/>
  <c r="MPC68" i="9"/>
  <c r="MPE68" i="9"/>
  <c r="MPG68" i="9"/>
  <c r="MPI68" i="9"/>
  <c r="MPK68" i="9"/>
  <c r="MPM68" i="9"/>
  <c r="MPO68" i="9"/>
  <c r="MPQ68" i="9"/>
  <c r="MPS68" i="9"/>
  <c r="MPU68" i="9"/>
  <c r="MPW68" i="9"/>
  <c r="MPY68" i="9"/>
  <c r="MQA68" i="9"/>
  <c r="MQC68" i="9"/>
  <c r="MQE68" i="9"/>
  <c r="MQG68" i="9"/>
  <c r="MQI68" i="9"/>
  <c r="MQK68" i="9"/>
  <c r="MQM68" i="9"/>
  <c r="MQO68" i="9"/>
  <c r="MQQ68" i="9"/>
  <c r="MQS68" i="9"/>
  <c r="MQU68" i="9"/>
  <c r="MQW68" i="9"/>
  <c r="MQY68" i="9"/>
  <c r="MRA68" i="9"/>
  <c r="MRC68" i="9"/>
  <c r="MRE68" i="9"/>
  <c r="MRG68" i="9"/>
  <c r="MRI68" i="9"/>
  <c r="MRK68" i="9"/>
  <c r="MRM68" i="9"/>
  <c r="MRO68" i="9"/>
  <c r="MRQ68" i="9"/>
  <c r="MRS68" i="9"/>
  <c r="MRU68" i="9"/>
  <c r="MRW68" i="9"/>
  <c r="MRY68" i="9"/>
  <c r="MSA68" i="9"/>
  <c r="MSC68" i="9"/>
  <c r="MSE68" i="9"/>
  <c r="MSG68" i="9"/>
  <c r="MSI68" i="9"/>
  <c r="MSK68" i="9"/>
  <c r="MSM68" i="9"/>
  <c r="MSO68" i="9"/>
  <c r="MSQ68" i="9"/>
  <c r="MSS68" i="9"/>
  <c r="MSU68" i="9"/>
  <c r="MSW68" i="9"/>
  <c r="MSY68" i="9"/>
  <c r="MTA68" i="9"/>
  <c r="MTC68" i="9"/>
  <c r="MTE68" i="9"/>
  <c r="MTG68" i="9"/>
  <c r="MTI68" i="9"/>
  <c r="MTK68" i="9"/>
  <c r="MTM68" i="9"/>
  <c r="MTO68" i="9"/>
  <c r="MTQ68" i="9"/>
  <c r="MTS68" i="9"/>
  <c r="MTU68" i="9"/>
  <c r="MTW68" i="9"/>
  <c r="MTY68" i="9"/>
  <c r="MUA68" i="9"/>
  <c r="MUC68" i="9"/>
  <c r="MUE68" i="9"/>
  <c r="MUG68" i="9"/>
  <c r="MUI68" i="9"/>
  <c r="MUK68" i="9"/>
  <c r="MUM68" i="9"/>
  <c r="MUO68" i="9"/>
  <c r="MUQ68" i="9"/>
  <c r="MUS68" i="9"/>
  <c r="MUU68" i="9"/>
  <c r="MUW68" i="9"/>
  <c r="MUY68" i="9"/>
  <c r="MVA68" i="9"/>
  <c r="MVC68" i="9"/>
  <c r="MVE68" i="9"/>
  <c r="MVG68" i="9"/>
  <c r="MVI68" i="9"/>
  <c r="MVK68" i="9"/>
  <c r="MVM68" i="9"/>
  <c r="MVO68" i="9"/>
  <c r="MVQ68" i="9"/>
  <c r="MVS68" i="9"/>
  <c r="MVU68" i="9"/>
  <c r="MVW68" i="9"/>
  <c r="MVY68" i="9"/>
  <c r="MWA68" i="9"/>
  <c r="MWC68" i="9"/>
  <c r="MWE68" i="9"/>
  <c r="MWG68" i="9"/>
  <c r="MWI68" i="9"/>
  <c r="MWK68" i="9"/>
  <c r="MWM68" i="9"/>
  <c r="MWO68" i="9"/>
  <c r="MWQ68" i="9"/>
  <c r="MWS68" i="9"/>
  <c r="MWU68" i="9"/>
  <c r="MWW68" i="9"/>
  <c r="MWY68" i="9"/>
  <c r="MXA68" i="9"/>
  <c r="MXC68" i="9"/>
  <c r="MXE68" i="9"/>
  <c r="MXG68" i="9"/>
  <c r="MXI68" i="9"/>
  <c r="MXK68" i="9"/>
  <c r="MXM68" i="9"/>
  <c r="MXO68" i="9"/>
  <c r="MXQ68" i="9"/>
  <c r="MXS68" i="9"/>
  <c r="MXU68" i="9"/>
  <c r="MXW68" i="9"/>
  <c r="MXY68" i="9"/>
  <c r="MYA68" i="9"/>
  <c r="MYC68" i="9"/>
  <c r="MYE68" i="9"/>
  <c r="MYG68" i="9"/>
  <c r="MYI68" i="9"/>
  <c r="MYK68" i="9"/>
  <c r="MYM68" i="9"/>
  <c r="MYO68" i="9"/>
  <c r="MYQ68" i="9"/>
  <c r="MYS68" i="9"/>
  <c r="MYU68" i="9"/>
  <c r="MYW68" i="9"/>
  <c r="MYY68" i="9"/>
  <c r="MZA68" i="9"/>
  <c r="MZC68" i="9"/>
  <c r="MZE68" i="9"/>
  <c r="MZG68" i="9"/>
  <c r="MZI68" i="9"/>
  <c r="MZK68" i="9"/>
  <c r="MZM68" i="9"/>
  <c r="MZO68" i="9"/>
  <c r="MZQ68" i="9"/>
  <c r="MZS68" i="9"/>
  <c r="MZU68" i="9"/>
  <c r="MZW68" i="9"/>
  <c r="MZY68" i="9"/>
  <c r="NAA68" i="9"/>
  <c r="NAC68" i="9"/>
  <c r="NAE68" i="9"/>
  <c r="NAG68" i="9"/>
  <c r="NAI68" i="9"/>
  <c r="NAK68" i="9"/>
  <c r="NAM68" i="9"/>
  <c r="NAO68" i="9"/>
  <c r="NAQ68" i="9"/>
  <c r="NAS68" i="9"/>
  <c r="NAU68" i="9"/>
  <c r="NAW68" i="9"/>
  <c r="NAY68" i="9"/>
  <c r="NBA68" i="9"/>
  <c r="NBC68" i="9"/>
  <c r="NBE68" i="9"/>
  <c r="NBG68" i="9"/>
  <c r="NBI68" i="9"/>
  <c r="NBK68" i="9"/>
  <c r="NBM68" i="9"/>
  <c r="NBO68" i="9"/>
  <c r="NBQ68" i="9"/>
  <c r="NBS68" i="9"/>
  <c r="NBU68" i="9"/>
  <c r="NBW68" i="9"/>
  <c r="NBY68" i="9"/>
  <c r="NCA68" i="9"/>
  <c r="NCC68" i="9"/>
  <c r="NCE68" i="9"/>
  <c r="NCG68" i="9"/>
  <c r="NCI68" i="9"/>
  <c r="NCK68" i="9"/>
  <c r="NCM68" i="9"/>
  <c r="NCO68" i="9"/>
  <c r="NCQ68" i="9"/>
  <c r="NCS68" i="9"/>
  <c r="NCU68" i="9"/>
  <c r="NCW68" i="9"/>
  <c r="NCY68" i="9"/>
  <c r="NDA68" i="9"/>
  <c r="NDC68" i="9"/>
  <c r="NDE68" i="9"/>
  <c r="NDG68" i="9"/>
  <c r="NDI68" i="9"/>
  <c r="NDK68" i="9"/>
  <c r="NDM68" i="9"/>
  <c r="NDO68" i="9"/>
  <c r="NDQ68" i="9"/>
  <c r="NDS68" i="9"/>
  <c r="NDU68" i="9"/>
  <c r="NDW68" i="9"/>
  <c r="NDY68" i="9"/>
  <c r="NEA68" i="9"/>
  <c r="NEC68" i="9"/>
  <c r="NEE68" i="9"/>
  <c r="NEG68" i="9"/>
  <c r="NEI68" i="9"/>
  <c r="NEK68" i="9"/>
  <c r="NEM68" i="9"/>
  <c r="NEO68" i="9"/>
  <c r="NEQ68" i="9"/>
  <c r="NES68" i="9"/>
  <c r="NEU68" i="9"/>
  <c r="NEW68" i="9"/>
  <c r="NEY68" i="9"/>
  <c r="NFA68" i="9"/>
  <c r="NFC68" i="9"/>
  <c r="NFE68" i="9"/>
  <c r="NFG68" i="9"/>
  <c r="NFI68" i="9"/>
  <c r="NFK68" i="9"/>
  <c r="NFM68" i="9"/>
  <c r="NFO68" i="9"/>
  <c r="NFQ68" i="9"/>
  <c r="NFS68" i="9"/>
  <c r="NFU68" i="9"/>
  <c r="NFW68" i="9"/>
  <c r="NFY68" i="9"/>
  <c r="NGA68" i="9"/>
  <c r="NGC68" i="9"/>
  <c r="NGE68" i="9"/>
  <c r="NGG68" i="9"/>
  <c r="NGI68" i="9"/>
  <c r="NGK68" i="9"/>
  <c r="NGM68" i="9"/>
  <c r="NGO68" i="9"/>
  <c r="NGQ68" i="9"/>
  <c r="NGS68" i="9"/>
  <c r="NGU68" i="9"/>
  <c r="NGW68" i="9"/>
  <c r="NGY68" i="9"/>
  <c r="NHA68" i="9"/>
  <c r="NHC68" i="9"/>
  <c r="NHE68" i="9"/>
  <c r="NHG68" i="9"/>
  <c r="NHI68" i="9"/>
  <c r="NHK68" i="9"/>
  <c r="NHM68" i="9"/>
  <c r="NHO68" i="9"/>
  <c r="NHQ68" i="9"/>
  <c r="NHS68" i="9"/>
  <c r="NHU68" i="9"/>
  <c r="NHW68" i="9"/>
  <c r="NHY68" i="9"/>
  <c r="NIA68" i="9"/>
  <c r="NIC68" i="9"/>
  <c r="NIE68" i="9"/>
  <c r="NIG68" i="9"/>
  <c r="NII68" i="9"/>
  <c r="NIK68" i="9"/>
  <c r="NIM68" i="9"/>
  <c r="NIO68" i="9"/>
  <c r="NIQ68" i="9"/>
  <c r="NIS68" i="9"/>
  <c r="NIU68" i="9"/>
  <c r="NIW68" i="9"/>
  <c r="NIY68" i="9"/>
  <c r="NJA68" i="9"/>
  <c r="NJC68" i="9"/>
  <c r="NJE68" i="9"/>
  <c r="NJG68" i="9"/>
  <c r="NJI68" i="9"/>
  <c r="NJK68" i="9"/>
  <c r="NJM68" i="9"/>
  <c r="NJO68" i="9"/>
  <c r="NJQ68" i="9"/>
  <c r="NJS68" i="9"/>
  <c r="NJU68" i="9"/>
  <c r="NJW68" i="9"/>
  <c r="NJY68" i="9"/>
  <c r="NKA68" i="9"/>
  <c r="NKC68" i="9"/>
  <c r="NKE68" i="9"/>
  <c r="NKG68" i="9"/>
  <c r="NKI68" i="9"/>
  <c r="NKK68" i="9"/>
  <c r="NKM68" i="9"/>
  <c r="NKO68" i="9"/>
  <c r="NKQ68" i="9"/>
  <c r="NKS68" i="9"/>
  <c r="NKU68" i="9"/>
  <c r="NKW68" i="9"/>
  <c r="NKY68" i="9"/>
  <c r="NLA68" i="9"/>
  <c r="NLC68" i="9"/>
  <c r="NLE68" i="9"/>
  <c r="NLG68" i="9"/>
  <c r="NLI68" i="9"/>
  <c r="NLK68" i="9"/>
  <c r="NLM68" i="9"/>
  <c r="NLO68" i="9"/>
  <c r="NLQ68" i="9"/>
  <c r="NLS68" i="9"/>
  <c r="NLU68" i="9"/>
  <c r="NLW68" i="9"/>
  <c r="NLY68" i="9"/>
  <c r="NMA68" i="9"/>
  <c r="NMC68" i="9"/>
  <c r="NME68" i="9"/>
  <c r="NMG68" i="9"/>
  <c r="NMI68" i="9"/>
  <c r="NMK68" i="9"/>
  <c r="NMM68" i="9"/>
  <c r="NMO68" i="9"/>
  <c r="NMQ68" i="9"/>
  <c r="NMS68" i="9"/>
  <c r="NMU68" i="9"/>
  <c r="NMW68" i="9"/>
  <c r="NMY68" i="9"/>
  <c r="NNA68" i="9"/>
  <c r="NNC68" i="9"/>
  <c r="NNE68" i="9"/>
  <c r="NNG68" i="9"/>
  <c r="NNI68" i="9"/>
  <c r="NNK68" i="9"/>
  <c r="NNM68" i="9"/>
  <c r="NNO68" i="9"/>
  <c r="NNQ68" i="9"/>
  <c r="NNS68" i="9"/>
  <c r="NNU68" i="9"/>
  <c r="NNW68" i="9"/>
  <c r="NNY68" i="9"/>
  <c r="NOA68" i="9"/>
  <c r="NOC68" i="9"/>
  <c r="NOE68" i="9"/>
  <c r="NOG68" i="9"/>
  <c r="NOI68" i="9"/>
  <c r="NOK68" i="9"/>
  <c r="NOM68" i="9"/>
  <c r="NOO68" i="9"/>
  <c r="NOQ68" i="9"/>
  <c r="NOS68" i="9"/>
  <c r="NOU68" i="9"/>
  <c r="NOW68" i="9"/>
  <c r="NOY68" i="9"/>
  <c r="NPA68" i="9"/>
  <c r="NPC68" i="9"/>
  <c r="NPE68" i="9"/>
  <c r="NPG68" i="9"/>
  <c r="NPI68" i="9"/>
  <c r="NPK68" i="9"/>
  <c r="NPM68" i="9"/>
  <c r="NPO68" i="9"/>
  <c r="NPQ68" i="9"/>
  <c r="NPS68" i="9"/>
  <c r="NPU68" i="9"/>
  <c r="NPW68" i="9"/>
  <c r="NPY68" i="9"/>
  <c r="NQA68" i="9"/>
  <c r="NQC68" i="9"/>
  <c r="NQE68" i="9"/>
  <c r="NQG68" i="9"/>
  <c r="NQI68" i="9"/>
  <c r="NQK68" i="9"/>
  <c r="NQM68" i="9"/>
  <c r="NQO68" i="9"/>
  <c r="NQQ68" i="9"/>
  <c r="NQS68" i="9"/>
  <c r="NQU68" i="9"/>
  <c r="NQW68" i="9"/>
  <c r="NQY68" i="9"/>
  <c r="NRA68" i="9"/>
  <c r="NRC68" i="9"/>
  <c r="NRE68" i="9"/>
  <c r="NRG68" i="9"/>
  <c r="NRI68" i="9"/>
  <c r="NRK68" i="9"/>
  <c r="NRM68" i="9"/>
  <c r="NRO68" i="9"/>
  <c r="NRQ68" i="9"/>
  <c r="NRS68" i="9"/>
  <c r="NRU68" i="9"/>
  <c r="NRW68" i="9"/>
  <c r="NRY68" i="9"/>
  <c r="NSA68" i="9"/>
  <c r="NSC68" i="9"/>
  <c r="NSE68" i="9"/>
  <c r="NSG68" i="9"/>
  <c r="NSI68" i="9"/>
  <c r="NSK68" i="9"/>
  <c r="NSM68" i="9"/>
  <c r="NSO68" i="9"/>
  <c r="NSQ68" i="9"/>
  <c r="NSS68" i="9"/>
  <c r="NSU68" i="9"/>
  <c r="NSW68" i="9"/>
  <c r="NSY68" i="9"/>
  <c r="NTA68" i="9"/>
  <c r="NTC68" i="9"/>
  <c r="NTE68" i="9"/>
  <c r="NTG68" i="9"/>
  <c r="NTI68" i="9"/>
  <c r="NTK68" i="9"/>
  <c r="NTM68" i="9"/>
  <c r="NTO68" i="9"/>
  <c r="NTQ68" i="9"/>
  <c r="NTS68" i="9"/>
  <c r="NTU68" i="9"/>
  <c r="NTW68" i="9"/>
  <c r="NTY68" i="9"/>
  <c r="NUA68" i="9"/>
  <c r="NUC68" i="9"/>
  <c r="NUE68" i="9"/>
  <c r="NUG68" i="9"/>
  <c r="NUI68" i="9"/>
  <c r="NUK68" i="9"/>
  <c r="NUM68" i="9"/>
  <c r="NUO68" i="9"/>
  <c r="NUQ68" i="9"/>
  <c r="NUS68" i="9"/>
  <c r="NUU68" i="9"/>
  <c r="NUW68" i="9"/>
  <c r="NUY68" i="9"/>
  <c r="NVA68" i="9"/>
  <c r="NVC68" i="9"/>
  <c r="NVE68" i="9"/>
  <c r="NVG68" i="9"/>
  <c r="NVI68" i="9"/>
  <c r="NVK68" i="9"/>
  <c r="NVM68" i="9"/>
  <c r="NVO68" i="9"/>
  <c r="NVQ68" i="9"/>
  <c r="NVS68" i="9"/>
  <c r="NVU68" i="9"/>
  <c r="NVW68" i="9"/>
  <c r="NVY68" i="9"/>
  <c r="NWA68" i="9"/>
  <c r="NWC68" i="9"/>
  <c r="NWE68" i="9"/>
  <c r="NWG68" i="9"/>
  <c r="NWI68" i="9"/>
  <c r="NWK68" i="9"/>
  <c r="NWM68" i="9"/>
  <c r="NWO68" i="9"/>
  <c r="NWQ68" i="9"/>
  <c r="NWS68" i="9"/>
  <c r="NWU68" i="9"/>
  <c r="NWW68" i="9"/>
  <c r="NWY68" i="9"/>
  <c r="NXA68" i="9"/>
  <c r="NXC68" i="9"/>
  <c r="NXE68" i="9"/>
  <c r="NXG68" i="9"/>
  <c r="NXI68" i="9"/>
  <c r="NXK68" i="9"/>
  <c r="NXM68" i="9"/>
  <c r="NXO68" i="9"/>
  <c r="NXQ68" i="9"/>
  <c r="NXS68" i="9"/>
  <c r="NXU68" i="9"/>
  <c r="NXW68" i="9"/>
  <c r="NXY68" i="9"/>
  <c r="NYA68" i="9"/>
  <c r="NYC68" i="9"/>
  <c r="NYE68" i="9"/>
  <c r="NYG68" i="9"/>
  <c r="NYI68" i="9"/>
  <c r="NYK68" i="9"/>
  <c r="NYM68" i="9"/>
  <c r="NYO68" i="9"/>
  <c r="NYQ68" i="9"/>
  <c r="NYS68" i="9"/>
  <c r="NYU68" i="9"/>
  <c r="NYW68" i="9"/>
  <c r="NYY68" i="9"/>
  <c r="NZA68" i="9"/>
  <c r="NZC68" i="9"/>
  <c r="NZE68" i="9"/>
  <c r="NZG68" i="9"/>
  <c r="NZI68" i="9"/>
  <c r="NZK68" i="9"/>
  <c r="NZM68" i="9"/>
  <c r="NZO68" i="9"/>
  <c r="NZQ68" i="9"/>
  <c r="NZS68" i="9"/>
  <c r="NZU68" i="9"/>
  <c r="NZW68" i="9"/>
  <c r="NZY68" i="9"/>
  <c r="OAA68" i="9"/>
  <c r="OAC68" i="9"/>
  <c r="OAE68" i="9"/>
  <c r="OAG68" i="9"/>
  <c r="OAI68" i="9"/>
  <c r="OAK68" i="9"/>
  <c r="OAM68" i="9"/>
  <c r="OAO68" i="9"/>
  <c r="OAQ68" i="9"/>
  <c r="OAS68" i="9"/>
  <c r="OAU68" i="9"/>
  <c r="OAW68" i="9"/>
  <c r="OAY68" i="9"/>
  <c r="OBA68" i="9"/>
  <c r="OBC68" i="9"/>
  <c r="OBE68" i="9"/>
  <c r="OBG68" i="9"/>
  <c r="OBI68" i="9"/>
  <c r="OBK68" i="9"/>
  <c r="OBM68" i="9"/>
  <c r="OBO68" i="9"/>
  <c r="OBQ68" i="9"/>
  <c r="OBS68" i="9"/>
  <c r="OBU68" i="9"/>
  <c r="OBW68" i="9"/>
  <c r="OBY68" i="9"/>
  <c r="OCA68" i="9"/>
  <c r="OCC68" i="9"/>
  <c r="OCE68" i="9"/>
  <c r="OCG68" i="9"/>
  <c r="OCI68" i="9"/>
  <c r="OCK68" i="9"/>
  <c r="OCM68" i="9"/>
  <c r="OCO68" i="9"/>
  <c r="OCQ68" i="9"/>
  <c r="OCS68" i="9"/>
  <c r="OCU68" i="9"/>
  <c r="OCW68" i="9"/>
  <c r="OCY68" i="9"/>
  <c r="ODA68" i="9"/>
  <c r="ODC68" i="9"/>
  <c r="ODE68" i="9"/>
  <c r="ODG68" i="9"/>
  <c r="ODI68" i="9"/>
  <c r="ODK68" i="9"/>
  <c r="ODM68" i="9"/>
  <c r="ODO68" i="9"/>
  <c r="ODQ68" i="9"/>
  <c r="ODS68" i="9"/>
  <c r="ODU68" i="9"/>
  <c r="ODW68" i="9"/>
  <c r="ODY68" i="9"/>
  <c r="OEA68" i="9"/>
  <c r="OEC68" i="9"/>
  <c r="OEE68" i="9"/>
  <c r="OEG68" i="9"/>
  <c r="OEI68" i="9"/>
  <c r="OEK68" i="9"/>
  <c r="OEM68" i="9"/>
  <c r="OEO68" i="9"/>
  <c r="OEQ68" i="9"/>
  <c r="OES68" i="9"/>
  <c r="OEU68" i="9"/>
  <c r="OEW68" i="9"/>
  <c r="OEY68" i="9"/>
  <c r="OFA68" i="9"/>
  <c r="OFC68" i="9"/>
  <c r="OFE68" i="9"/>
  <c r="OFG68" i="9"/>
  <c r="OFI68" i="9"/>
  <c r="OFK68" i="9"/>
  <c r="OFM68" i="9"/>
  <c r="OFO68" i="9"/>
  <c r="OFQ68" i="9"/>
  <c r="OFS68" i="9"/>
  <c r="OFU68" i="9"/>
  <c r="OFW68" i="9"/>
  <c r="OFY68" i="9"/>
  <c r="OGA68" i="9"/>
  <c r="OGC68" i="9"/>
  <c r="OGE68" i="9"/>
  <c r="OGG68" i="9"/>
  <c r="OGI68" i="9"/>
  <c r="OGK68" i="9"/>
  <c r="OGM68" i="9"/>
  <c r="OGO68" i="9"/>
  <c r="OGQ68" i="9"/>
  <c r="OGS68" i="9"/>
  <c r="OGU68" i="9"/>
  <c r="OGW68" i="9"/>
  <c r="OGY68" i="9"/>
  <c r="OHA68" i="9"/>
  <c r="OHC68" i="9"/>
  <c r="OHE68" i="9"/>
  <c r="OHG68" i="9"/>
  <c r="OHI68" i="9"/>
  <c r="OHK68" i="9"/>
  <c r="OHM68" i="9"/>
  <c r="OHO68" i="9"/>
  <c r="OHQ68" i="9"/>
  <c r="OHS68" i="9"/>
  <c r="OHU68" i="9"/>
  <c r="OHW68" i="9"/>
  <c r="OHY68" i="9"/>
  <c r="OIA68" i="9"/>
  <c r="OIC68" i="9"/>
  <c r="OIE68" i="9"/>
  <c r="OIG68" i="9"/>
  <c r="OII68" i="9"/>
  <c r="OIK68" i="9"/>
  <c r="OIM68" i="9"/>
  <c r="OIO68" i="9"/>
  <c r="OIQ68" i="9"/>
  <c r="OIS68" i="9"/>
  <c r="OIU68" i="9"/>
  <c r="OIW68" i="9"/>
  <c r="OIY68" i="9"/>
  <c r="OJA68" i="9"/>
  <c r="OJC68" i="9"/>
  <c r="OJE68" i="9"/>
  <c r="OJG68" i="9"/>
  <c r="OJI68" i="9"/>
  <c r="OJK68" i="9"/>
  <c r="OJM68" i="9"/>
  <c r="OJO68" i="9"/>
  <c r="OJQ68" i="9"/>
  <c r="OJS68" i="9"/>
  <c r="OJU68" i="9"/>
  <c r="OJW68" i="9"/>
  <c r="OJY68" i="9"/>
  <c r="OKA68" i="9"/>
  <c r="OKC68" i="9"/>
  <c r="OKE68" i="9"/>
  <c r="OKG68" i="9"/>
  <c r="OKI68" i="9"/>
  <c r="OKK68" i="9"/>
  <c r="OKM68" i="9"/>
  <c r="OKO68" i="9"/>
  <c r="OKQ68" i="9"/>
  <c r="OKS68" i="9"/>
  <c r="OKU68" i="9"/>
  <c r="OKW68" i="9"/>
  <c r="OKY68" i="9"/>
  <c r="OLA68" i="9"/>
  <c r="OLC68" i="9"/>
  <c r="OLE68" i="9"/>
  <c r="OLG68" i="9"/>
  <c r="OLI68" i="9"/>
  <c r="OLK68" i="9"/>
  <c r="OLM68" i="9"/>
  <c r="OLO68" i="9"/>
  <c r="OLQ68" i="9"/>
  <c r="OLS68" i="9"/>
  <c r="OLU68" i="9"/>
  <c r="OLW68" i="9"/>
  <c r="OLY68" i="9"/>
  <c r="OMA68" i="9"/>
  <c r="OMC68" i="9"/>
  <c r="OME68" i="9"/>
  <c r="OMG68" i="9"/>
  <c r="OMI68" i="9"/>
  <c r="OMK68" i="9"/>
  <c r="OMM68" i="9"/>
  <c r="OMO68" i="9"/>
  <c r="OMQ68" i="9"/>
  <c r="OMS68" i="9"/>
  <c r="OMU68" i="9"/>
  <c r="OMW68" i="9"/>
  <c r="OMY68" i="9"/>
  <c r="ONA68" i="9"/>
  <c r="ONC68" i="9"/>
  <c r="ONE68" i="9"/>
  <c r="ONG68" i="9"/>
  <c r="ONI68" i="9"/>
  <c r="ONK68" i="9"/>
  <c r="ONM68" i="9"/>
  <c r="ONO68" i="9"/>
  <c r="ONQ68" i="9"/>
  <c r="ONS68" i="9"/>
  <c r="ONU68" i="9"/>
  <c r="ONW68" i="9"/>
  <c r="ONY68" i="9"/>
  <c r="OOA68" i="9"/>
  <c r="OOC68" i="9"/>
  <c r="OOE68" i="9"/>
  <c r="OOG68" i="9"/>
  <c r="OOI68" i="9"/>
  <c r="OOK68" i="9"/>
  <c r="OOM68" i="9"/>
  <c r="OOO68" i="9"/>
  <c r="OOQ68" i="9"/>
  <c r="OOS68" i="9"/>
  <c r="OOU68" i="9"/>
  <c r="OOW68" i="9"/>
  <c r="OOY68" i="9"/>
  <c r="OPA68" i="9"/>
  <c r="OPC68" i="9"/>
  <c r="OPE68" i="9"/>
  <c r="OPG68" i="9"/>
  <c r="OPI68" i="9"/>
  <c r="OPK68" i="9"/>
  <c r="OPM68" i="9"/>
  <c r="OPO68" i="9"/>
  <c r="OPQ68" i="9"/>
  <c r="OPS68" i="9"/>
  <c r="OPU68" i="9"/>
  <c r="OPW68" i="9"/>
  <c r="OPY68" i="9"/>
  <c r="OQA68" i="9"/>
  <c r="OQC68" i="9"/>
  <c r="OQE68" i="9"/>
  <c r="OQG68" i="9"/>
  <c r="OQI68" i="9"/>
  <c r="OQK68" i="9"/>
  <c r="OQM68" i="9"/>
  <c r="OQO68" i="9"/>
  <c r="OQQ68" i="9"/>
  <c r="OQS68" i="9"/>
  <c r="OQU68" i="9"/>
  <c r="OQW68" i="9"/>
  <c r="OQY68" i="9"/>
  <c r="ORA68" i="9"/>
  <c r="ORC68" i="9"/>
  <c r="ORE68" i="9"/>
  <c r="ORG68" i="9"/>
  <c r="ORI68" i="9"/>
  <c r="ORK68" i="9"/>
  <c r="ORM68" i="9"/>
  <c r="ORO68" i="9"/>
  <c r="ORQ68" i="9"/>
  <c r="ORS68" i="9"/>
  <c r="ORU68" i="9"/>
  <c r="ORW68" i="9"/>
  <c r="ORY68" i="9"/>
  <c r="OSA68" i="9"/>
  <c r="OSC68" i="9"/>
  <c r="OSE68" i="9"/>
  <c r="OSG68" i="9"/>
  <c r="OSI68" i="9"/>
  <c r="OSK68" i="9"/>
  <c r="OSM68" i="9"/>
  <c r="OSO68" i="9"/>
  <c r="OSQ68" i="9"/>
  <c r="OSS68" i="9"/>
  <c r="OSU68" i="9"/>
  <c r="OSW68" i="9"/>
  <c r="OSY68" i="9"/>
  <c r="OTA68" i="9"/>
  <c r="OTC68" i="9"/>
  <c r="OTE68" i="9"/>
  <c r="OTG68" i="9"/>
  <c r="OTI68" i="9"/>
  <c r="OTK68" i="9"/>
  <c r="OTM68" i="9"/>
  <c r="OTO68" i="9"/>
  <c r="OTQ68" i="9"/>
  <c r="OTS68" i="9"/>
  <c r="OTU68" i="9"/>
  <c r="OTW68" i="9"/>
  <c r="OTY68" i="9"/>
  <c r="OUA68" i="9"/>
  <c r="OUC68" i="9"/>
  <c r="OUE68" i="9"/>
  <c r="OUG68" i="9"/>
  <c r="OUI68" i="9"/>
  <c r="OUK68" i="9"/>
  <c r="OUM68" i="9"/>
  <c r="OUO68" i="9"/>
  <c r="OUQ68" i="9"/>
  <c r="OUS68" i="9"/>
  <c r="OUU68" i="9"/>
  <c r="OUW68" i="9"/>
  <c r="OUY68" i="9"/>
  <c r="OVA68" i="9"/>
  <c r="OVC68" i="9"/>
  <c r="OVE68" i="9"/>
  <c r="OVG68" i="9"/>
  <c r="OVI68" i="9"/>
  <c r="OVK68" i="9"/>
  <c r="OVM68" i="9"/>
  <c r="OVO68" i="9"/>
  <c r="OVQ68" i="9"/>
  <c r="OVS68" i="9"/>
  <c r="OVU68" i="9"/>
  <c r="OVW68" i="9"/>
  <c r="OVY68" i="9"/>
  <c r="OWA68" i="9"/>
  <c r="OWC68" i="9"/>
  <c r="OWE68" i="9"/>
  <c r="OWG68" i="9"/>
  <c r="OWI68" i="9"/>
  <c r="OWK68" i="9"/>
  <c r="OWM68" i="9"/>
  <c r="OWO68" i="9"/>
  <c r="OWQ68" i="9"/>
  <c r="OWS68" i="9"/>
  <c r="OWU68" i="9"/>
  <c r="OWW68" i="9"/>
  <c r="OWY68" i="9"/>
  <c r="OXA68" i="9"/>
  <c r="OXC68" i="9"/>
  <c r="OXE68" i="9"/>
  <c r="OXG68" i="9"/>
  <c r="OXI68" i="9"/>
  <c r="OXK68" i="9"/>
  <c r="OXM68" i="9"/>
  <c r="OXO68" i="9"/>
  <c r="OXQ68" i="9"/>
  <c r="OXS68" i="9"/>
  <c r="OXU68" i="9"/>
  <c r="OXW68" i="9"/>
  <c r="OXY68" i="9"/>
  <c r="OYA68" i="9"/>
  <c r="OYC68" i="9"/>
  <c r="OYE68" i="9"/>
  <c r="OYG68" i="9"/>
  <c r="OYI68" i="9"/>
  <c r="OYK68" i="9"/>
  <c r="OYM68" i="9"/>
  <c r="OYO68" i="9"/>
  <c r="OYQ68" i="9"/>
  <c r="OYS68" i="9"/>
  <c r="OYU68" i="9"/>
  <c r="OYW68" i="9"/>
  <c r="OYY68" i="9"/>
  <c r="OZA68" i="9"/>
  <c r="OZC68" i="9"/>
  <c r="OZE68" i="9"/>
  <c r="OZG68" i="9"/>
  <c r="OZI68" i="9"/>
  <c r="OZK68" i="9"/>
  <c r="OZM68" i="9"/>
  <c r="OZO68" i="9"/>
  <c r="OZQ68" i="9"/>
  <c r="OZS68" i="9"/>
  <c r="OZU68" i="9"/>
  <c r="OZW68" i="9"/>
  <c r="OZY68" i="9"/>
  <c r="PAA68" i="9"/>
  <c r="PAC68" i="9"/>
  <c r="PAE68" i="9"/>
  <c r="PAG68" i="9"/>
  <c r="PAI68" i="9"/>
  <c r="PAK68" i="9"/>
  <c r="PAM68" i="9"/>
  <c r="PAO68" i="9"/>
  <c r="PAQ68" i="9"/>
  <c r="PAS68" i="9"/>
  <c r="PAU68" i="9"/>
  <c r="PAW68" i="9"/>
  <c r="PAY68" i="9"/>
  <c r="PBA68" i="9"/>
  <c r="PBC68" i="9"/>
  <c r="PBE68" i="9"/>
  <c r="PBG68" i="9"/>
  <c r="PBI68" i="9"/>
  <c r="PBK68" i="9"/>
  <c r="PBM68" i="9"/>
  <c r="PBO68" i="9"/>
  <c r="PBQ68" i="9"/>
  <c r="PBS68" i="9"/>
  <c r="PBU68" i="9"/>
  <c r="PBW68" i="9"/>
  <c r="PBY68" i="9"/>
  <c r="PCA68" i="9"/>
  <c r="PCC68" i="9"/>
  <c r="PCE68" i="9"/>
  <c r="PCG68" i="9"/>
  <c r="PCI68" i="9"/>
  <c r="PCK68" i="9"/>
  <c r="PCM68" i="9"/>
  <c r="PCO68" i="9"/>
  <c r="PCQ68" i="9"/>
  <c r="PCS68" i="9"/>
  <c r="PCU68" i="9"/>
  <c r="PCW68" i="9"/>
  <c r="PCY68" i="9"/>
  <c r="PDA68" i="9"/>
  <c r="PDC68" i="9"/>
  <c r="PDE68" i="9"/>
  <c r="PDG68" i="9"/>
  <c r="PDI68" i="9"/>
  <c r="PDK68" i="9"/>
  <c r="PDM68" i="9"/>
  <c r="PDO68" i="9"/>
  <c r="PDQ68" i="9"/>
  <c r="PDS68" i="9"/>
  <c r="PDU68" i="9"/>
  <c r="PDW68" i="9"/>
  <c r="PDY68" i="9"/>
  <c r="PEA68" i="9"/>
  <c r="PEC68" i="9"/>
  <c r="PEE68" i="9"/>
  <c r="PEG68" i="9"/>
  <c r="PEI68" i="9"/>
  <c r="PEK68" i="9"/>
  <c r="PEM68" i="9"/>
  <c r="PEO68" i="9"/>
  <c r="PEQ68" i="9"/>
  <c r="PES68" i="9"/>
  <c r="PEU68" i="9"/>
  <c r="PEW68" i="9"/>
  <c r="PEY68" i="9"/>
  <c r="PFA68" i="9"/>
  <c r="PFC68" i="9"/>
  <c r="PFE68" i="9"/>
  <c r="PFG68" i="9"/>
  <c r="PFI68" i="9"/>
  <c r="PFK68" i="9"/>
  <c r="PFM68" i="9"/>
  <c r="PFO68" i="9"/>
  <c r="PFQ68" i="9"/>
  <c r="PFS68" i="9"/>
  <c r="PFU68" i="9"/>
  <c r="PFW68" i="9"/>
  <c r="PFY68" i="9"/>
  <c r="PGA68" i="9"/>
  <c r="PGC68" i="9"/>
  <c r="PGE68" i="9"/>
  <c r="PGG68" i="9"/>
  <c r="PGI68" i="9"/>
  <c r="PGK68" i="9"/>
  <c r="PGM68" i="9"/>
  <c r="PGO68" i="9"/>
  <c r="PGQ68" i="9"/>
  <c r="PGS68" i="9"/>
  <c r="PGU68" i="9"/>
  <c r="PGW68" i="9"/>
  <c r="PGY68" i="9"/>
  <c r="PHA68" i="9"/>
  <c r="PHC68" i="9"/>
  <c r="PHE68" i="9"/>
  <c r="PHG68" i="9"/>
  <c r="PHI68" i="9"/>
  <c r="PHK68" i="9"/>
  <c r="PHM68" i="9"/>
  <c r="PHO68" i="9"/>
  <c r="PHQ68" i="9"/>
  <c r="PHS68" i="9"/>
  <c r="PHU68" i="9"/>
  <c r="PHW68" i="9"/>
  <c r="PHY68" i="9"/>
  <c r="PIA68" i="9"/>
  <c r="PIC68" i="9"/>
  <c r="PIE68" i="9"/>
  <c r="PIG68" i="9"/>
  <c r="PII68" i="9"/>
  <c r="PIK68" i="9"/>
  <c r="PIM68" i="9"/>
  <c r="PIO68" i="9"/>
  <c r="PIQ68" i="9"/>
  <c r="PIS68" i="9"/>
  <c r="PIU68" i="9"/>
  <c r="PIW68" i="9"/>
  <c r="PIY68" i="9"/>
  <c r="PJA68" i="9"/>
  <c r="PJC68" i="9"/>
  <c r="PJE68" i="9"/>
  <c r="PJG68" i="9"/>
  <c r="PJI68" i="9"/>
  <c r="PJK68" i="9"/>
  <c r="PJM68" i="9"/>
  <c r="PJO68" i="9"/>
  <c r="PJQ68" i="9"/>
  <c r="PJS68" i="9"/>
  <c r="PJU68" i="9"/>
  <c r="PJW68" i="9"/>
  <c r="PJY68" i="9"/>
  <c r="PKA68" i="9"/>
  <c r="PKC68" i="9"/>
  <c r="PKE68" i="9"/>
  <c r="PKG68" i="9"/>
  <c r="PKI68" i="9"/>
  <c r="PKK68" i="9"/>
  <c r="PKM68" i="9"/>
  <c r="PKO68" i="9"/>
  <c r="PKQ68" i="9"/>
  <c r="PKS68" i="9"/>
  <c r="PKU68" i="9"/>
  <c r="PKW68" i="9"/>
  <c r="PKY68" i="9"/>
  <c r="PLA68" i="9"/>
  <c r="PLC68" i="9"/>
  <c r="PLE68" i="9"/>
  <c r="PLG68" i="9"/>
  <c r="PLI68" i="9"/>
  <c r="PLK68" i="9"/>
  <c r="PLM68" i="9"/>
  <c r="PLO68" i="9"/>
  <c r="PLQ68" i="9"/>
  <c r="PLS68" i="9"/>
  <c r="PLU68" i="9"/>
  <c r="PLW68" i="9"/>
  <c r="PLY68" i="9"/>
  <c r="PMA68" i="9"/>
  <c r="PMC68" i="9"/>
  <c r="PME68" i="9"/>
  <c r="PMG68" i="9"/>
  <c r="PMI68" i="9"/>
  <c r="PMK68" i="9"/>
  <c r="PMM68" i="9"/>
  <c r="PMO68" i="9"/>
  <c r="PMQ68" i="9"/>
  <c r="PMS68" i="9"/>
  <c r="PMU68" i="9"/>
  <c r="PMW68" i="9"/>
  <c r="PMY68" i="9"/>
  <c r="PNA68" i="9"/>
  <c r="PNC68" i="9"/>
  <c r="PNE68" i="9"/>
  <c r="PNG68" i="9"/>
  <c r="PNI68" i="9"/>
  <c r="PNK68" i="9"/>
  <c r="PNM68" i="9"/>
  <c r="PNO68" i="9"/>
  <c r="PNQ68" i="9"/>
  <c r="PNS68" i="9"/>
  <c r="PNU68" i="9"/>
  <c r="PNW68" i="9"/>
  <c r="PNY68" i="9"/>
  <c r="POA68" i="9"/>
  <c r="POC68" i="9"/>
  <c r="POE68" i="9"/>
  <c r="POG68" i="9"/>
  <c r="POI68" i="9"/>
  <c r="POK68" i="9"/>
  <c r="POM68" i="9"/>
  <c r="POO68" i="9"/>
  <c r="POQ68" i="9"/>
  <c r="POS68" i="9"/>
  <c r="POU68" i="9"/>
  <c r="POW68" i="9"/>
  <c r="POY68" i="9"/>
  <c r="PPA68" i="9"/>
  <c r="PPC68" i="9"/>
  <c r="PPE68" i="9"/>
  <c r="PPG68" i="9"/>
  <c r="PPI68" i="9"/>
  <c r="PPK68" i="9"/>
  <c r="PPM68" i="9"/>
  <c r="PPO68" i="9"/>
  <c r="PPQ68" i="9"/>
  <c r="PPS68" i="9"/>
  <c r="PPU68" i="9"/>
  <c r="PPW68" i="9"/>
  <c r="PPY68" i="9"/>
  <c r="PQA68" i="9"/>
  <c r="PQC68" i="9"/>
  <c r="PQE68" i="9"/>
  <c r="PQG68" i="9"/>
  <c r="PQI68" i="9"/>
  <c r="PQK68" i="9"/>
  <c r="PQM68" i="9"/>
  <c r="PQO68" i="9"/>
  <c r="PQQ68" i="9"/>
  <c r="PQS68" i="9"/>
  <c r="PQU68" i="9"/>
  <c r="PQW68" i="9"/>
  <c r="PQY68" i="9"/>
  <c r="PRA68" i="9"/>
  <c r="PRC68" i="9"/>
  <c r="PRE68" i="9"/>
  <c r="PRG68" i="9"/>
  <c r="PRI68" i="9"/>
  <c r="PRK68" i="9"/>
  <c r="PRM68" i="9"/>
  <c r="PRO68" i="9"/>
  <c r="PRQ68" i="9"/>
  <c r="PRS68" i="9"/>
  <c r="PRU68" i="9"/>
  <c r="PRW68" i="9"/>
  <c r="PRY68" i="9"/>
  <c r="PSA68" i="9"/>
  <c r="PSC68" i="9"/>
  <c r="PSE68" i="9"/>
  <c r="PSG68" i="9"/>
  <c r="PSI68" i="9"/>
  <c r="PSK68" i="9"/>
  <c r="PSM68" i="9"/>
  <c r="PSO68" i="9"/>
  <c r="PSQ68" i="9"/>
  <c r="PSS68" i="9"/>
  <c r="PSU68" i="9"/>
  <c r="PSW68" i="9"/>
  <c r="PSY68" i="9"/>
  <c r="PTA68" i="9"/>
  <c r="PTC68" i="9"/>
  <c r="PTE68" i="9"/>
  <c r="PTG68" i="9"/>
  <c r="PTI68" i="9"/>
  <c r="PTK68" i="9"/>
  <c r="PTM68" i="9"/>
  <c r="PTO68" i="9"/>
  <c r="PTQ68" i="9"/>
  <c r="PTS68" i="9"/>
  <c r="PTU68" i="9"/>
  <c r="PTW68" i="9"/>
  <c r="PTY68" i="9"/>
  <c r="PUA68" i="9"/>
  <c r="PUC68" i="9"/>
  <c r="PUE68" i="9"/>
  <c r="PUG68" i="9"/>
  <c r="PUI68" i="9"/>
  <c r="PUK68" i="9"/>
  <c r="PUM68" i="9"/>
  <c r="PUO68" i="9"/>
  <c r="PUQ68" i="9"/>
  <c r="PUS68" i="9"/>
  <c r="PUU68" i="9"/>
  <c r="PUW68" i="9"/>
  <c r="PUY68" i="9"/>
  <c r="PVA68" i="9"/>
  <c r="PVC68" i="9"/>
  <c r="PVE68" i="9"/>
  <c r="PVG68" i="9"/>
  <c r="PVI68" i="9"/>
  <c r="PVK68" i="9"/>
  <c r="PVM68" i="9"/>
  <c r="PVO68" i="9"/>
  <c r="PVQ68" i="9"/>
  <c r="PVS68" i="9"/>
  <c r="PVU68" i="9"/>
  <c r="PVW68" i="9"/>
  <c r="PVY68" i="9"/>
  <c r="PWA68" i="9"/>
  <c r="PWC68" i="9"/>
  <c r="PWE68" i="9"/>
  <c r="PWG68" i="9"/>
  <c r="PWI68" i="9"/>
  <c r="PWK68" i="9"/>
  <c r="PWM68" i="9"/>
  <c r="PWO68" i="9"/>
  <c r="PWQ68" i="9"/>
  <c r="PWS68" i="9"/>
  <c r="PWU68" i="9"/>
  <c r="PWW68" i="9"/>
  <c r="PWY68" i="9"/>
  <c r="PXA68" i="9"/>
  <c r="PXC68" i="9"/>
  <c r="PXE68" i="9"/>
  <c r="PXG68" i="9"/>
  <c r="PXI68" i="9"/>
  <c r="PXK68" i="9"/>
  <c r="PXM68" i="9"/>
  <c r="PXO68" i="9"/>
  <c r="PXQ68" i="9"/>
  <c r="PXS68" i="9"/>
  <c r="PXU68" i="9"/>
  <c r="PXW68" i="9"/>
  <c r="PXY68" i="9"/>
  <c r="PYA68" i="9"/>
  <c r="PYC68" i="9"/>
  <c r="PYE68" i="9"/>
  <c r="PYG68" i="9"/>
  <c r="PYI68" i="9"/>
  <c r="PYK68" i="9"/>
  <c r="PYM68" i="9"/>
  <c r="PYO68" i="9"/>
  <c r="PYQ68" i="9"/>
  <c r="PYS68" i="9"/>
  <c r="PYU68" i="9"/>
  <c r="PYW68" i="9"/>
  <c r="PYY68" i="9"/>
  <c r="PZA68" i="9"/>
  <c r="PZC68" i="9"/>
  <c r="PZE68" i="9"/>
  <c r="PZG68" i="9"/>
  <c r="PZI68" i="9"/>
  <c r="PZK68" i="9"/>
  <c r="PZM68" i="9"/>
  <c r="PZO68" i="9"/>
  <c r="PZQ68" i="9"/>
  <c r="PZS68" i="9"/>
  <c r="PZU68" i="9"/>
  <c r="PZW68" i="9"/>
  <c r="PZY68" i="9"/>
  <c r="QAA68" i="9"/>
  <c r="QAC68" i="9"/>
  <c r="QAE68" i="9"/>
  <c r="QAG68" i="9"/>
  <c r="QAI68" i="9"/>
  <c r="QAK68" i="9"/>
  <c r="QAM68" i="9"/>
  <c r="QAO68" i="9"/>
  <c r="QAQ68" i="9"/>
  <c r="QAS68" i="9"/>
  <c r="QAU68" i="9"/>
  <c r="QAW68" i="9"/>
  <c r="QAY68" i="9"/>
  <c r="QBA68" i="9"/>
  <c r="QBC68" i="9"/>
  <c r="QBE68" i="9"/>
  <c r="QBG68" i="9"/>
  <c r="QBI68" i="9"/>
  <c r="QBK68" i="9"/>
  <c r="QBM68" i="9"/>
  <c r="QBO68" i="9"/>
  <c r="QBQ68" i="9"/>
  <c r="QBS68" i="9"/>
  <c r="QBU68" i="9"/>
  <c r="QBW68" i="9"/>
  <c r="QBY68" i="9"/>
  <c r="QCA68" i="9"/>
  <c r="QCC68" i="9"/>
  <c r="QCE68" i="9"/>
  <c r="QCG68" i="9"/>
  <c r="QCI68" i="9"/>
  <c r="QCK68" i="9"/>
  <c r="QCM68" i="9"/>
  <c r="QCO68" i="9"/>
  <c r="QCQ68" i="9"/>
  <c r="QCS68" i="9"/>
  <c r="QCU68" i="9"/>
  <c r="QCW68" i="9"/>
  <c r="QCY68" i="9"/>
  <c r="QDA68" i="9"/>
  <c r="QDC68" i="9"/>
  <c r="QDE68" i="9"/>
  <c r="QDG68" i="9"/>
  <c r="QDI68" i="9"/>
  <c r="QDK68" i="9"/>
  <c r="QDM68" i="9"/>
  <c r="QDO68" i="9"/>
  <c r="QDQ68" i="9"/>
  <c r="QDS68" i="9"/>
  <c r="QDU68" i="9"/>
  <c r="QDW68" i="9"/>
  <c r="QDY68" i="9"/>
  <c r="QEA68" i="9"/>
  <c r="QEC68" i="9"/>
  <c r="QEE68" i="9"/>
  <c r="QEG68" i="9"/>
  <c r="QEI68" i="9"/>
  <c r="QEK68" i="9"/>
  <c r="QEM68" i="9"/>
  <c r="QEO68" i="9"/>
  <c r="QEQ68" i="9"/>
  <c r="QES68" i="9"/>
  <c r="QEU68" i="9"/>
  <c r="QEW68" i="9"/>
  <c r="QEY68" i="9"/>
  <c r="QFA68" i="9"/>
  <c r="QFC68" i="9"/>
  <c r="QFE68" i="9"/>
  <c r="QFG68" i="9"/>
  <c r="QFI68" i="9"/>
  <c r="QFK68" i="9"/>
  <c r="QFM68" i="9"/>
  <c r="QFO68" i="9"/>
  <c r="QFQ68" i="9"/>
  <c r="QFS68" i="9"/>
  <c r="QFU68" i="9"/>
  <c r="QFW68" i="9"/>
  <c r="QFY68" i="9"/>
  <c r="QGA68" i="9"/>
  <c r="QGC68" i="9"/>
  <c r="QGE68" i="9"/>
  <c r="QGG68" i="9"/>
  <c r="QGI68" i="9"/>
  <c r="QGK68" i="9"/>
  <c r="QGM68" i="9"/>
  <c r="QGO68" i="9"/>
  <c r="QGQ68" i="9"/>
  <c r="QGS68" i="9"/>
  <c r="QGU68" i="9"/>
  <c r="QGW68" i="9"/>
  <c r="QGY68" i="9"/>
  <c r="QHA68" i="9"/>
  <c r="QHC68" i="9"/>
  <c r="QHE68" i="9"/>
  <c r="QHG68" i="9"/>
  <c r="QHI68" i="9"/>
  <c r="QHK68" i="9"/>
  <c r="QHM68" i="9"/>
  <c r="QHO68" i="9"/>
  <c r="QHQ68" i="9"/>
  <c r="QHS68" i="9"/>
  <c r="QHU68" i="9"/>
  <c r="QHW68" i="9"/>
  <c r="QHY68" i="9"/>
  <c r="QIA68" i="9"/>
  <c r="QIC68" i="9"/>
  <c r="QIE68" i="9"/>
  <c r="QIG68" i="9"/>
  <c r="QII68" i="9"/>
  <c r="QIK68" i="9"/>
  <c r="QIM68" i="9"/>
  <c r="QIO68" i="9"/>
  <c r="QIQ68" i="9"/>
  <c r="QIS68" i="9"/>
  <c r="QIU68" i="9"/>
  <c r="QIW68" i="9"/>
  <c r="QIY68" i="9"/>
  <c r="QJA68" i="9"/>
  <c r="QJC68" i="9"/>
  <c r="QJE68" i="9"/>
  <c r="QJG68" i="9"/>
  <c r="QJI68" i="9"/>
  <c r="QJK68" i="9"/>
  <c r="QJM68" i="9"/>
  <c r="QJO68" i="9"/>
  <c r="QJQ68" i="9"/>
  <c r="QJS68" i="9"/>
  <c r="QJU68" i="9"/>
  <c r="QJW68" i="9"/>
  <c r="QJY68" i="9"/>
  <c r="QKA68" i="9"/>
  <c r="QKC68" i="9"/>
  <c r="QKE68" i="9"/>
  <c r="QKG68" i="9"/>
  <c r="QKI68" i="9"/>
  <c r="QKK68" i="9"/>
  <c r="QKM68" i="9"/>
  <c r="QKO68" i="9"/>
  <c r="QKQ68" i="9"/>
  <c r="QKS68" i="9"/>
  <c r="QKU68" i="9"/>
  <c r="QKW68" i="9"/>
  <c r="QKY68" i="9"/>
  <c r="QLA68" i="9"/>
  <c r="QLC68" i="9"/>
  <c r="QLE68" i="9"/>
  <c r="QLG68" i="9"/>
  <c r="QLI68" i="9"/>
  <c r="QLK68" i="9"/>
  <c r="QLM68" i="9"/>
  <c r="QLO68" i="9"/>
  <c r="QLQ68" i="9"/>
  <c r="QLS68" i="9"/>
  <c r="QLU68" i="9"/>
  <c r="QLW68" i="9"/>
  <c r="QLY68" i="9"/>
  <c r="QMA68" i="9"/>
  <c r="QMC68" i="9"/>
  <c r="QME68" i="9"/>
  <c r="QMG68" i="9"/>
  <c r="QMI68" i="9"/>
  <c r="QMK68" i="9"/>
  <c r="QMM68" i="9"/>
  <c r="QMO68" i="9"/>
  <c r="QMQ68" i="9"/>
  <c r="QMS68" i="9"/>
  <c r="QMU68" i="9"/>
  <c r="QMW68" i="9"/>
  <c r="QMY68" i="9"/>
  <c r="QNA68" i="9"/>
  <c r="QNC68" i="9"/>
  <c r="QNE68" i="9"/>
  <c r="QNG68" i="9"/>
  <c r="QNI68" i="9"/>
  <c r="QNK68" i="9"/>
  <c r="QNM68" i="9"/>
  <c r="QNO68" i="9"/>
  <c r="QNQ68" i="9"/>
  <c r="QNS68" i="9"/>
  <c r="QNU68" i="9"/>
  <c r="QNW68" i="9"/>
  <c r="QNY68" i="9"/>
  <c r="QOA68" i="9"/>
  <c r="QOC68" i="9"/>
  <c r="QOE68" i="9"/>
  <c r="QOG68" i="9"/>
  <c r="QOI68" i="9"/>
  <c r="QOK68" i="9"/>
  <c r="QOM68" i="9"/>
  <c r="QOO68" i="9"/>
  <c r="QOQ68" i="9"/>
  <c r="QOS68" i="9"/>
  <c r="QOU68" i="9"/>
  <c r="QOW68" i="9"/>
  <c r="QOY68" i="9"/>
  <c r="QPA68" i="9"/>
  <c r="QPC68" i="9"/>
  <c r="QPE68" i="9"/>
  <c r="QPG68" i="9"/>
  <c r="QPI68" i="9"/>
  <c r="QPK68" i="9"/>
  <c r="QPM68" i="9"/>
  <c r="QPO68" i="9"/>
  <c r="QPQ68" i="9"/>
  <c r="QPS68" i="9"/>
  <c r="QPU68" i="9"/>
  <c r="QPW68" i="9"/>
  <c r="QPY68" i="9"/>
  <c r="QQA68" i="9"/>
  <c r="QQC68" i="9"/>
  <c r="QQE68" i="9"/>
  <c r="QQG68" i="9"/>
  <c r="QQI68" i="9"/>
  <c r="QQK68" i="9"/>
  <c r="QQM68" i="9"/>
  <c r="QQO68" i="9"/>
  <c r="QQQ68" i="9"/>
  <c r="QQS68" i="9"/>
  <c r="QQU68" i="9"/>
  <c r="QQW68" i="9"/>
  <c r="QQY68" i="9"/>
  <c r="QRA68" i="9"/>
  <c r="QRC68" i="9"/>
  <c r="QRE68" i="9"/>
  <c r="QRG68" i="9"/>
  <c r="QRI68" i="9"/>
  <c r="QRK68" i="9"/>
  <c r="QRM68" i="9"/>
  <c r="QRO68" i="9"/>
  <c r="QRQ68" i="9"/>
  <c r="QRS68" i="9"/>
  <c r="QRU68" i="9"/>
  <c r="QRW68" i="9"/>
  <c r="QRY68" i="9"/>
  <c r="QSA68" i="9"/>
  <c r="QSC68" i="9"/>
  <c r="QSE68" i="9"/>
  <c r="QSG68" i="9"/>
  <c r="QSI68" i="9"/>
  <c r="QSK68" i="9"/>
  <c r="QSM68" i="9"/>
  <c r="QSO68" i="9"/>
  <c r="QSQ68" i="9"/>
  <c r="QSS68" i="9"/>
  <c r="QSU68" i="9"/>
  <c r="QSW68" i="9"/>
  <c r="QSY68" i="9"/>
  <c r="QTA68" i="9"/>
  <c r="QTC68" i="9"/>
  <c r="QTE68" i="9"/>
  <c r="QTG68" i="9"/>
  <c r="QTI68" i="9"/>
  <c r="QTK68" i="9"/>
  <c r="QTM68" i="9"/>
  <c r="QTO68" i="9"/>
  <c r="QTQ68" i="9"/>
  <c r="QTS68" i="9"/>
  <c r="QTU68" i="9"/>
  <c r="QTW68" i="9"/>
  <c r="QTY68" i="9"/>
  <c r="QUA68" i="9"/>
  <c r="QUC68" i="9"/>
  <c r="QUE68" i="9"/>
  <c r="QUG68" i="9"/>
  <c r="QUI68" i="9"/>
  <c r="QUK68" i="9"/>
  <c r="QUM68" i="9"/>
  <c r="QUO68" i="9"/>
  <c r="QUQ68" i="9"/>
  <c r="QUS68" i="9"/>
  <c r="QUU68" i="9"/>
  <c r="QUW68" i="9"/>
  <c r="QUY68" i="9"/>
  <c r="QVA68" i="9"/>
  <c r="QVC68" i="9"/>
  <c r="QVE68" i="9"/>
  <c r="QVG68" i="9"/>
  <c r="QVI68" i="9"/>
  <c r="QVK68" i="9"/>
  <c r="QVM68" i="9"/>
  <c r="QVO68" i="9"/>
  <c r="QVQ68" i="9"/>
  <c r="QVS68" i="9"/>
  <c r="QVU68" i="9"/>
  <c r="QVW68" i="9"/>
  <c r="QVY68" i="9"/>
  <c r="QWA68" i="9"/>
  <c r="QWC68" i="9"/>
  <c r="QWE68" i="9"/>
  <c r="QWG68" i="9"/>
  <c r="QWI68" i="9"/>
  <c r="QWK68" i="9"/>
  <c r="QWM68" i="9"/>
  <c r="QWO68" i="9"/>
  <c r="QWQ68" i="9"/>
  <c r="QWS68" i="9"/>
  <c r="QWU68" i="9"/>
  <c r="QWW68" i="9"/>
  <c r="QWY68" i="9"/>
  <c r="QXA68" i="9"/>
  <c r="QXC68" i="9"/>
  <c r="QXE68" i="9"/>
  <c r="QXG68" i="9"/>
  <c r="QXI68" i="9"/>
  <c r="QXK68" i="9"/>
  <c r="QXM68" i="9"/>
  <c r="QXO68" i="9"/>
  <c r="QXQ68" i="9"/>
  <c r="QXS68" i="9"/>
  <c r="QXU68" i="9"/>
  <c r="QXW68" i="9"/>
  <c r="QXY68" i="9"/>
  <c r="QYA68" i="9"/>
  <c r="QYC68" i="9"/>
  <c r="QYE68" i="9"/>
  <c r="QYG68" i="9"/>
  <c r="QYI68" i="9"/>
  <c r="QYK68" i="9"/>
  <c r="QYM68" i="9"/>
  <c r="QYO68" i="9"/>
  <c r="QYQ68" i="9"/>
  <c r="QYS68" i="9"/>
  <c r="QYU68" i="9"/>
  <c r="QYW68" i="9"/>
  <c r="QYY68" i="9"/>
  <c r="QZA68" i="9"/>
  <c r="QZC68" i="9"/>
  <c r="QZE68" i="9"/>
  <c r="QZG68" i="9"/>
  <c r="QZI68" i="9"/>
  <c r="QZK68" i="9"/>
  <c r="QZM68" i="9"/>
  <c r="QZO68" i="9"/>
  <c r="QZQ68" i="9"/>
  <c r="QZS68" i="9"/>
  <c r="QZU68" i="9"/>
  <c r="QZW68" i="9"/>
  <c r="QZY68" i="9"/>
  <c r="RAA68" i="9"/>
  <c r="RAC68" i="9"/>
  <c r="RAE68" i="9"/>
  <c r="RAG68" i="9"/>
  <c r="RAI68" i="9"/>
  <c r="RAK68" i="9"/>
  <c r="RAM68" i="9"/>
  <c r="RAO68" i="9"/>
  <c r="RAQ68" i="9"/>
  <c r="RAS68" i="9"/>
  <c r="RAU68" i="9"/>
  <c r="RAW68" i="9"/>
  <c r="RAY68" i="9"/>
  <c r="RBA68" i="9"/>
  <c r="RBC68" i="9"/>
  <c r="RBE68" i="9"/>
  <c r="RBG68" i="9"/>
  <c r="RBI68" i="9"/>
  <c r="RBK68" i="9"/>
  <c r="RBM68" i="9"/>
  <c r="RBO68" i="9"/>
  <c r="RBQ68" i="9"/>
  <c r="RBS68" i="9"/>
  <c r="RBU68" i="9"/>
  <c r="RBW68" i="9"/>
  <c r="RBY68" i="9"/>
  <c r="RCA68" i="9"/>
  <c r="RCC68" i="9"/>
  <c r="RCE68" i="9"/>
  <c r="RCG68" i="9"/>
  <c r="RCI68" i="9"/>
  <c r="RCK68" i="9"/>
  <c r="RCM68" i="9"/>
  <c r="RCO68" i="9"/>
  <c r="RCQ68" i="9"/>
  <c r="RCS68" i="9"/>
  <c r="RCU68" i="9"/>
  <c r="RCW68" i="9"/>
  <c r="RCY68" i="9"/>
  <c r="RDA68" i="9"/>
  <c r="RDC68" i="9"/>
  <c r="RDE68" i="9"/>
  <c r="RDG68" i="9"/>
  <c r="RDI68" i="9"/>
  <c r="RDK68" i="9"/>
  <c r="RDM68" i="9"/>
  <c r="RDO68" i="9"/>
  <c r="RDQ68" i="9"/>
  <c r="RDS68" i="9"/>
  <c r="RDU68" i="9"/>
  <c r="RDW68" i="9"/>
  <c r="RDY68" i="9"/>
  <c r="REA68" i="9"/>
  <c r="REC68" i="9"/>
  <c r="REE68" i="9"/>
  <c r="REG68" i="9"/>
  <c r="REI68" i="9"/>
  <c r="REK68" i="9"/>
  <c r="REM68" i="9"/>
  <c r="REO68" i="9"/>
  <c r="REQ68" i="9"/>
  <c r="RES68" i="9"/>
  <c r="REU68" i="9"/>
  <c r="REW68" i="9"/>
  <c r="REY68" i="9"/>
  <c r="RFA68" i="9"/>
  <c r="RFC68" i="9"/>
  <c r="RFE68" i="9"/>
  <c r="RFG68" i="9"/>
  <c r="RFI68" i="9"/>
  <c r="RFK68" i="9"/>
  <c r="RFM68" i="9"/>
  <c r="RFO68" i="9"/>
  <c r="RFQ68" i="9"/>
  <c r="RFS68" i="9"/>
  <c r="RFU68" i="9"/>
  <c r="RFW68" i="9"/>
  <c r="RFY68" i="9"/>
  <c r="RGA68" i="9"/>
  <c r="RGC68" i="9"/>
  <c r="RGE68" i="9"/>
  <c r="RGG68" i="9"/>
  <c r="RGI68" i="9"/>
  <c r="RGK68" i="9"/>
  <c r="RGM68" i="9"/>
  <c r="RGO68" i="9"/>
  <c r="RGQ68" i="9"/>
  <c r="RGS68" i="9"/>
  <c r="RGU68" i="9"/>
  <c r="RGW68" i="9"/>
  <c r="RGY68" i="9"/>
  <c r="RHA68" i="9"/>
  <c r="RHC68" i="9"/>
  <c r="RHE68" i="9"/>
  <c r="RHG68" i="9"/>
  <c r="RHI68" i="9"/>
  <c r="RHK68" i="9"/>
  <c r="RHM68" i="9"/>
  <c r="RHO68" i="9"/>
  <c r="RHQ68" i="9"/>
  <c r="RHS68" i="9"/>
  <c r="RHU68" i="9"/>
  <c r="RHW68" i="9"/>
  <c r="RHY68" i="9"/>
  <c r="RIA68" i="9"/>
  <c r="RIC68" i="9"/>
  <c r="RIE68" i="9"/>
  <c r="RIG68" i="9"/>
  <c r="RII68" i="9"/>
  <c r="RIK68" i="9"/>
  <c r="RIM68" i="9"/>
  <c r="RIO68" i="9"/>
  <c r="RIQ68" i="9"/>
  <c r="RIS68" i="9"/>
  <c r="RIU68" i="9"/>
  <c r="RIW68" i="9"/>
  <c r="RIY68" i="9"/>
  <c r="RJA68" i="9"/>
  <c r="RJC68" i="9"/>
  <c r="RJE68" i="9"/>
  <c r="RJG68" i="9"/>
  <c r="RJI68" i="9"/>
  <c r="RJK68" i="9"/>
  <c r="RJM68" i="9"/>
  <c r="RJO68" i="9"/>
  <c r="RJQ68" i="9"/>
  <c r="RJS68" i="9"/>
  <c r="RJU68" i="9"/>
  <c r="RJW68" i="9"/>
  <c r="RJY68" i="9"/>
  <c r="RKA68" i="9"/>
  <c r="RKC68" i="9"/>
  <c r="RKE68" i="9"/>
  <c r="RKG68" i="9"/>
  <c r="RKI68" i="9"/>
  <c r="RKK68" i="9"/>
  <c r="RKM68" i="9"/>
  <c r="RKO68" i="9"/>
  <c r="RKQ68" i="9"/>
  <c r="RKS68" i="9"/>
  <c r="RKU68" i="9"/>
  <c r="RKW68" i="9"/>
  <c r="RKY68" i="9"/>
  <c r="RLA68" i="9"/>
  <c r="RLC68" i="9"/>
  <c r="RLE68" i="9"/>
  <c r="RLG68" i="9"/>
  <c r="RLI68" i="9"/>
  <c r="RLK68" i="9"/>
  <c r="RLM68" i="9"/>
  <c r="RLO68" i="9"/>
  <c r="RLQ68" i="9"/>
  <c r="RLS68" i="9"/>
  <c r="RLU68" i="9"/>
  <c r="RLW68" i="9"/>
  <c r="RLY68" i="9"/>
  <c r="RMA68" i="9"/>
  <c r="RMC68" i="9"/>
  <c r="RME68" i="9"/>
  <c r="RMG68" i="9"/>
  <c r="RMI68" i="9"/>
  <c r="RMK68" i="9"/>
  <c r="RMM68" i="9"/>
  <c r="RMO68" i="9"/>
  <c r="RMQ68" i="9"/>
  <c r="RMS68" i="9"/>
  <c r="RMU68" i="9"/>
  <c r="RMW68" i="9"/>
  <c r="RMY68" i="9"/>
  <c r="RNA68" i="9"/>
  <c r="RNC68" i="9"/>
  <c r="RNE68" i="9"/>
  <c r="RNG68" i="9"/>
  <c r="RNI68" i="9"/>
  <c r="RNK68" i="9"/>
  <c r="RNM68" i="9"/>
  <c r="RNO68" i="9"/>
  <c r="RNQ68" i="9"/>
  <c r="RNS68" i="9"/>
  <c r="RNU68" i="9"/>
  <c r="RNW68" i="9"/>
  <c r="RNY68" i="9"/>
  <c r="ROA68" i="9"/>
  <c r="ROC68" i="9"/>
  <c r="ROE68" i="9"/>
  <c r="ROG68" i="9"/>
  <c r="ROI68" i="9"/>
  <c r="ROK68" i="9"/>
  <c r="ROM68" i="9"/>
  <c r="ROO68" i="9"/>
  <c r="ROQ68" i="9"/>
  <c r="ROS68" i="9"/>
  <c r="ROU68" i="9"/>
  <c r="ROW68" i="9"/>
  <c r="ROY68" i="9"/>
  <c r="RPA68" i="9"/>
  <c r="RPC68" i="9"/>
  <c r="RPE68" i="9"/>
  <c r="RPG68" i="9"/>
  <c r="RPI68" i="9"/>
  <c r="RPK68" i="9"/>
  <c r="RPM68" i="9"/>
  <c r="RPO68" i="9"/>
  <c r="RPQ68" i="9"/>
  <c r="RPS68" i="9"/>
  <c r="RPU68" i="9"/>
  <c r="RPW68" i="9"/>
  <c r="RPY68" i="9"/>
  <c r="RQA68" i="9"/>
  <c r="RQC68" i="9"/>
  <c r="RQE68" i="9"/>
  <c r="RQG68" i="9"/>
  <c r="RQI68" i="9"/>
  <c r="RQK68" i="9"/>
  <c r="RQM68" i="9"/>
  <c r="RQO68" i="9"/>
  <c r="RQQ68" i="9"/>
  <c r="RQS68" i="9"/>
  <c r="RQU68" i="9"/>
  <c r="RQW68" i="9"/>
  <c r="RQY68" i="9"/>
  <c r="RRA68" i="9"/>
  <c r="RRC68" i="9"/>
  <c r="RRE68" i="9"/>
  <c r="RRG68" i="9"/>
  <c r="RRI68" i="9"/>
  <c r="RRK68" i="9"/>
  <c r="RRM68" i="9"/>
  <c r="RRO68" i="9"/>
  <c r="RRQ68" i="9"/>
  <c r="RRS68" i="9"/>
  <c r="RRU68" i="9"/>
  <c r="RRW68" i="9"/>
  <c r="RRY68" i="9"/>
  <c r="RSA68" i="9"/>
  <c r="RSC68" i="9"/>
  <c r="RSE68" i="9"/>
  <c r="RSG68" i="9"/>
  <c r="RSI68" i="9"/>
  <c r="RSK68" i="9"/>
  <c r="RSM68" i="9"/>
  <c r="RSO68" i="9"/>
  <c r="RSQ68" i="9"/>
  <c r="RSS68" i="9"/>
  <c r="RSU68" i="9"/>
  <c r="RSW68" i="9"/>
  <c r="RSY68" i="9"/>
  <c r="RTA68" i="9"/>
  <c r="RTC68" i="9"/>
  <c r="RTE68" i="9"/>
  <c r="RTG68" i="9"/>
  <c r="RTI68" i="9"/>
  <c r="RTK68" i="9"/>
  <c r="RTM68" i="9"/>
  <c r="RTO68" i="9"/>
  <c r="RTQ68" i="9"/>
  <c r="RTS68" i="9"/>
  <c r="RTU68" i="9"/>
  <c r="RTW68" i="9"/>
  <c r="RTY68" i="9"/>
  <c r="RUA68" i="9"/>
  <c r="RUC68" i="9"/>
  <c r="RUE68" i="9"/>
  <c r="RUG68" i="9"/>
  <c r="RUI68" i="9"/>
  <c r="RUK68" i="9"/>
  <c r="RUM68" i="9"/>
  <c r="RUO68" i="9"/>
  <c r="RUQ68" i="9"/>
  <c r="RUS68" i="9"/>
  <c r="RUU68" i="9"/>
  <c r="RUW68" i="9"/>
  <c r="RUY68" i="9"/>
  <c r="RVA68" i="9"/>
  <c r="RVC68" i="9"/>
  <c r="RVE68" i="9"/>
  <c r="RVG68" i="9"/>
  <c r="RVI68" i="9"/>
  <c r="RVK68" i="9"/>
  <c r="RVM68" i="9"/>
  <c r="RVO68" i="9"/>
  <c r="RVQ68" i="9"/>
  <c r="RVS68" i="9"/>
  <c r="RVU68" i="9"/>
  <c r="RVW68" i="9"/>
  <c r="RVY68" i="9"/>
  <c r="RWA68" i="9"/>
  <c r="RWC68" i="9"/>
  <c r="RWE68" i="9"/>
  <c r="RWG68" i="9"/>
  <c r="RWI68" i="9"/>
  <c r="RWK68" i="9"/>
  <c r="RWM68" i="9"/>
  <c r="RWO68" i="9"/>
  <c r="RWQ68" i="9"/>
  <c r="RWS68" i="9"/>
  <c r="RWU68" i="9"/>
  <c r="RWW68" i="9"/>
  <c r="RWY68" i="9"/>
  <c r="RXA68" i="9"/>
  <c r="RXC68" i="9"/>
  <c r="RXE68" i="9"/>
  <c r="RXG68" i="9"/>
  <c r="RXI68" i="9"/>
  <c r="RXK68" i="9"/>
  <c r="RXM68" i="9"/>
  <c r="RXO68" i="9"/>
  <c r="RXQ68" i="9"/>
  <c r="RXS68" i="9"/>
  <c r="RXU68" i="9"/>
  <c r="RXW68" i="9"/>
  <c r="RXY68" i="9"/>
  <c r="RYA68" i="9"/>
  <c r="RYC68" i="9"/>
  <c r="RYE68" i="9"/>
  <c r="RYG68" i="9"/>
  <c r="RYI68" i="9"/>
  <c r="RYK68" i="9"/>
  <c r="RYM68" i="9"/>
  <c r="RYO68" i="9"/>
  <c r="RYQ68" i="9"/>
  <c r="RYS68" i="9"/>
  <c r="RYU68" i="9"/>
  <c r="RYW68" i="9"/>
  <c r="RYY68" i="9"/>
  <c r="RZA68" i="9"/>
  <c r="RZC68" i="9"/>
  <c r="RZE68" i="9"/>
  <c r="RZG68" i="9"/>
  <c r="RZI68" i="9"/>
  <c r="RZK68" i="9"/>
  <c r="RZM68" i="9"/>
  <c r="RZO68" i="9"/>
  <c r="RZQ68" i="9"/>
  <c r="RZS68" i="9"/>
  <c r="RZU68" i="9"/>
  <c r="RZW68" i="9"/>
  <c r="RZY68" i="9"/>
  <c r="SAA68" i="9"/>
  <c r="SAC68" i="9"/>
  <c r="SAE68" i="9"/>
  <c r="SAG68" i="9"/>
  <c r="SAI68" i="9"/>
  <c r="SAK68" i="9"/>
  <c r="SAM68" i="9"/>
  <c r="SAO68" i="9"/>
  <c r="SAQ68" i="9"/>
  <c r="SAS68" i="9"/>
  <c r="SAU68" i="9"/>
  <c r="SAW68" i="9"/>
  <c r="SAY68" i="9"/>
  <c r="SBA68" i="9"/>
  <c r="SBC68" i="9"/>
  <c r="SBE68" i="9"/>
  <c r="SBG68" i="9"/>
  <c r="SBI68" i="9"/>
  <c r="SBK68" i="9"/>
  <c r="SBM68" i="9"/>
  <c r="SBO68" i="9"/>
  <c r="SBQ68" i="9"/>
  <c r="SBS68" i="9"/>
  <c r="SBU68" i="9"/>
  <c r="SBW68" i="9"/>
  <c r="SBY68" i="9"/>
  <c r="SCA68" i="9"/>
  <c r="SCC68" i="9"/>
  <c r="SCE68" i="9"/>
  <c r="SCG68" i="9"/>
  <c r="SCI68" i="9"/>
  <c r="SCK68" i="9"/>
  <c r="SCM68" i="9"/>
  <c r="SCO68" i="9"/>
  <c r="SCQ68" i="9"/>
  <c r="SCS68" i="9"/>
  <c r="SCU68" i="9"/>
  <c r="SCW68" i="9"/>
  <c r="SCY68" i="9"/>
  <c r="SDA68" i="9"/>
  <c r="SDC68" i="9"/>
  <c r="SDE68" i="9"/>
  <c r="SDG68" i="9"/>
  <c r="SDI68" i="9"/>
  <c r="SDK68" i="9"/>
  <c r="SDM68" i="9"/>
  <c r="SDO68" i="9"/>
  <c r="SDQ68" i="9"/>
  <c r="SDS68" i="9"/>
  <c r="SDU68" i="9"/>
  <c r="SDW68" i="9"/>
  <c r="SDY68" i="9"/>
  <c r="SEA68" i="9"/>
  <c r="SEC68" i="9"/>
  <c r="SEE68" i="9"/>
  <c r="SEG68" i="9"/>
  <c r="SEI68" i="9"/>
  <c r="SEK68" i="9"/>
  <c r="SEM68" i="9"/>
  <c r="SEO68" i="9"/>
  <c r="SEQ68" i="9"/>
  <c r="SES68" i="9"/>
  <c r="SEU68" i="9"/>
  <c r="SEW68" i="9"/>
  <c r="SEY68" i="9"/>
  <c r="SFA68" i="9"/>
  <c r="SFC68" i="9"/>
  <c r="SFE68" i="9"/>
  <c r="SFG68" i="9"/>
  <c r="SFI68" i="9"/>
  <c r="SFK68" i="9"/>
  <c r="SFM68" i="9"/>
  <c r="SFO68" i="9"/>
  <c r="SFQ68" i="9"/>
  <c r="SFS68" i="9"/>
  <c r="SFU68" i="9"/>
  <c r="SFW68" i="9"/>
  <c r="SFY68" i="9"/>
  <c r="SGA68" i="9"/>
  <c r="SGC68" i="9"/>
  <c r="SGE68" i="9"/>
  <c r="SGG68" i="9"/>
  <c r="SGI68" i="9"/>
  <c r="SGK68" i="9"/>
  <c r="SGM68" i="9"/>
  <c r="SGO68" i="9"/>
  <c r="SGQ68" i="9"/>
  <c r="SGS68" i="9"/>
  <c r="SGU68" i="9"/>
  <c r="SGW68" i="9"/>
  <c r="SGY68" i="9"/>
  <c r="SHA68" i="9"/>
  <c r="SHC68" i="9"/>
  <c r="SHE68" i="9"/>
  <c r="SHG68" i="9"/>
  <c r="SHI68" i="9"/>
  <c r="SHK68" i="9"/>
  <c r="SHM68" i="9"/>
  <c r="SHO68" i="9"/>
  <c r="SHQ68" i="9"/>
  <c r="SHS68" i="9"/>
  <c r="SHU68" i="9"/>
  <c r="SHW68" i="9"/>
  <c r="SHY68" i="9"/>
  <c r="SIA68" i="9"/>
  <c r="SIC68" i="9"/>
  <c r="SIE68" i="9"/>
  <c r="SIG68" i="9"/>
  <c r="SII68" i="9"/>
  <c r="SIK68" i="9"/>
  <c r="SIM68" i="9"/>
  <c r="SIO68" i="9"/>
  <c r="SIQ68" i="9"/>
  <c r="SIS68" i="9"/>
  <c r="SIU68" i="9"/>
  <c r="SIW68" i="9"/>
  <c r="SIY68" i="9"/>
  <c r="SJA68" i="9"/>
  <c r="SJC68" i="9"/>
  <c r="SJE68" i="9"/>
  <c r="SJG68" i="9"/>
  <c r="SJI68" i="9"/>
  <c r="SJK68" i="9"/>
  <c r="SJM68" i="9"/>
  <c r="SJO68" i="9"/>
  <c r="SJQ68" i="9"/>
  <c r="SJS68" i="9"/>
  <c r="SJU68" i="9"/>
  <c r="SJW68" i="9"/>
  <c r="SJY68" i="9"/>
  <c r="SKA68" i="9"/>
  <c r="SKC68" i="9"/>
  <c r="SKE68" i="9"/>
  <c r="SKG68" i="9"/>
  <c r="SKI68" i="9"/>
  <c r="SKK68" i="9"/>
  <c r="SKM68" i="9"/>
  <c r="SKO68" i="9"/>
  <c r="SKQ68" i="9"/>
  <c r="SKS68" i="9"/>
  <c r="SKU68" i="9"/>
  <c r="SKW68" i="9"/>
  <c r="SKY68" i="9"/>
  <c r="SLA68" i="9"/>
  <c r="SLC68" i="9"/>
  <c r="SLE68" i="9"/>
  <c r="SLG68" i="9"/>
  <c r="SLI68" i="9"/>
  <c r="SLK68" i="9"/>
  <c r="SLM68" i="9"/>
  <c r="SLO68" i="9"/>
  <c r="SLQ68" i="9"/>
  <c r="SLS68" i="9"/>
  <c r="SLU68" i="9"/>
  <c r="SLW68" i="9"/>
  <c r="SLY68" i="9"/>
  <c r="SMA68" i="9"/>
  <c r="SMC68" i="9"/>
  <c r="SME68" i="9"/>
  <c r="SMG68" i="9"/>
  <c r="SMI68" i="9"/>
  <c r="SMK68" i="9"/>
  <c r="SMM68" i="9"/>
  <c r="SMO68" i="9"/>
  <c r="SMQ68" i="9"/>
  <c r="SMS68" i="9"/>
  <c r="SMU68" i="9"/>
  <c r="SMW68" i="9"/>
  <c r="SMY68" i="9"/>
  <c r="SNA68" i="9"/>
  <c r="SNC68" i="9"/>
  <c r="SNE68" i="9"/>
  <c r="SNG68" i="9"/>
  <c r="SNI68" i="9"/>
  <c r="SNK68" i="9"/>
  <c r="SNM68" i="9"/>
  <c r="SNO68" i="9"/>
  <c r="SNQ68" i="9"/>
  <c r="SNS68" i="9"/>
  <c r="SNU68" i="9"/>
  <c r="SNW68" i="9"/>
  <c r="SNY68" i="9"/>
  <c r="SOA68" i="9"/>
  <c r="SOC68" i="9"/>
  <c r="SOE68" i="9"/>
  <c r="SOG68" i="9"/>
  <c r="SOI68" i="9"/>
  <c r="SOK68" i="9"/>
  <c r="SOM68" i="9"/>
  <c r="SOO68" i="9"/>
  <c r="SOQ68" i="9"/>
  <c r="SOS68" i="9"/>
  <c r="SOU68" i="9"/>
  <c r="SOW68" i="9"/>
  <c r="SOY68" i="9"/>
  <c r="SPA68" i="9"/>
  <c r="SPC68" i="9"/>
  <c r="SPE68" i="9"/>
  <c r="SPG68" i="9"/>
  <c r="SPI68" i="9"/>
  <c r="SPK68" i="9"/>
  <c r="SPM68" i="9"/>
  <c r="SPO68" i="9"/>
  <c r="SPQ68" i="9"/>
  <c r="SPS68" i="9"/>
  <c r="SPU68" i="9"/>
  <c r="SPW68" i="9"/>
  <c r="SPY68" i="9"/>
  <c r="SQA68" i="9"/>
  <c r="SQC68" i="9"/>
  <c r="SQE68" i="9"/>
  <c r="SQG68" i="9"/>
  <c r="SQI68" i="9"/>
  <c r="SQK68" i="9"/>
  <c r="SQM68" i="9"/>
  <c r="SQO68" i="9"/>
  <c r="SQQ68" i="9"/>
  <c r="SQS68" i="9"/>
  <c r="SQU68" i="9"/>
  <c r="SQW68" i="9"/>
  <c r="SQY68" i="9"/>
  <c r="SRA68" i="9"/>
  <c r="SRC68" i="9"/>
  <c r="SRE68" i="9"/>
  <c r="SRG68" i="9"/>
  <c r="SRI68" i="9"/>
  <c r="SRK68" i="9"/>
  <c r="SRM68" i="9"/>
  <c r="SRO68" i="9"/>
  <c r="SRQ68" i="9"/>
  <c r="SRS68" i="9"/>
  <c r="SRU68" i="9"/>
  <c r="SRW68" i="9"/>
  <c r="SRY68" i="9"/>
  <c r="SSA68" i="9"/>
  <c r="SSC68" i="9"/>
  <c r="SSE68" i="9"/>
  <c r="SSG68" i="9"/>
  <c r="SSI68" i="9"/>
  <c r="SSK68" i="9"/>
  <c r="SSM68" i="9"/>
  <c r="SSO68" i="9"/>
  <c r="SSQ68" i="9"/>
  <c r="SSS68" i="9"/>
  <c r="SSU68" i="9"/>
  <c r="SSW68" i="9"/>
  <c r="SSY68" i="9"/>
  <c r="STA68" i="9"/>
  <c r="STC68" i="9"/>
  <c r="STE68" i="9"/>
  <c r="STG68" i="9"/>
  <c r="STI68" i="9"/>
  <c r="STK68" i="9"/>
  <c r="STM68" i="9"/>
  <c r="STO68" i="9"/>
  <c r="STQ68" i="9"/>
  <c r="STS68" i="9"/>
  <c r="STU68" i="9"/>
  <c r="STW68" i="9"/>
  <c r="STY68" i="9"/>
  <c r="SUA68" i="9"/>
  <c r="SUC68" i="9"/>
  <c r="SUE68" i="9"/>
  <c r="SUG68" i="9"/>
  <c r="SUI68" i="9"/>
  <c r="SUK68" i="9"/>
  <c r="SUM68" i="9"/>
  <c r="SUO68" i="9"/>
  <c r="SUQ68" i="9"/>
  <c r="SUS68" i="9"/>
  <c r="SUU68" i="9"/>
  <c r="SUW68" i="9"/>
  <c r="SUY68" i="9"/>
  <c r="SVA68" i="9"/>
  <c r="SVC68" i="9"/>
  <c r="SVE68" i="9"/>
  <c r="SVG68" i="9"/>
  <c r="SVI68" i="9"/>
  <c r="SVK68" i="9"/>
  <c r="SVM68" i="9"/>
  <c r="SVO68" i="9"/>
  <c r="SVQ68" i="9"/>
  <c r="SVS68" i="9"/>
  <c r="SVU68" i="9"/>
  <c r="SVW68" i="9"/>
  <c r="SVY68" i="9"/>
  <c r="SWA68" i="9"/>
  <c r="SWC68" i="9"/>
  <c r="SWE68" i="9"/>
  <c r="SWG68" i="9"/>
  <c r="SWI68" i="9"/>
  <c r="SWK68" i="9"/>
  <c r="SWM68" i="9"/>
  <c r="SWO68" i="9"/>
  <c r="SWQ68" i="9"/>
  <c r="SWS68" i="9"/>
  <c r="SWU68" i="9"/>
  <c r="SWW68" i="9"/>
  <c r="SWY68" i="9"/>
  <c r="SXA68" i="9"/>
  <c r="SXC68" i="9"/>
  <c r="SXE68" i="9"/>
  <c r="SXG68" i="9"/>
  <c r="SXI68" i="9"/>
  <c r="SXK68" i="9"/>
  <c r="SXM68" i="9"/>
  <c r="SXO68" i="9"/>
  <c r="SXQ68" i="9"/>
  <c r="SXS68" i="9"/>
  <c r="SXU68" i="9"/>
  <c r="SXW68" i="9"/>
  <c r="SXY68" i="9"/>
  <c r="SYA68" i="9"/>
  <c r="SYC68" i="9"/>
  <c r="SYE68" i="9"/>
  <c r="SYG68" i="9"/>
  <c r="SYI68" i="9"/>
  <c r="SYK68" i="9"/>
  <c r="SYM68" i="9"/>
  <c r="SYO68" i="9"/>
  <c r="SYQ68" i="9"/>
  <c r="SYS68" i="9"/>
  <c r="SYU68" i="9"/>
  <c r="SYW68" i="9"/>
  <c r="SYY68" i="9"/>
  <c r="SZA68" i="9"/>
  <c r="SZC68" i="9"/>
  <c r="SZE68" i="9"/>
  <c r="SZG68" i="9"/>
  <c r="SZI68" i="9"/>
  <c r="SZK68" i="9"/>
  <c r="SZM68" i="9"/>
  <c r="SZO68" i="9"/>
  <c r="SZQ68" i="9"/>
  <c r="SZS68" i="9"/>
  <c r="SZU68" i="9"/>
  <c r="SZW68" i="9"/>
  <c r="SZY68" i="9"/>
  <c r="TAA68" i="9"/>
  <c r="TAC68" i="9"/>
  <c r="TAE68" i="9"/>
  <c r="TAG68" i="9"/>
  <c r="TAI68" i="9"/>
  <c r="TAK68" i="9"/>
  <c r="TAM68" i="9"/>
  <c r="TAO68" i="9"/>
  <c r="TAQ68" i="9"/>
  <c r="TAS68" i="9"/>
  <c r="TAU68" i="9"/>
  <c r="TAW68" i="9"/>
  <c r="TAY68" i="9"/>
  <c r="TBA68" i="9"/>
  <c r="TBC68" i="9"/>
  <c r="TBE68" i="9"/>
  <c r="TBG68" i="9"/>
  <c r="TBI68" i="9"/>
  <c r="TBK68" i="9"/>
  <c r="TBM68" i="9"/>
  <c r="TBO68" i="9"/>
  <c r="TBQ68" i="9"/>
  <c r="TBS68" i="9"/>
  <c r="TBU68" i="9"/>
  <c r="TBW68" i="9"/>
  <c r="TBY68" i="9"/>
  <c r="TCA68" i="9"/>
  <c r="TCC68" i="9"/>
  <c r="TCE68" i="9"/>
  <c r="TCG68" i="9"/>
  <c r="TCI68" i="9"/>
  <c r="TCK68" i="9"/>
  <c r="TCM68" i="9"/>
  <c r="TCO68" i="9"/>
  <c r="TCQ68" i="9"/>
  <c r="TCS68" i="9"/>
  <c r="TCU68" i="9"/>
  <c r="TCW68" i="9"/>
  <c r="TCY68" i="9"/>
  <c r="TDA68" i="9"/>
  <c r="TDC68" i="9"/>
  <c r="TDE68" i="9"/>
  <c r="TDG68" i="9"/>
  <c r="TDI68" i="9"/>
  <c r="TDK68" i="9"/>
  <c r="TDM68" i="9"/>
  <c r="TDO68" i="9"/>
  <c r="TDQ68" i="9"/>
  <c r="TDS68" i="9"/>
  <c r="TDU68" i="9"/>
  <c r="TDW68" i="9"/>
  <c r="TDY68" i="9"/>
  <c r="TEA68" i="9"/>
  <c r="TEC68" i="9"/>
  <c r="TEE68" i="9"/>
  <c r="TEG68" i="9"/>
  <c r="TEI68" i="9"/>
  <c r="TEK68" i="9"/>
  <c r="TEM68" i="9"/>
  <c r="TEO68" i="9"/>
  <c r="TEQ68" i="9"/>
  <c r="TES68" i="9"/>
  <c r="TEU68" i="9"/>
  <c r="TEW68" i="9"/>
  <c r="TEY68" i="9"/>
  <c r="TFA68" i="9"/>
  <c r="TFC68" i="9"/>
  <c r="TFE68" i="9"/>
  <c r="TFG68" i="9"/>
  <c r="TFI68" i="9"/>
  <c r="TFK68" i="9"/>
  <c r="TFM68" i="9"/>
  <c r="TFO68" i="9"/>
  <c r="TFQ68" i="9"/>
  <c r="TFS68" i="9"/>
  <c r="TFU68" i="9"/>
  <c r="TFW68" i="9"/>
  <c r="TFY68" i="9"/>
  <c r="TGA68" i="9"/>
  <c r="TGC68" i="9"/>
  <c r="TGE68" i="9"/>
  <c r="TGG68" i="9"/>
  <c r="TGI68" i="9"/>
  <c r="TGK68" i="9"/>
  <c r="TGM68" i="9"/>
  <c r="TGO68" i="9"/>
  <c r="TGQ68" i="9"/>
  <c r="TGS68" i="9"/>
  <c r="TGU68" i="9"/>
  <c r="TGW68" i="9"/>
  <c r="TGY68" i="9"/>
  <c r="THA68" i="9"/>
  <c r="THC68" i="9"/>
  <c r="THE68" i="9"/>
  <c r="THG68" i="9"/>
  <c r="THI68" i="9"/>
  <c r="THK68" i="9"/>
  <c r="THM68" i="9"/>
  <c r="THO68" i="9"/>
  <c r="THQ68" i="9"/>
  <c r="THS68" i="9"/>
  <c r="THU68" i="9"/>
  <c r="THW68" i="9"/>
  <c r="THY68" i="9"/>
  <c r="TIA68" i="9"/>
  <c r="TIC68" i="9"/>
  <c r="TIE68" i="9"/>
  <c r="TIG68" i="9"/>
  <c r="TII68" i="9"/>
  <c r="TIK68" i="9"/>
  <c r="TIM68" i="9"/>
  <c r="TIO68" i="9"/>
  <c r="TIQ68" i="9"/>
  <c r="TIS68" i="9"/>
  <c r="TIU68" i="9"/>
  <c r="TIW68" i="9"/>
  <c r="TIY68" i="9"/>
  <c r="TJA68" i="9"/>
  <c r="TJC68" i="9"/>
  <c r="TJE68" i="9"/>
  <c r="TJG68" i="9"/>
  <c r="TJI68" i="9"/>
  <c r="TJK68" i="9"/>
  <c r="TJM68" i="9"/>
  <c r="TJO68" i="9"/>
  <c r="TJQ68" i="9"/>
  <c r="TJS68" i="9"/>
  <c r="TJU68" i="9"/>
  <c r="TJW68" i="9"/>
  <c r="TJY68" i="9"/>
  <c r="TKA68" i="9"/>
  <c r="TKC68" i="9"/>
  <c r="TKE68" i="9"/>
  <c r="TKG68" i="9"/>
  <c r="TKI68" i="9"/>
  <c r="TKK68" i="9"/>
  <c r="TKM68" i="9"/>
  <c r="TKO68" i="9"/>
  <c r="TKQ68" i="9"/>
  <c r="TKS68" i="9"/>
  <c r="TKU68" i="9"/>
  <c r="TKW68" i="9"/>
  <c r="TKY68" i="9"/>
  <c r="TLA68" i="9"/>
  <c r="TLC68" i="9"/>
  <c r="TLE68" i="9"/>
  <c r="TLG68" i="9"/>
  <c r="TLI68" i="9"/>
  <c r="TLK68" i="9"/>
  <c r="TLM68" i="9"/>
  <c r="TLO68" i="9"/>
  <c r="TLQ68" i="9"/>
  <c r="TLS68" i="9"/>
  <c r="TLU68" i="9"/>
  <c r="TLW68" i="9"/>
  <c r="TLY68" i="9"/>
  <c r="TMA68" i="9"/>
  <c r="TMC68" i="9"/>
  <c r="TME68" i="9"/>
  <c r="TMG68" i="9"/>
  <c r="TMI68" i="9"/>
  <c r="TMK68" i="9"/>
  <c r="TMM68" i="9"/>
  <c r="TMO68" i="9"/>
  <c r="TMQ68" i="9"/>
  <c r="TMS68" i="9"/>
  <c r="TMU68" i="9"/>
  <c r="TMW68" i="9"/>
  <c r="TMY68" i="9"/>
  <c r="TNA68" i="9"/>
  <c r="TNC68" i="9"/>
  <c r="TNE68" i="9"/>
  <c r="TNG68" i="9"/>
  <c r="TNI68" i="9"/>
  <c r="TNK68" i="9"/>
  <c r="TNM68" i="9"/>
  <c r="TNO68" i="9"/>
  <c r="TNQ68" i="9"/>
  <c r="TNS68" i="9"/>
  <c r="TNU68" i="9"/>
  <c r="TNW68" i="9"/>
  <c r="TNY68" i="9"/>
  <c r="TOA68" i="9"/>
  <c r="TOC68" i="9"/>
  <c r="TOE68" i="9"/>
  <c r="TOG68" i="9"/>
  <c r="TOI68" i="9"/>
  <c r="TOK68" i="9"/>
  <c r="TOM68" i="9"/>
  <c r="TOO68" i="9"/>
  <c r="TOQ68" i="9"/>
  <c r="TOS68" i="9"/>
  <c r="TOU68" i="9"/>
  <c r="TOW68" i="9"/>
  <c r="TOY68" i="9"/>
  <c r="TPA68" i="9"/>
  <c r="TPC68" i="9"/>
  <c r="TPE68" i="9"/>
  <c r="TPG68" i="9"/>
  <c r="TPI68" i="9"/>
  <c r="TPK68" i="9"/>
  <c r="TPM68" i="9"/>
  <c r="TPO68" i="9"/>
  <c r="TPQ68" i="9"/>
  <c r="TPS68" i="9"/>
  <c r="TPU68" i="9"/>
  <c r="TPW68" i="9"/>
  <c r="TPY68" i="9"/>
  <c r="TQA68" i="9"/>
  <c r="TQC68" i="9"/>
  <c r="TQE68" i="9"/>
  <c r="TQG68" i="9"/>
  <c r="TQI68" i="9"/>
  <c r="TQK68" i="9"/>
  <c r="TQM68" i="9"/>
  <c r="TQO68" i="9"/>
  <c r="TQQ68" i="9"/>
  <c r="TQS68" i="9"/>
  <c r="TQU68" i="9"/>
  <c r="TQW68" i="9"/>
  <c r="TQY68" i="9"/>
  <c r="TRA68" i="9"/>
  <c r="TRC68" i="9"/>
  <c r="TRE68" i="9"/>
  <c r="TRG68" i="9"/>
  <c r="TRI68" i="9"/>
  <c r="TRK68" i="9"/>
  <c r="TRM68" i="9"/>
  <c r="TRO68" i="9"/>
  <c r="TRQ68" i="9"/>
  <c r="TRS68" i="9"/>
  <c r="TRU68" i="9"/>
  <c r="TRW68" i="9"/>
  <c r="TRY68" i="9"/>
  <c r="TSA68" i="9"/>
  <c r="TSC68" i="9"/>
  <c r="TSE68" i="9"/>
  <c r="TSG68" i="9"/>
  <c r="TSI68" i="9"/>
  <c r="TSK68" i="9"/>
  <c r="TSM68" i="9"/>
  <c r="TSO68" i="9"/>
  <c r="TSQ68" i="9"/>
  <c r="TSS68" i="9"/>
  <c r="TSU68" i="9"/>
  <c r="TSW68" i="9"/>
  <c r="TSY68" i="9"/>
  <c r="TTA68" i="9"/>
  <c r="TTC68" i="9"/>
  <c r="TTE68" i="9"/>
  <c r="TTG68" i="9"/>
  <c r="TTI68" i="9"/>
  <c r="TTK68" i="9"/>
  <c r="TTM68" i="9"/>
  <c r="TTO68" i="9"/>
  <c r="TTQ68" i="9"/>
  <c r="TTS68" i="9"/>
  <c r="TTU68" i="9"/>
  <c r="TTW68" i="9"/>
  <c r="TTY68" i="9"/>
  <c r="TUA68" i="9"/>
  <c r="TUC68" i="9"/>
  <c r="TUE68" i="9"/>
  <c r="TUG68" i="9"/>
  <c r="TUI68" i="9"/>
  <c r="TUK68" i="9"/>
  <c r="TUM68" i="9"/>
  <c r="TUO68" i="9"/>
  <c r="TUQ68" i="9"/>
  <c r="TUS68" i="9"/>
  <c r="TUU68" i="9"/>
  <c r="TUW68" i="9"/>
  <c r="TUY68" i="9"/>
  <c r="TVA68" i="9"/>
  <c r="TVC68" i="9"/>
  <c r="TVE68" i="9"/>
  <c r="TVG68" i="9"/>
  <c r="TVI68" i="9"/>
  <c r="TVK68" i="9"/>
  <c r="TVM68" i="9"/>
  <c r="TVO68" i="9"/>
  <c r="TVQ68" i="9"/>
  <c r="TVS68" i="9"/>
  <c r="TVU68" i="9"/>
  <c r="TVW68" i="9"/>
  <c r="TVY68" i="9"/>
  <c r="TWA68" i="9"/>
  <c r="TWC68" i="9"/>
  <c r="TWE68" i="9"/>
  <c r="TWG68" i="9"/>
  <c r="TWI68" i="9"/>
  <c r="TWK68" i="9"/>
  <c r="TWM68" i="9"/>
  <c r="TWO68" i="9"/>
  <c r="TWQ68" i="9"/>
  <c r="TWS68" i="9"/>
  <c r="TWU68" i="9"/>
  <c r="TWW68" i="9"/>
  <c r="TWY68" i="9"/>
  <c r="TXA68" i="9"/>
  <c r="TXC68" i="9"/>
  <c r="TXE68" i="9"/>
  <c r="TXG68" i="9"/>
  <c r="TXI68" i="9"/>
  <c r="TXK68" i="9"/>
  <c r="TXM68" i="9"/>
  <c r="TXO68" i="9"/>
  <c r="TXQ68" i="9"/>
  <c r="TXS68" i="9"/>
  <c r="TXU68" i="9"/>
  <c r="TXW68" i="9"/>
  <c r="TXY68" i="9"/>
  <c r="TYA68" i="9"/>
  <c r="TYC68" i="9"/>
  <c r="TYE68" i="9"/>
  <c r="TYG68" i="9"/>
  <c r="TYI68" i="9"/>
  <c r="TYK68" i="9"/>
  <c r="TYM68" i="9"/>
  <c r="TYO68" i="9"/>
  <c r="TYQ68" i="9"/>
  <c r="TYS68" i="9"/>
  <c r="TYU68" i="9"/>
  <c r="TYW68" i="9"/>
  <c r="TYY68" i="9"/>
  <c r="TZA68" i="9"/>
  <c r="TZC68" i="9"/>
  <c r="TZE68" i="9"/>
  <c r="TZG68" i="9"/>
  <c r="TZI68" i="9"/>
  <c r="TZK68" i="9"/>
  <c r="TZM68" i="9"/>
  <c r="TZO68" i="9"/>
  <c r="TZQ68" i="9"/>
  <c r="TZS68" i="9"/>
  <c r="TZU68" i="9"/>
  <c r="TZW68" i="9"/>
  <c r="TZY68" i="9"/>
  <c r="UAA68" i="9"/>
  <c r="UAC68" i="9"/>
  <c r="UAE68" i="9"/>
  <c r="UAG68" i="9"/>
  <c r="UAI68" i="9"/>
  <c r="UAK68" i="9"/>
  <c r="UAM68" i="9"/>
  <c r="UAO68" i="9"/>
  <c r="UAQ68" i="9"/>
  <c r="UAS68" i="9"/>
  <c r="UAU68" i="9"/>
  <c r="UAW68" i="9"/>
  <c r="UAY68" i="9"/>
  <c r="UBA68" i="9"/>
  <c r="UBC68" i="9"/>
  <c r="UBE68" i="9"/>
  <c r="UBG68" i="9"/>
  <c r="UBI68" i="9"/>
  <c r="UBK68" i="9"/>
  <c r="UBM68" i="9"/>
  <c r="UBO68" i="9"/>
  <c r="UBQ68" i="9"/>
  <c r="UBS68" i="9"/>
  <c r="UBU68" i="9"/>
  <c r="UBW68" i="9"/>
  <c r="UBY68" i="9"/>
  <c r="UCA68" i="9"/>
  <c r="UCC68" i="9"/>
  <c r="UCE68" i="9"/>
  <c r="UCG68" i="9"/>
  <c r="UCI68" i="9"/>
  <c r="UCK68" i="9"/>
  <c r="UCM68" i="9"/>
  <c r="UCO68" i="9"/>
  <c r="UCQ68" i="9"/>
  <c r="UCS68" i="9"/>
  <c r="UCU68" i="9"/>
  <c r="UCW68" i="9"/>
  <c r="UCY68" i="9"/>
  <c r="UDA68" i="9"/>
  <c r="UDC68" i="9"/>
  <c r="UDE68" i="9"/>
  <c r="UDG68" i="9"/>
  <c r="UDI68" i="9"/>
  <c r="UDK68" i="9"/>
  <c r="UDM68" i="9"/>
  <c r="UDO68" i="9"/>
  <c r="UDQ68" i="9"/>
  <c r="UDS68" i="9"/>
  <c r="UDU68" i="9"/>
  <c r="UDW68" i="9"/>
  <c r="UDY68" i="9"/>
  <c r="UEA68" i="9"/>
  <c r="UEC68" i="9"/>
  <c r="UEE68" i="9"/>
  <c r="UEG68" i="9"/>
  <c r="UEI68" i="9"/>
  <c r="UEK68" i="9"/>
  <c r="UEM68" i="9"/>
  <c r="UEO68" i="9"/>
  <c r="UEQ68" i="9"/>
  <c r="UES68" i="9"/>
  <c r="UEU68" i="9"/>
  <c r="UEW68" i="9"/>
  <c r="UEY68" i="9"/>
  <c r="UFA68" i="9"/>
  <c r="UFC68" i="9"/>
  <c r="UFE68" i="9"/>
  <c r="UFG68" i="9"/>
  <c r="UFI68" i="9"/>
  <c r="UFK68" i="9"/>
  <c r="UFM68" i="9"/>
  <c r="UFO68" i="9"/>
  <c r="UFQ68" i="9"/>
  <c r="UFS68" i="9"/>
  <c r="UFU68" i="9"/>
  <c r="UFW68" i="9"/>
  <c r="UFY68" i="9"/>
  <c r="UGA68" i="9"/>
  <c r="UGC68" i="9"/>
  <c r="UGE68" i="9"/>
  <c r="UGG68" i="9"/>
  <c r="UGI68" i="9"/>
  <c r="UGK68" i="9"/>
  <c r="UGM68" i="9"/>
  <c r="UGO68" i="9"/>
  <c r="UGQ68" i="9"/>
  <c r="UGS68" i="9"/>
  <c r="UGU68" i="9"/>
  <c r="UGW68" i="9"/>
  <c r="UGY68" i="9"/>
  <c r="UHA68" i="9"/>
  <c r="UHC68" i="9"/>
  <c r="UHE68" i="9"/>
  <c r="UHG68" i="9"/>
  <c r="UHI68" i="9"/>
  <c r="UHK68" i="9"/>
  <c r="UHM68" i="9"/>
  <c r="UHO68" i="9"/>
  <c r="UHQ68" i="9"/>
  <c r="UHS68" i="9"/>
  <c r="UHU68" i="9"/>
  <c r="UHW68" i="9"/>
  <c r="UHY68" i="9"/>
  <c r="UIA68" i="9"/>
  <c r="UIC68" i="9"/>
  <c r="UIE68" i="9"/>
  <c r="UIG68" i="9"/>
  <c r="UII68" i="9"/>
  <c r="UIK68" i="9"/>
  <c r="UIM68" i="9"/>
  <c r="UIO68" i="9"/>
  <c r="UIQ68" i="9"/>
  <c r="UIS68" i="9"/>
  <c r="UIU68" i="9"/>
  <c r="UIW68" i="9"/>
  <c r="UIY68" i="9"/>
  <c r="UJA68" i="9"/>
  <c r="UJC68" i="9"/>
  <c r="UJE68" i="9"/>
  <c r="UJG68" i="9"/>
  <c r="UJI68" i="9"/>
  <c r="UJK68" i="9"/>
  <c r="UJM68" i="9"/>
  <c r="UJO68" i="9"/>
  <c r="UJQ68" i="9"/>
  <c r="UJS68" i="9"/>
  <c r="UJU68" i="9"/>
  <c r="UJW68" i="9"/>
  <c r="UJY68" i="9"/>
  <c r="UKA68" i="9"/>
  <c r="UKC68" i="9"/>
  <c r="UKE68" i="9"/>
  <c r="UKG68" i="9"/>
  <c r="UKI68" i="9"/>
  <c r="UKK68" i="9"/>
  <c r="UKM68" i="9"/>
  <c r="UKO68" i="9"/>
  <c r="UKQ68" i="9"/>
  <c r="UKS68" i="9"/>
  <c r="UKU68" i="9"/>
  <c r="UKW68" i="9"/>
  <c r="UKY68" i="9"/>
  <c r="ULA68" i="9"/>
  <c r="ULC68" i="9"/>
  <c r="ULE68" i="9"/>
  <c r="ULG68" i="9"/>
  <c r="ULI68" i="9"/>
  <c r="ULK68" i="9"/>
  <c r="ULM68" i="9"/>
  <c r="ULO68" i="9"/>
  <c r="ULQ68" i="9"/>
  <c r="ULS68" i="9"/>
  <c r="ULU68" i="9"/>
  <c r="ULW68" i="9"/>
  <c r="ULY68" i="9"/>
  <c r="UMA68" i="9"/>
  <c r="UMC68" i="9"/>
  <c r="UME68" i="9"/>
  <c r="UMG68" i="9"/>
  <c r="UMI68" i="9"/>
  <c r="UMK68" i="9"/>
  <c r="UMM68" i="9"/>
  <c r="UMO68" i="9"/>
  <c r="UMQ68" i="9"/>
  <c r="UMS68" i="9"/>
  <c r="UMU68" i="9"/>
  <c r="UMW68" i="9"/>
  <c r="UMY68" i="9"/>
  <c r="UNA68" i="9"/>
  <c r="UNC68" i="9"/>
  <c r="UNE68" i="9"/>
  <c r="UNG68" i="9"/>
  <c r="UNI68" i="9"/>
  <c r="UNK68" i="9"/>
  <c r="UNM68" i="9"/>
  <c r="UNO68" i="9"/>
  <c r="UNQ68" i="9"/>
  <c r="UNS68" i="9"/>
  <c r="UNU68" i="9"/>
  <c r="UNW68" i="9"/>
  <c r="UNY68" i="9"/>
  <c r="UOA68" i="9"/>
  <c r="UOC68" i="9"/>
  <c r="UOE68" i="9"/>
  <c r="UOG68" i="9"/>
  <c r="UOI68" i="9"/>
  <c r="UOK68" i="9"/>
  <c r="UOM68" i="9"/>
  <c r="UOO68" i="9"/>
  <c r="UOQ68" i="9"/>
  <c r="UOS68" i="9"/>
  <c r="UOU68" i="9"/>
  <c r="UOW68" i="9"/>
  <c r="UOY68" i="9"/>
  <c r="UPA68" i="9"/>
  <c r="UPC68" i="9"/>
  <c r="UPE68" i="9"/>
  <c r="UPG68" i="9"/>
  <c r="UPI68" i="9"/>
  <c r="UPK68" i="9"/>
  <c r="UPM68" i="9"/>
  <c r="UPO68" i="9"/>
  <c r="UPQ68" i="9"/>
  <c r="UPS68" i="9"/>
  <c r="UPU68" i="9"/>
  <c r="UPW68" i="9"/>
  <c r="UPY68" i="9"/>
  <c r="UQA68" i="9"/>
  <c r="UQC68" i="9"/>
  <c r="UQE68" i="9"/>
  <c r="UQG68" i="9"/>
  <c r="UQI68" i="9"/>
  <c r="UQK68" i="9"/>
  <c r="UQM68" i="9"/>
  <c r="UQO68" i="9"/>
  <c r="UQQ68" i="9"/>
  <c r="UQS68" i="9"/>
  <c r="UQU68" i="9"/>
  <c r="UQW68" i="9"/>
  <c r="UQY68" i="9"/>
  <c r="URA68" i="9"/>
  <c r="URC68" i="9"/>
  <c r="URE68" i="9"/>
  <c r="URG68" i="9"/>
  <c r="URI68" i="9"/>
  <c r="URK68" i="9"/>
  <c r="URM68" i="9"/>
  <c r="URO68" i="9"/>
  <c r="URQ68" i="9"/>
  <c r="URS68" i="9"/>
  <c r="URU68" i="9"/>
  <c r="URW68" i="9"/>
  <c r="URY68" i="9"/>
  <c r="USA68" i="9"/>
  <c r="USC68" i="9"/>
  <c r="USE68" i="9"/>
  <c r="USG68" i="9"/>
  <c r="USI68" i="9"/>
  <c r="USK68" i="9"/>
  <c r="USM68" i="9"/>
  <c r="USO68" i="9"/>
  <c r="USQ68" i="9"/>
  <c r="USS68" i="9"/>
  <c r="USU68" i="9"/>
  <c r="USW68" i="9"/>
  <c r="USY68" i="9"/>
  <c r="UTA68" i="9"/>
  <c r="UTC68" i="9"/>
  <c r="UTE68" i="9"/>
  <c r="UTG68" i="9"/>
  <c r="UTI68" i="9"/>
  <c r="UTK68" i="9"/>
  <c r="UTM68" i="9"/>
  <c r="UTO68" i="9"/>
  <c r="UTQ68" i="9"/>
  <c r="UTS68" i="9"/>
  <c r="UTU68" i="9"/>
  <c r="UTW68" i="9"/>
  <c r="UTY68" i="9"/>
  <c r="UUA68" i="9"/>
  <c r="UUC68" i="9"/>
  <c r="UUE68" i="9"/>
  <c r="UUG68" i="9"/>
  <c r="UUI68" i="9"/>
  <c r="UUK68" i="9"/>
  <c r="UUM68" i="9"/>
  <c r="UUO68" i="9"/>
  <c r="UUQ68" i="9"/>
  <c r="UUS68" i="9"/>
  <c r="UUU68" i="9"/>
  <c r="UUW68" i="9"/>
  <c r="UUY68" i="9"/>
  <c r="UVA68" i="9"/>
  <c r="UVC68" i="9"/>
  <c r="UVE68" i="9"/>
  <c r="UVG68" i="9"/>
  <c r="UVI68" i="9"/>
  <c r="UVK68" i="9"/>
  <c r="UVM68" i="9"/>
  <c r="UVO68" i="9"/>
  <c r="UVQ68" i="9"/>
  <c r="UVS68" i="9"/>
  <c r="UVU68" i="9"/>
  <c r="UVW68" i="9"/>
  <c r="UVY68" i="9"/>
  <c r="UWA68" i="9"/>
  <c r="UWC68" i="9"/>
  <c r="UWE68" i="9"/>
  <c r="UWG68" i="9"/>
  <c r="UWI68" i="9"/>
  <c r="UWK68" i="9"/>
  <c r="UWM68" i="9"/>
  <c r="UWO68" i="9"/>
  <c r="UWQ68" i="9"/>
  <c r="UWS68" i="9"/>
  <c r="UWU68" i="9"/>
  <c r="UWW68" i="9"/>
  <c r="UWY68" i="9"/>
  <c r="UXA68" i="9"/>
  <c r="UXC68" i="9"/>
  <c r="UXE68" i="9"/>
  <c r="UXG68" i="9"/>
  <c r="UXI68" i="9"/>
  <c r="UXK68" i="9"/>
  <c r="UXM68" i="9"/>
  <c r="UXO68" i="9"/>
  <c r="UXQ68" i="9"/>
  <c r="UXS68" i="9"/>
  <c r="UXU68" i="9"/>
  <c r="UXW68" i="9"/>
  <c r="UXY68" i="9"/>
  <c r="UYA68" i="9"/>
  <c r="UYC68" i="9"/>
  <c r="UYE68" i="9"/>
  <c r="UYG68" i="9"/>
  <c r="UYI68" i="9"/>
  <c r="UYK68" i="9"/>
  <c r="UYM68" i="9"/>
  <c r="UYO68" i="9"/>
  <c r="UYQ68" i="9"/>
  <c r="UYS68" i="9"/>
  <c r="UYU68" i="9"/>
  <c r="UYW68" i="9"/>
  <c r="UYY68" i="9"/>
  <c r="UZA68" i="9"/>
  <c r="UZC68" i="9"/>
  <c r="UZE68" i="9"/>
  <c r="UZG68" i="9"/>
  <c r="UZI68" i="9"/>
  <c r="UZK68" i="9"/>
  <c r="UZM68" i="9"/>
  <c r="UZO68" i="9"/>
  <c r="UZQ68" i="9"/>
  <c r="UZS68" i="9"/>
  <c r="UZU68" i="9"/>
  <c r="UZW68" i="9"/>
  <c r="UZY68" i="9"/>
  <c r="VAA68" i="9"/>
  <c r="VAC68" i="9"/>
  <c r="VAE68" i="9"/>
  <c r="VAG68" i="9"/>
  <c r="VAI68" i="9"/>
  <c r="VAK68" i="9"/>
  <c r="VAM68" i="9"/>
  <c r="VAO68" i="9"/>
  <c r="VAQ68" i="9"/>
  <c r="VAS68" i="9"/>
  <c r="VAU68" i="9"/>
  <c r="VAW68" i="9"/>
  <c r="VAY68" i="9"/>
  <c r="VBA68" i="9"/>
  <c r="VBC68" i="9"/>
  <c r="VBE68" i="9"/>
  <c r="VBG68" i="9"/>
  <c r="VBI68" i="9"/>
  <c r="VBK68" i="9"/>
  <c r="VBM68" i="9"/>
  <c r="VBO68" i="9"/>
  <c r="VBQ68" i="9"/>
  <c r="VBS68" i="9"/>
  <c r="VBU68" i="9"/>
  <c r="VBW68" i="9"/>
  <c r="VBY68" i="9"/>
  <c r="VCA68" i="9"/>
  <c r="VCC68" i="9"/>
  <c r="VCE68" i="9"/>
  <c r="VCG68" i="9"/>
  <c r="VCI68" i="9"/>
  <c r="VCK68" i="9"/>
  <c r="VCM68" i="9"/>
  <c r="VCO68" i="9"/>
  <c r="VCQ68" i="9"/>
  <c r="VCS68" i="9"/>
  <c r="VCU68" i="9"/>
  <c r="VCW68" i="9"/>
  <c r="VCY68" i="9"/>
  <c r="VDA68" i="9"/>
  <c r="VDC68" i="9"/>
  <c r="VDE68" i="9"/>
  <c r="VDG68" i="9"/>
  <c r="VDI68" i="9"/>
  <c r="VDK68" i="9"/>
  <c r="VDM68" i="9"/>
  <c r="VDO68" i="9"/>
  <c r="VDQ68" i="9"/>
  <c r="VDS68" i="9"/>
  <c r="VDU68" i="9"/>
  <c r="VDW68" i="9"/>
  <c r="VDY68" i="9"/>
  <c r="VEA68" i="9"/>
  <c r="VEC68" i="9"/>
  <c r="VEE68" i="9"/>
  <c r="VEG68" i="9"/>
  <c r="VEI68" i="9"/>
  <c r="VEK68" i="9"/>
  <c r="VEM68" i="9"/>
  <c r="VEO68" i="9"/>
  <c r="VEQ68" i="9"/>
  <c r="VES68" i="9"/>
  <c r="VEU68" i="9"/>
  <c r="VEW68" i="9"/>
  <c r="VEY68" i="9"/>
  <c r="VFA68" i="9"/>
  <c r="VFC68" i="9"/>
  <c r="VFE68" i="9"/>
  <c r="VFG68" i="9"/>
  <c r="VFI68" i="9"/>
  <c r="VFK68" i="9"/>
  <c r="VFM68" i="9"/>
  <c r="VFO68" i="9"/>
  <c r="VFQ68" i="9"/>
  <c r="VFS68" i="9"/>
  <c r="VFU68" i="9"/>
  <c r="VFW68" i="9"/>
  <c r="VFY68" i="9"/>
  <c r="VGA68" i="9"/>
  <c r="VGC68" i="9"/>
  <c r="VGE68" i="9"/>
  <c r="VGG68" i="9"/>
  <c r="VGI68" i="9"/>
  <c r="VGK68" i="9"/>
  <c r="VGM68" i="9"/>
  <c r="VGO68" i="9"/>
  <c r="VGQ68" i="9"/>
  <c r="VGS68" i="9"/>
  <c r="VGU68" i="9"/>
  <c r="VGW68" i="9"/>
  <c r="VGY68" i="9"/>
  <c r="VHA68" i="9"/>
  <c r="VHC68" i="9"/>
  <c r="VHE68" i="9"/>
  <c r="VHG68" i="9"/>
  <c r="VHI68" i="9"/>
  <c r="VHK68" i="9"/>
  <c r="VHM68" i="9"/>
  <c r="VHO68" i="9"/>
  <c r="VHQ68" i="9"/>
  <c r="VHS68" i="9"/>
  <c r="VHU68" i="9"/>
  <c r="VHW68" i="9"/>
  <c r="VHY68" i="9"/>
  <c r="VIA68" i="9"/>
  <c r="VIC68" i="9"/>
  <c r="VIE68" i="9"/>
  <c r="VIG68" i="9"/>
  <c r="VII68" i="9"/>
  <c r="VIK68" i="9"/>
  <c r="VIM68" i="9"/>
  <c r="VIO68" i="9"/>
  <c r="VIQ68" i="9"/>
  <c r="VIS68" i="9"/>
  <c r="VIU68" i="9"/>
  <c r="VIW68" i="9"/>
  <c r="VIY68" i="9"/>
  <c r="VJA68" i="9"/>
  <c r="VJC68" i="9"/>
  <c r="VJE68" i="9"/>
  <c r="VJG68" i="9"/>
  <c r="VJI68" i="9"/>
  <c r="VJK68" i="9"/>
  <c r="VJM68" i="9"/>
  <c r="VJO68" i="9"/>
  <c r="VJQ68" i="9"/>
  <c r="VJS68" i="9"/>
  <c r="VJU68" i="9"/>
  <c r="VJW68" i="9"/>
  <c r="VJY68" i="9"/>
  <c r="VKA68" i="9"/>
  <c r="VKC68" i="9"/>
  <c r="VKE68" i="9"/>
  <c r="VKG68" i="9"/>
  <c r="VKI68" i="9"/>
  <c r="VKK68" i="9"/>
  <c r="VKM68" i="9"/>
  <c r="VKO68" i="9"/>
  <c r="VKQ68" i="9"/>
  <c r="VKS68" i="9"/>
  <c r="VKU68" i="9"/>
  <c r="VKW68" i="9"/>
  <c r="VKY68" i="9"/>
  <c r="VLA68" i="9"/>
  <c r="VLC68" i="9"/>
  <c r="VLE68" i="9"/>
  <c r="VLG68" i="9"/>
  <c r="VLI68" i="9"/>
  <c r="VLK68" i="9"/>
  <c r="VLM68" i="9"/>
  <c r="VLO68" i="9"/>
  <c r="VLQ68" i="9"/>
  <c r="VLS68" i="9"/>
  <c r="VLU68" i="9"/>
  <c r="VLW68" i="9"/>
  <c r="VLY68" i="9"/>
  <c r="VMA68" i="9"/>
  <c r="VMC68" i="9"/>
  <c r="VME68" i="9"/>
  <c r="VMG68" i="9"/>
  <c r="VMI68" i="9"/>
  <c r="VMK68" i="9"/>
  <c r="VMM68" i="9"/>
  <c r="VMO68" i="9"/>
  <c r="VMQ68" i="9"/>
  <c r="VMS68" i="9"/>
  <c r="VMU68" i="9"/>
  <c r="VMW68" i="9"/>
  <c r="VMY68" i="9"/>
  <c r="VNA68" i="9"/>
  <c r="VNC68" i="9"/>
  <c r="VNE68" i="9"/>
  <c r="VNG68" i="9"/>
  <c r="VNI68" i="9"/>
  <c r="VNK68" i="9"/>
  <c r="VNM68" i="9"/>
  <c r="VNO68" i="9"/>
  <c r="VNQ68" i="9"/>
  <c r="VNS68" i="9"/>
  <c r="VNU68" i="9"/>
  <c r="VNW68" i="9"/>
  <c r="VNY68" i="9"/>
  <c r="VOA68" i="9"/>
  <c r="VOC68" i="9"/>
  <c r="VOE68" i="9"/>
  <c r="VOG68" i="9"/>
  <c r="VOI68" i="9"/>
  <c r="VOK68" i="9"/>
  <c r="VOM68" i="9"/>
  <c r="VOO68" i="9"/>
  <c r="VOQ68" i="9"/>
  <c r="VOS68" i="9"/>
  <c r="VOU68" i="9"/>
  <c r="VOW68" i="9"/>
  <c r="VOY68" i="9"/>
  <c r="VPA68" i="9"/>
  <c r="VPC68" i="9"/>
  <c r="VPE68" i="9"/>
  <c r="VPG68" i="9"/>
  <c r="VPI68" i="9"/>
  <c r="VPK68" i="9"/>
  <c r="VPM68" i="9"/>
  <c r="VPO68" i="9"/>
  <c r="VPQ68" i="9"/>
  <c r="VPS68" i="9"/>
  <c r="VPU68" i="9"/>
  <c r="VPW68" i="9"/>
  <c r="VPY68" i="9"/>
  <c r="VQA68" i="9"/>
  <c r="VQC68" i="9"/>
  <c r="VQE68" i="9"/>
  <c r="VQG68" i="9"/>
  <c r="VQI68" i="9"/>
  <c r="VQK68" i="9"/>
  <c r="VQM68" i="9"/>
  <c r="VQO68" i="9"/>
  <c r="VQQ68" i="9"/>
  <c r="VQS68" i="9"/>
  <c r="VQU68" i="9"/>
  <c r="VQW68" i="9"/>
  <c r="VQY68" i="9"/>
  <c r="VRA68" i="9"/>
  <c r="VRC68" i="9"/>
  <c r="VRE68" i="9"/>
  <c r="VRG68" i="9"/>
  <c r="VRI68" i="9"/>
  <c r="VRK68" i="9"/>
  <c r="VRM68" i="9"/>
  <c r="VRO68" i="9"/>
  <c r="VRQ68" i="9"/>
  <c r="VRS68" i="9"/>
  <c r="VRU68" i="9"/>
  <c r="VRW68" i="9"/>
  <c r="VRY68" i="9"/>
  <c r="VSA68" i="9"/>
  <c r="VSC68" i="9"/>
  <c r="VSE68" i="9"/>
  <c r="VSG68" i="9"/>
  <c r="VSI68" i="9"/>
  <c r="VSK68" i="9"/>
  <c r="VSM68" i="9"/>
  <c r="VSO68" i="9"/>
  <c r="VSQ68" i="9"/>
  <c r="VSS68" i="9"/>
  <c r="VSU68" i="9"/>
  <c r="VSW68" i="9"/>
  <c r="VSY68" i="9"/>
  <c r="VTA68" i="9"/>
  <c r="VTC68" i="9"/>
  <c r="VTE68" i="9"/>
  <c r="VTG68" i="9"/>
  <c r="VTI68" i="9"/>
  <c r="VTK68" i="9"/>
  <c r="VTM68" i="9"/>
  <c r="VTO68" i="9"/>
  <c r="VTQ68" i="9"/>
  <c r="VTS68" i="9"/>
  <c r="VTU68" i="9"/>
  <c r="VTW68" i="9"/>
  <c r="VTY68" i="9"/>
  <c r="VUA68" i="9"/>
  <c r="VUC68" i="9"/>
  <c r="VUE68" i="9"/>
  <c r="VUG68" i="9"/>
  <c r="VUI68" i="9"/>
  <c r="VUK68" i="9"/>
  <c r="VUM68" i="9"/>
  <c r="VUO68" i="9"/>
  <c r="VUQ68" i="9"/>
  <c r="VUS68" i="9"/>
  <c r="VUU68" i="9"/>
  <c r="VUW68" i="9"/>
  <c r="VUY68" i="9"/>
  <c r="VVA68" i="9"/>
  <c r="VVC68" i="9"/>
  <c r="VVE68" i="9"/>
  <c r="VVG68" i="9"/>
  <c r="VVI68" i="9"/>
  <c r="VVK68" i="9"/>
  <c r="VVM68" i="9"/>
  <c r="VVO68" i="9"/>
  <c r="VVQ68" i="9"/>
  <c r="VVS68" i="9"/>
  <c r="VVU68" i="9"/>
  <c r="VVW68" i="9"/>
  <c r="VVY68" i="9"/>
  <c r="VWA68" i="9"/>
  <c r="VWC68" i="9"/>
  <c r="VWE68" i="9"/>
  <c r="VWG68" i="9"/>
  <c r="VWI68" i="9"/>
  <c r="VWK68" i="9"/>
  <c r="VWM68" i="9"/>
  <c r="VWO68" i="9"/>
  <c r="VWQ68" i="9"/>
  <c r="VWS68" i="9"/>
  <c r="VWU68" i="9"/>
  <c r="VWW68" i="9"/>
  <c r="VWY68" i="9"/>
  <c r="VXA68" i="9"/>
  <c r="VXC68" i="9"/>
  <c r="VXE68" i="9"/>
  <c r="VXG68" i="9"/>
  <c r="VXI68" i="9"/>
  <c r="VXK68" i="9"/>
  <c r="VXM68" i="9"/>
  <c r="VXO68" i="9"/>
  <c r="VXQ68" i="9"/>
  <c r="VXS68" i="9"/>
  <c r="VXU68" i="9"/>
  <c r="VXW68" i="9"/>
  <c r="VXY68" i="9"/>
  <c r="VYA68" i="9"/>
  <c r="VYC68" i="9"/>
  <c r="VYE68" i="9"/>
  <c r="VYG68" i="9"/>
  <c r="VYI68" i="9"/>
  <c r="VYK68" i="9"/>
  <c r="VYM68" i="9"/>
  <c r="VYO68" i="9"/>
  <c r="VYQ68" i="9"/>
  <c r="VYS68" i="9"/>
  <c r="VYU68" i="9"/>
  <c r="VYW68" i="9"/>
  <c r="VYY68" i="9"/>
  <c r="VZA68" i="9"/>
  <c r="VZC68" i="9"/>
  <c r="VZE68" i="9"/>
  <c r="VZG68" i="9"/>
  <c r="VZI68" i="9"/>
  <c r="VZK68" i="9"/>
  <c r="VZM68" i="9"/>
  <c r="VZO68" i="9"/>
  <c r="VZQ68" i="9"/>
  <c r="VZS68" i="9"/>
  <c r="VZU68" i="9"/>
  <c r="VZW68" i="9"/>
  <c r="VZY68" i="9"/>
  <c r="WAA68" i="9"/>
  <c r="WAC68" i="9"/>
  <c r="WAE68" i="9"/>
  <c r="WAG68" i="9"/>
  <c r="WAI68" i="9"/>
  <c r="WAK68" i="9"/>
  <c r="WAM68" i="9"/>
  <c r="WAO68" i="9"/>
  <c r="WAQ68" i="9"/>
  <c r="WAS68" i="9"/>
  <c r="WAU68" i="9"/>
  <c r="WAW68" i="9"/>
  <c r="WAY68" i="9"/>
  <c r="WBA68" i="9"/>
  <c r="WBC68" i="9"/>
  <c r="WBE68" i="9"/>
  <c r="WBG68" i="9"/>
  <c r="WBI68" i="9"/>
  <c r="WBK68" i="9"/>
  <c r="WBM68" i="9"/>
  <c r="WBO68" i="9"/>
  <c r="WBQ68" i="9"/>
  <c r="WBS68" i="9"/>
  <c r="WBU68" i="9"/>
  <c r="WBW68" i="9"/>
  <c r="WBY68" i="9"/>
  <c r="WCA68" i="9"/>
  <c r="WCC68" i="9"/>
  <c r="WCE68" i="9"/>
  <c r="WCG68" i="9"/>
  <c r="WCI68" i="9"/>
  <c r="WCK68" i="9"/>
  <c r="WCM68" i="9"/>
  <c r="WCO68" i="9"/>
  <c r="WCQ68" i="9"/>
  <c r="WCS68" i="9"/>
  <c r="WCU68" i="9"/>
  <c r="WCW68" i="9"/>
  <c r="WCY68" i="9"/>
  <c r="WDA68" i="9"/>
  <c r="WDC68" i="9"/>
  <c r="WDE68" i="9"/>
  <c r="WDG68" i="9"/>
  <c r="WDI68" i="9"/>
  <c r="WDK68" i="9"/>
  <c r="WDM68" i="9"/>
  <c r="WDO68" i="9"/>
  <c r="WDQ68" i="9"/>
  <c r="WDS68" i="9"/>
  <c r="WDU68" i="9"/>
  <c r="WDW68" i="9"/>
  <c r="WDY68" i="9"/>
  <c r="WEA68" i="9"/>
  <c r="WEC68" i="9"/>
  <c r="WEE68" i="9"/>
  <c r="WEG68" i="9"/>
  <c r="WEI68" i="9"/>
  <c r="WEK68" i="9"/>
  <c r="WEM68" i="9"/>
  <c r="WEO68" i="9"/>
  <c r="WEQ68" i="9"/>
  <c r="WES68" i="9"/>
  <c r="WEU68" i="9"/>
  <c r="WEW68" i="9"/>
  <c r="WEY68" i="9"/>
  <c r="WFA68" i="9"/>
  <c r="WFC68" i="9"/>
  <c r="WFE68" i="9"/>
  <c r="WFG68" i="9"/>
  <c r="WFI68" i="9"/>
  <c r="WFK68" i="9"/>
  <c r="WFM68" i="9"/>
  <c r="WFO68" i="9"/>
  <c r="WFQ68" i="9"/>
  <c r="WFS68" i="9"/>
  <c r="WFU68" i="9"/>
  <c r="WFW68" i="9"/>
  <c r="WFY68" i="9"/>
  <c r="WGA68" i="9"/>
  <c r="WGC68" i="9"/>
  <c r="WGE68" i="9"/>
  <c r="WGG68" i="9"/>
  <c r="WGI68" i="9"/>
  <c r="WGK68" i="9"/>
  <c r="WGM68" i="9"/>
  <c r="WGO68" i="9"/>
  <c r="WGQ68" i="9"/>
  <c r="WGS68" i="9"/>
  <c r="WGU68" i="9"/>
  <c r="WGW68" i="9"/>
  <c r="WGY68" i="9"/>
  <c r="WHA68" i="9"/>
  <c r="WHC68" i="9"/>
  <c r="WHE68" i="9"/>
  <c r="WHG68" i="9"/>
  <c r="WHI68" i="9"/>
  <c r="WHK68" i="9"/>
  <c r="WHM68" i="9"/>
  <c r="WHO68" i="9"/>
  <c r="WHQ68" i="9"/>
  <c r="WHS68" i="9"/>
  <c r="WHU68" i="9"/>
  <c r="WHW68" i="9"/>
  <c r="WHY68" i="9"/>
  <c r="WIA68" i="9"/>
  <c r="WIC68" i="9"/>
  <c r="WIE68" i="9"/>
  <c r="WIG68" i="9"/>
  <c r="WII68" i="9"/>
  <c r="WIK68" i="9"/>
  <c r="WIM68" i="9"/>
  <c r="WIO68" i="9"/>
  <c r="WIQ68" i="9"/>
  <c r="WIS68" i="9"/>
  <c r="WIU68" i="9"/>
  <c r="WIW68" i="9"/>
  <c r="WIY68" i="9"/>
  <c r="WJA68" i="9"/>
  <c r="WJC68" i="9"/>
  <c r="WJE68" i="9"/>
  <c r="WJG68" i="9"/>
  <c r="WJI68" i="9"/>
  <c r="WJK68" i="9"/>
  <c r="WJM68" i="9"/>
  <c r="WJO68" i="9"/>
  <c r="WJQ68" i="9"/>
  <c r="WJS68" i="9"/>
  <c r="WJU68" i="9"/>
  <c r="WJW68" i="9"/>
  <c r="WJY68" i="9"/>
  <c r="WKA68" i="9"/>
  <c r="WKC68" i="9"/>
  <c r="WKE68" i="9"/>
  <c r="WKG68" i="9"/>
  <c r="WKI68" i="9"/>
  <c r="WKK68" i="9"/>
  <c r="WKM68" i="9"/>
  <c r="WKO68" i="9"/>
  <c r="WKQ68" i="9"/>
  <c r="WKS68" i="9"/>
  <c r="WKU68" i="9"/>
  <c r="WKW68" i="9"/>
  <c r="WKY68" i="9"/>
  <c r="WLA68" i="9"/>
  <c r="WLC68" i="9"/>
  <c r="WLE68" i="9"/>
  <c r="WLG68" i="9"/>
  <c r="WLI68" i="9"/>
  <c r="WLK68" i="9"/>
  <c r="WLM68" i="9"/>
  <c r="WLO68" i="9"/>
  <c r="WLQ68" i="9"/>
  <c r="WLS68" i="9"/>
  <c r="WLU68" i="9"/>
  <c r="WLW68" i="9"/>
  <c r="WLY68" i="9"/>
  <c r="WMA68" i="9"/>
  <c r="WMC68" i="9"/>
  <c r="WME68" i="9"/>
  <c r="WMG68" i="9"/>
  <c r="WMI68" i="9"/>
  <c r="WMK68" i="9"/>
  <c r="WMM68" i="9"/>
  <c r="WMO68" i="9"/>
  <c r="WMQ68" i="9"/>
  <c r="WMS68" i="9"/>
  <c r="WMU68" i="9"/>
  <c r="WMW68" i="9"/>
  <c r="WMY68" i="9"/>
  <c r="WNA68" i="9"/>
  <c r="WNC68" i="9"/>
  <c r="WNE68" i="9"/>
  <c r="WNG68" i="9"/>
  <c r="WNI68" i="9"/>
  <c r="WNK68" i="9"/>
  <c r="WNM68" i="9"/>
  <c r="WNO68" i="9"/>
  <c r="WNQ68" i="9"/>
  <c r="WNS68" i="9"/>
  <c r="WNU68" i="9"/>
  <c r="WNW68" i="9"/>
  <c r="WNY68" i="9"/>
  <c r="WOA68" i="9"/>
  <c r="WOC68" i="9"/>
  <c r="WOE68" i="9"/>
  <c r="WOG68" i="9"/>
  <c r="WOI68" i="9"/>
  <c r="WOK68" i="9"/>
  <c r="WOM68" i="9"/>
  <c r="WOO68" i="9"/>
  <c r="WOQ68" i="9"/>
  <c r="WOS68" i="9"/>
  <c r="WOU68" i="9"/>
  <c r="WOW68" i="9"/>
  <c r="WOY68" i="9"/>
  <c r="WPA68" i="9"/>
  <c r="WPC68" i="9"/>
  <c r="WPE68" i="9"/>
  <c r="WPG68" i="9"/>
  <c r="WPI68" i="9"/>
  <c r="WPK68" i="9"/>
  <c r="WPM68" i="9"/>
  <c r="WPO68" i="9"/>
  <c r="WPQ68" i="9"/>
  <c r="WPS68" i="9"/>
  <c r="WPU68" i="9"/>
  <c r="WPW68" i="9"/>
  <c r="WPY68" i="9"/>
  <c r="WQA68" i="9"/>
  <c r="WQC68" i="9"/>
  <c r="WQE68" i="9"/>
  <c r="WQG68" i="9"/>
  <c r="WQI68" i="9"/>
  <c r="WQK68" i="9"/>
  <c r="WQM68" i="9"/>
  <c r="WQO68" i="9"/>
  <c r="WQQ68" i="9"/>
  <c r="WQS68" i="9"/>
  <c r="WQU68" i="9"/>
  <c r="WQW68" i="9"/>
  <c r="WQY68" i="9"/>
  <c r="WRA68" i="9"/>
  <c r="WRC68" i="9"/>
  <c r="WRE68" i="9"/>
  <c r="WRG68" i="9"/>
  <c r="WRI68" i="9"/>
  <c r="WRK68" i="9"/>
  <c r="WRM68" i="9"/>
  <c r="WRO68" i="9"/>
  <c r="WRQ68" i="9"/>
  <c r="WRS68" i="9"/>
  <c r="WRU68" i="9"/>
  <c r="WRW68" i="9"/>
  <c r="WRY68" i="9"/>
  <c r="WSA68" i="9"/>
  <c r="WSC68" i="9"/>
  <c r="WSE68" i="9"/>
  <c r="WSG68" i="9"/>
  <c r="WSI68" i="9"/>
  <c r="WSK68" i="9"/>
  <c r="WSM68" i="9"/>
  <c r="WSO68" i="9"/>
  <c r="WSQ68" i="9"/>
  <c r="WSS68" i="9"/>
  <c r="WSU68" i="9"/>
  <c r="WSW68" i="9"/>
  <c r="WSY68" i="9"/>
  <c r="WTA68" i="9"/>
  <c r="WTC68" i="9"/>
  <c r="WTE68" i="9"/>
  <c r="WTG68" i="9"/>
  <c r="WTI68" i="9"/>
  <c r="WTK68" i="9"/>
  <c r="WTM68" i="9"/>
  <c r="WTO68" i="9"/>
  <c r="WTQ68" i="9"/>
  <c r="WTS68" i="9"/>
  <c r="WTU68" i="9"/>
  <c r="WTW68" i="9"/>
  <c r="WTY68" i="9"/>
  <c r="WUA68" i="9"/>
  <c r="WUC68" i="9"/>
  <c r="WUE68" i="9"/>
  <c r="WUG68" i="9"/>
  <c r="WUI68" i="9"/>
  <c r="WUK68" i="9"/>
  <c r="WUM68" i="9"/>
  <c r="WUO68" i="9"/>
  <c r="WUQ68" i="9"/>
  <c r="WUS68" i="9"/>
  <c r="WUU68" i="9"/>
  <c r="WUW68" i="9"/>
  <c r="WUY68" i="9"/>
  <c r="WVA68" i="9"/>
  <c r="WVC68" i="9"/>
  <c r="WVE68" i="9"/>
  <c r="WVG68" i="9"/>
  <c r="WVI68" i="9"/>
  <c r="WVK68" i="9"/>
  <c r="WVM68" i="9"/>
  <c r="WVO68" i="9"/>
  <c r="WVQ68" i="9"/>
  <c r="WVS68" i="9"/>
  <c r="WVU68" i="9"/>
  <c r="WVW68" i="9"/>
  <c r="WVY68" i="9"/>
  <c r="WWA68" i="9"/>
  <c r="WWC68" i="9"/>
  <c r="WWE68" i="9"/>
  <c r="WWG68" i="9"/>
  <c r="WWI68" i="9"/>
  <c r="WWK68" i="9"/>
  <c r="WWM68" i="9"/>
  <c r="WWO68" i="9"/>
  <c r="WWQ68" i="9"/>
  <c r="WWS68" i="9"/>
  <c r="WWU68" i="9"/>
  <c r="WWW68" i="9"/>
  <c r="WWY68" i="9"/>
  <c r="WXA68" i="9"/>
  <c r="WXC68" i="9"/>
  <c r="WXE68" i="9"/>
  <c r="WXG68" i="9"/>
  <c r="WXI68" i="9"/>
  <c r="WXK68" i="9"/>
  <c r="WXM68" i="9"/>
  <c r="WXO68" i="9"/>
  <c r="WXQ68" i="9"/>
  <c r="WXS68" i="9"/>
  <c r="WXU68" i="9"/>
  <c r="WXW68" i="9"/>
  <c r="WXY68" i="9"/>
  <c r="WYA68" i="9"/>
  <c r="WYC68" i="9"/>
  <c r="WYE68" i="9"/>
  <c r="WYG68" i="9"/>
  <c r="WYI68" i="9"/>
  <c r="WYK68" i="9"/>
  <c r="WYM68" i="9"/>
  <c r="WYO68" i="9"/>
  <c r="WYQ68" i="9"/>
  <c r="WYS68" i="9"/>
  <c r="WYU68" i="9"/>
  <c r="WYW68" i="9"/>
  <c r="WYY68" i="9"/>
  <c r="WZA68" i="9"/>
  <c r="WZC68" i="9"/>
  <c r="WZE68" i="9"/>
  <c r="WZG68" i="9"/>
  <c r="WZI68" i="9"/>
  <c r="WZK68" i="9"/>
  <c r="WZM68" i="9"/>
  <c r="WZO68" i="9"/>
  <c r="WZQ68" i="9"/>
  <c r="WZS68" i="9"/>
  <c r="WZU68" i="9"/>
  <c r="WZW68" i="9"/>
  <c r="WZY68" i="9"/>
  <c r="XAA68" i="9"/>
  <c r="XAC68" i="9"/>
  <c r="XAE68" i="9"/>
  <c r="XAG68" i="9"/>
  <c r="XAI68" i="9"/>
  <c r="XAK68" i="9"/>
  <c r="XAM68" i="9"/>
  <c r="XAO68" i="9"/>
  <c r="XAQ68" i="9"/>
  <c r="XAS68" i="9"/>
  <c r="XAU68" i="9"/>
  <c r="XAW68" i="9"/>
  <c r="XAY68" i="9"/>
  <c r="XBA68" i="9"/>
  <c r="XBC68" i="9"/>
  <c r="XBE68" i="9"/>
  <c r="XBG68" i="9"/>
  <c r="XBI68" i="9"/>
  <c r="XBK68" i="9"/>
  <c r="XBM68" i="9"/>
  <c r="XBO68" i="9"/>
  <c r="XBQ68" i="9"/>
  <c r="XBS68" i="9"/>
  <c r="XBU68" i="9"/>
  <c r="XBW68" i="9"/>
  <c r="XBY68" i="9"/>
  <c r="XCA68" i="9"/>
  <c r="XCC68" i="9"/>
  <c r="XCE68" i="9"/>
  <c r="XCG68" i="9"/>
  <c r="XCI68" i="9"/>
  <c r="XCK68" i="9"/>
  <c r="XCM68" i="9"/>
  <c r="XCO68" i="9"/>
  <c r="XCQ68" i="9"/>
  <c r="XCS68" i="9"/>
  <c r="XCU68" i="9"/>
  <c r="XCW68" i="9"/>
  <c r="XCY68" i="9"/>
  <c r="XDA68" i="9"/>
  <c r="XDC68" i="9"/>
  <c r="XDE68" i="9"/>
  <c r="XDG68" i="9"/>
  <c r="XDI68" i="9"/>
  <c r="XDK68" i="9"/>
  <c r="XDM68" i="9"/>
  <c r="XDO68" i="9"/>
  <c r="XDQ68" i="9"/>
  <c r="XDS68" i="9"/>
  <c r="XDU68" i="9"/>
  <c r="XDW68" i="9"/>
  <c r="XDY68" i="9"/>
  <c r="XEA68" i="9"/>
  <c r="XEC68" i="9"/>
  <c r="XEE68" i="9"/>
  <c r="XEG68" i="9"/>
  <c r="XEI68" i="9"/>
  <c r="XEK68" i="9"/>
  <c r="XEM68" i="9"/>
  <c r="XEO68" i="9"/>
  <c r="XEQ68" i="9"/>
  <c r="XES68" i="9"/>
  <c r="XEU68" i="9"/>
  <c r="XEW68" i="9"/>
  <c r="XEY68" i="9"/>
  <c r="XFA68" i="9"/>
  <c r="XFC68" i="9"/>
  <c r="I69" i="9"/>
  <c r="K69" i="9"/>
  <c r="M69" i="9"/>
  <c r="O69" i="9"/>
  <c r="Q69" i="9"/>
  <c r="S69" i="9"/>
  <c r="U69" i="9"/>
  <c r="W69" i="9"/>
  <c r="Y69" i="9"/>
  <c r="AA69" i="9"/>
  <c r="AC69" i="9"/>
  <c r="AE69" i="9"/>
  <c r="AG69" i="9"/>
  <c r="AI69" i="9"/>
  <c r="AK69" i="9"/>
  <c r="AM69" i="9"/>
  <c r="AO69" i="9"/>
  <c r="AQ69" i="9"/>
  <c r="AS69" i="9"/>
  <c r="AU69" i="9"/>
  <c r="AW69" i="9"/>
  <c r="AY69" i="9"/>
  <c r="BA69" i="9"/>
  <c r="BC69" i="9"/>
  <c r="BE69" i="9"/>
  <c r="BG69" i="9"/>
  <c r="BI69" i="9"/>
  <c r="BK69" i="9"/>
  <c r="BM69" i="9"/>
  <c r="BO69" i="9"/>
  <c r="BQ69" i="9"/>
  <c r="BS69" i="9"/>
  <c r="BU69" i="9"/>
  <c r="BW69" i="9"/>
  <c r="BY69" i="9"/>
  <c r="CA69" i="9"/>
  <c r="CC69" i="9"/>
  <c r="CE69" i="9"/>
  <c r="CG69" i="9"/>
  <c r="CI69" i="9"/>
  <c r="CK69" i="9"/>
  <c r="CM69" i="9"/>
  <c r="CO69" i="9"/>
  <c r="CQ69" i="9"/>
  <c r="CS69" i="9"/>
  <c r="CU69" i="9"/>
  <c r="CW69" i="9"/>
  <c r="CY69" i="9"/>
  <c r="DA69" i="9"/>
  <c r="DC69" i="9"/>
  <c r="DE69" i="9"/>
  <c r="DG69" i="9"/>
  <c r="DI69" i="9"/>
  <c r="DK69" i="9"/>
  <c r="DM69" i="9"/>
  <c r="DO69" i="9"/>
  <c r="DQ69" i="9"/>
  <c r="DS69" i="9"/>
  <c r="DU69" i="9"/>
  <c r="DW69" i="9"/>
  <c r="DY69" i="9"/>
  <c r="EA69" i="9"/>
  <c r="EC69" i="9"/>
  <c r="EE69" i="9"/>
  <c r="EG69" i="9"/>
  <c r="EI69" i="9"/>
  <c r="EK69" i="9"/>
  <c r="EM69" i="9"/>
  <c r="EO69" i="9"/>
  <c r="EQ69" i="9"/>
  <c r="ES69" i="9"/>
  <c r="EU69" i="9"/>
  <c r="EW69" i="9"/>
  <c r="EY69" i="9"/>
  <c r="FA69" i="9"/>
  <c r="FC69" i="9"/>
  <c r="FE69" i="9"/>
  <c r="FG69" i="9"/>
  <c r="FI69" i="9"/>
  <c r="FK69" i="9"/>
  <c r="FM69" i="9"/>
  <c r="FO69" i="9"/>
  <c r="FQ69" i="9"/>
  <c r="FS69" i="9"/>
  <c r="FU69" i="9"/>
  <c r="FW69" i="9"/>
  <c r="FY69" i="9"/>
  <c r="GA69" i="9"/>
  <c r="GC69" i="9"/>
  <c r="GE69" i="9"/>
  <c r="GG69" i="9"/>
  <c r="GI69" i="9"/>
  <c r="GK69" i="9"/>
  <c r="GM69" i="9"/>
  <c r="GO69" i="9"/>
  <c r="GQ69" i="9"/>
  <c r="GS69" i="9"/>
  <c r="GU69" i="9"/>
  <c r="GW69" i="9"/>
  <c r="GY69" i="9"/>
  <c r="HA69" i="9"/>
  <c r="HC69" i="9"/>
  <c r="HE69" i="9"/>
  <c r="HG69" i="9"/>
  <c r="HI69" i="9"/>
  <c r="HK69" i="9"/>
  <c r="HM69" i="9"/>
  <c r="HO69" i="9"/>
  <c r="HQ69" i="9"/>
  <c r="HS69" i="9"/>
  <c r="HU69" i="9"/>
  <c r="HW69" i="9"/>
  <c r="HY69" i="9"/>
  <c r="IA69" i="9"/>
  <c r="IC69" i="9"/>
  <c r="IE69" i="9"/>
  <c r="IG69" i="9"/>
  <c r="II69" i="9"/>
  <c r="IK69" i="9"/>
  <c r="IM69" i="9"/>
  <c r="IO69" i="9"/>
  <c r="IQ69" i="9"/>
  <c r="IS69" i="9"/>
  <c r="IU69" i="9"/>
  <c r="IW69" i="9"/>
  <c r="IY69" i="9"/>
  <c r="JA69" i="9"/>
  <c r="JC69" i="9"/>
  <c r="JE69" i="9"/>
  <c r="JG69" i="9"/>
  <c r="JI69" i="9"/>
  <c r="JK69" i="9"/>
  <c r="JM69" i="9"/>
  <c r="JO69" i="9"/>
  <c r="JQ69" i="9"/>
  <c r="JS69" i="9"/>
  <c r="JU69" i="9"/>
  <c r="JW69" i="9"/>
  <c r="JY69" i="9"/>
  <c r="KA69" i="9"/>
  <c r="KC69" i="9"/>
  <c r="KE69" i="9"/>
  <c r="KG69" i="9"/>
  <c r="KI69" i="9"/>
  <c r="KK69" i="9"/>
  <c r="KM69" i="9"/>
  <c r="KO69" i="9"/>
  <c r="KQ69" i="9"/>
  <c r="KS69" i="9"/>
  <c r="KU69" i="9"/>
  <c r="KW69" i="9"/>
  <c r="KY69" i="9"/>
  <c r="LA69" i="9"/>
  <c r="LC69" i="9"/>
  <c r="LE69" i="9"/>
  <c r="LG69" i="9"/>
  <c r="LI69" i="9"/>
  <c r="LK69" i="9"/>
  <c r="LM69" i="9"/>
  <c r="LO69" i="9"/>
  <c r="LQ69" i="9"/>
  <c r="LS69" i="9"/>
  <c r="LU69" i="9"/>
  <c r="LW69" i="9"/>
  <c r="LY69" i="9"/>
  <c r="MA69" i="9"/>
  <c r="MC69" i="9"/>
  <c r="ME69" i="9"/>
  <c r="MG69" i="9"/>
  <c r="MI69" i="9"/>
  <c r="MK69" i="9"/>
  <c r="MM69" i="9"/>
  <c r="MO69" i="9"/>
  <c r="MQ69" i="9"/>
  <c r="MS69" i="9"/>
  <c r="MU69" i="9"/>
  <c r="MW69" i="9"/>
  <c r="MY69" i="9"/>
  <c r="NA69" i="9"/>
  <c r="NC69" i="9"/>
  <c r="NE69" i="9"/>
  <c r="NG69" i="9"/>
  <c r="NI69" i="9"/>
  <c r="NK69" i="9"/>
  <c r="NM69" i="9"/>
  <c r="NO69" i="9"/>
  <c r="NQ69" i="9"/>
  <c r="NS69" i="9"/>
  <c r="NU69" i="9"/>
  <c r="NW69" i="9"/>
  <c r="NY69" i="9"/>
  <c r="OA69" i="9"/>
  <c r="OC69" i="9"/>
  <c r="OE69" i="9"/>
  <c r="OG69" i="9"/>
  <c r="OI69" i="9"/>
  <c r="OK69" i="9"/>
  <c r="OM69" i="9"/>
  <c r="OO69" i="9"/>
  <c r="OQ69" i="9"/>
  <c r="OS69" i="9"/>
  <c r="OU69" i="9"/>
  <c r="OW69" i="9"/>
  <c r="OY69" i="9"/>
  <c r="PA69" i="9"/>
  <c r="PC69" i="9"/>
  <c r="PE69" i="9"/>
  <c r="PG69" i="9"/>
  <c r="PI69" i="9"/>
  <c r="PK69" i="9"/>
  <c r="PM69" i="9"/>
  <c r="PO69" i="9"/>
  <c r="PQ69" i="9"/>
  <c r="PS69" i="9"/>
  <c r="PU69" i="9"/>
  <c r="PW69" i="9"/>
  <c r="PY69" i="9"/>
  <c r="QA69" i="9"/>
  <c r="QC69" i="9"/>
  <c r="QE69" i="9"/>
  <c r="QG69" i="9"/>
  <c r="QI69" i="9"/>
  <c r="QK69" i="9"/>
  <c r="QM69" i="9"/>
  <c r="QO69" i="9"/>
  <c r="QQ69" i="9"/>
  <c r="QS69" i="9"/>
  <c r="QU69" i="9"/>
  <c r="QW69" i="9"/>
  <c r="QY69" i="9"/>
  <c r="RA69" i="9"/>
  <c r="RC69" i="9"/>
  <c r="RE69" i="9"/>
  <c r="RG69" i="9"/>
  <c r="RI69" i="9"/>
  <c r="RK69" i="9"/>
  <c r="RM69" i="9"/>
  <c r="RO69" i="9"/>
  <c r="RQ69" i="9"/>
  <c r="RS69" i="9"/>
  <c r="RU69" i="9"/>
  <c r="RW69" i="9"/>
  <c r="RY69" i="9"/>
  <c r="SA69" i="9"/>
  <c r="SC69" i="9"/>
  <c r="SE69" i="9"/>
  <c r="SG69" i="9"/>
  <c r="SI69" i="9"/>
  <c r="SK69" i="9"/>
  <c r="SM69" i="9"/>
  <c r="SO69" i="9"/>
  <c r="SQ69" i="9"/>
  <c r="SS69" i="9"/>
  <c r="SU69" i="9"/>
  <c r="SW69" i="9"/>
  <c r="SY69" i="9"/>
  <c r="TA69" i="9"/>
  <c r="TC69" i="9"/>
  <c r="TE69" i="9"/>
  <c r="TG69" i="9"/>
  <c r="TI69" i="9"/>
  <c r="TK69" i="9"/>
  <c r="TM69" i="9"/>
  <c r="TO69" i="9"/>
  <c r="TQ69" i="9"/>
  <c r="TS69" i="9"/>
  <c r="TU69" i="9"/>
  <c r="TW69" i="9"/>
  <c r="TY69" i="9"/>
  <c r="UA69" i="9"/>
  <c r="UC69" i="9"/>
  <c r="UE69" i="9"/>
  <c r="UG69" i="9"/>
  <c r="UI69" i="9"/>
  <c r="UK69" i="9"/>
  <c r="UM69" i="9"/>
  <c r="UO69" i="9"/>
  <c r="UQ69" i="9"/>
  <c r="US69" i="9"/>
  <c r="UU69" i="9"/>
  <c r="UW69" i="9"/>
  <c r="UY69" i="9"/>
  <c r="VA69" i="9"/>
  <c r="VC69" i="9"/>
  <c r="VE69" i="9"/>
  <c r="VG69" i="9"/>
  <c r="VI69" i="9"/>
  <c r="VK69" i="9"/>
  <c r="VM69" i="9"/>
  <c r="VO69" i="9"/>
  <c r="VQ69" i="9"/>
  <c r="VS69" i="9"/>
  <c r="VU69" i="9"/>
  <c r="VW69" i="9"/>
  <c r="VY69" i="9"/>
  <c r="WA69" i="9"/>
  <c r="WC69" i="9"/>
  <c r="WE69" i="9"/>
  <c r="WG69" i="9"/>
  <c r="WI69" i="9"/>
  <c r="WK69" i="9"/>
  <c r="WM69" i="9"/>
  <c r="WO69" i="9"/>
  <c r="WQ69" i="9"/>
  <c r="WS69" i="9"/>
  <c r="WU69" i="9"/>
  <c r="WW69" i="9"/>
  <c r="WY69" i="9"/>
  <c r="XA69" i="9"/>
  <c r="XC69" i="9"/>
  <c r="XE69" i="9"/>
  <c r="XG69" i="9"/>
  <c r="XI69" i="9"/>
  <c r="XK69" i="9"/>
  <c r="XM69" i="9"/>
  <c r="XO69" i="9"/>
  <c r="XQ69" i="9"/>
  <c r="XS69" i="9"/>
  <c r="XU69" i="9"/>
  <c r="XW69" i="9"/>
  <c r="XY69" i="9"/>
  <c r="YA69" i="9"/>
  <c r="YC69" i="9"/>
  <c r="YE69" i="9"/>
  <c r="YG69" i="9"/>
  <c r="YI69" i="9"/>
  <c r="YK69" i="9"/>
  <c r="YM69" i="9"/>
  <c r="YO69" i="9"/>
  <c r="YQ69" i="9"/>
  <c r="YS69" i="9"/>
  <c r="YU69" i="9"/>
  <c r="YW69" i="9"/>
  <c r="YY69" i="9"/>
  <c r="ZA69" i="9"/>
  <c r="ZC69" i="9"/>
  <c r="ZE69" i="9"/>
  <c r="ZG69" i="9"/>
  <c r="ZI69" i="9"/>
  <c r="ZK69" i="9"/>
  <c r="ZM69" i="9"/>
  <c r="ZO69" i="9"/>
  <c r="ZQ69" i="9"/>
  <c r="ZS69" i="9"/>
  <c r="ZU69" i="9"/>
  <c r="ZW69" i="9"/>
  <c r="ZY69" i="9"/>
  <c r="AAA69" i="9"/>
  <c r="AAC69" i="9"/>
  <c r="AAE69" i="9"/>
  <c r="AAG69" i="9"/>
  <c r="AAI69" i="9"/>
  <c r="AAK69" i="9"/>
  <c r="AAM69" i="9"/>
  <c r="AAO69" i="9"/>
  <c r="AAQ69" i="9"/>
  <c r="AAS69" i="9"/>
  <c r="AAU69" i="9"/>
  <c r="AAW69" i="9"/>
  <c r="AAY69" i="9"/>
  <c r="ABA69" i="9"/>
  <c r="ABC69" i="9"/>
  <c r="ABE69" i="9"/>
  <c r="ABG69" i="9"/>
  <c r="ABI69" i="9"/>
  <c r="ABK69" i="9"/>
  <c r="ABM69" i="9"/>
  <c r="ABO69" i="9"/>
  <c r="ABQ69" i="9"/>
  <c r="ABS69" i="9"/>
  <c r="ABU69" i="9"/>
  <c r="ABW69" i="9"/>
  <c r="ABY69" i="9"/>
  <c r="ACA69" i="9"/>
  <c r="ACC69" i="9"/>
  <c r="ACE69" i="9"/>
  <c r="ACG69" i="9"/>
  <c r="ACI69" i="9"/>
  <c r="ACK69" i="9"/>
  <c r="ACM69" i="9"/>
  <c r="ACO69" i="9"/>
  <c r="ACQ69" i="9"/>
  <c r="ACS69" i="9"/>
  <c r="ACU69" i="9"/>
  <c r="ACW69" i="9"/>
  <c r="ACY69" i="9"/>
  <c r="ADA69" i="9"/>
  <c r="ADC69" i="9"/>
  <c r="ADE69" i="9"/>
  <c r="ADG69" i="9"/>
  <c r="ADI69" i="9"/>
  <c r="ADK69" i="9"/>
  <c r="ADM69" i="9"/>
  <c r="ADO69" i="9"/>
  <c r="ADQ69" i="9"/>
  <c r="ADS69" i="9"/>
  <c r="ADU69" i="9"/>
  <c r="ADW69" i="9"/>
  <c r="ADY69" i="9"/>
  <c r="AEA69" i="9"/>
  <c r="AEC69" i="9"/>
  <c r="AEE69" i="9"/>
  <c r="AEG69" i="9"/>
  <c r="AEI69" i="9"/>
  <c r="AEK69" i="9"/>
  <c r="AEM69" i="9"/>
  <c r="AEO69" i="9"/>
  <c r="AEQ69" i="9"/>
  <c r="AES69" i="9"/>
  <c r="AEU69" i="9"/>
  <c r="AEW69" i="9"/>
  <c r="AEY69" i="9"/>
  <c r="AFA69" i="9"/>
  <c r="AFC69" i="9"/>
  <c r="AFE69" i="9"/>
  <c r="AFG69" i="9"/>
  <c r="AFI69" i="9"/>
  <c r="AFK69" i="9"/>
  <c r="AFM69" i="9"/>
  <c r="AFO69" i="9"/>
  <c r="AFQ69" i="9"/>
  <c r="AFS69" i="9"/>
  <c r="AFU69" i="9"/>
  <c r="AFW69" i="9"/>
  <c r="AFY69" i="9"/>
  <c r="AGA69" i="9"/>
  <c r="AGC69" i="9"/>
  <c r="AGE69" i="9"/>
  <c r="AGG69" i="9"/>
  <c r="AGI69" i="9"/>
  <c r="AGK69" i="9"/>
  <c r="AGM69" i="9"/>
  <c r="AGO69" i="9"/>
  <c r="AGQ69" i="9"/>
  <c r="AGS69" i="9"/>
  <c r="AGU69" i="9"/>
  <c r="AGW69" i="9"/>
  <c r="AGY69" i="9"/>
  <c r="AHA69" i="9"/>
  <c r="AHC69" i="9"/>
  <c r="AHE69" i="9"/>
  <c r="AHG69" i="9"/>
  <c r="AHI69" i="9"/>
  <c r="AHK69" i="9"/>
  <c r="AHM69" i="9"/>
  <c r="AHO69" i="9"/>
  <c r="AHQ69" i="9"/>
  <c r="AHS69" i="9"/>
  <c r="AHU69" i="9"/>
  <c r="AHW69" i="9"/>
  <c r="AHY69" i="9"/>
  <c r="AIA69" i="9"/>
  <c r="AIC69" i="9"/>
  <c r="AIE69" i="9"/>
  <c r="AIG69" i="9"/>
  <c r="AII69" i="9"/>
  <c r="AIK69" i="9"/>
  <c r="AIM69" i="9"/>
  <c r="AIO69" i="9"/>
  <c r="AIQ69" i="9"/>
  <c r="AIS69" i="9"/>
  <c r="AIU69" i="9"/>
  <c r="AIW69" i="9"/>
  <c r="AIY69" i="9"/>
  <c r="AJA69" i="9"/>
  <c r="AJC69" i="9"/>
  <c r="AJE69" i="9"/>
  <c r="AJG69" i="9"/>
  <c r="AJI69" i="9"/>
  <c r="AJK69" i="9"/>
  <c r="AJM69" i="9"/>
  <c r="AJO69" i="9"/>
  <c r="AJQ69" i="9"/>
  <c r="AJS69" i="9"/>
  <c r="AJU69" i="9"/>
  <c r="AJW69" i="9"/>
  <c r="AJY69" i="9"/>
  <c r="AKA69" i="9"/>
  <c r="AKC69" i="9"/>
  <c r="AKE69" i="9"/>
  <c r="AKG69" i="9"/>
  <c r="AKI69" i="9"/>
  <c r="AKK69" i="9"/>
  <c r="AKM69" i="9"/>
  <c r="AKO69" i="9"/>
  <c r="AKQ69" i="9"/>
  <c r="AKS69" i="9"/>
  <c r="AKU69" i="9"/>
  <c r="AKW69" i="9"/>
  <c r="AKY69" i="9"/>
  <c r="ALA69" i="9"/>
  <c r="ALC69" i="9"/>
  <c r="ALE69" i="9"/>
  <c r="ALG69" i="9"/>
  <c r="ALI69" i="9"/>
  <c r="ALK69" i="9"/>
  <c r="ALM69" i="9"/>
  <c r="ALO69" i="9"/>
  <c r="ALQ69" i="9"/>
  <c r="ALS69" i="9"/>
  <c r="ALU69" i="9"/>
  <c r="ALW69" i="9"/>
  <c r="ALY69" i="9"/>
  <c r="AMA69" i="9"/>
  <c r="AMC69" i="9"/>
  <c r="AME69" i="9"/>
  <c r="AMG69" i="9"/>
  <c r="AMI69" i="9"/>
  <c r="AMK69" i="9"/>
  <c r="AMM69" i="9"/>
  <c r="AMO69" i="9"/>
  <c r="AMQ69" i="9"/>
  <c r="AMS69" i="9"/>
  <c r="AMU69" i="9"/>
  <c r="AMW69" i="9"/>
  <c r="AMY69" i="9"/>
  <c r="ANA69" i="9"/>
  <c r="ANC69" i="9"/>
  <c r="ANE69" i="9"/>
  <c r="ANG69" i="9"/>
  <c r="ANI69" i="9"/>
  <c r="ANK69" i="9"/>
  <c r="ANM69" i="9"/>
  <c r="ANO69" i="9"/>
  <c r="ANQ69" i="9"/>
  <c r="ANS69" i="9"/>
  <c r="ANU69" i="9"/>
  <c r="ANW69" i="9"/>
  <c r="ANY69" i="9"/>
  <c r="AOA69" i="9"/>
  <c r="AOC69" i="9"/>
  <c r="AOE69" i="9"/>
  <c r="AOG69" i="9"/>
  <c r="AOI69" i="9"/>
  <c r="AOK69" i="9"/>
  <c r="AOM69" i="9"/>
  <c r="AOO69" i="9"/>
  <c r="AOQ69" i="9"/>
  <c r="AOS69" i="9"/>
  <c r="AOU69" i="9"/>
  <c r="AOW69" i="9"/>
  <c r="AOY69" i="9"/>
  <c r="APA69" i="9"/>
  <c r="APC69" i="9"/>
  <c r="APE69" i="9"/>
  <c r="APG69" i="9"/>
  <c r="API69" i="9"/>
  <c r="APK69" i="9"/>
  <c r="APM69" i="9"/>
  <c r="APO69" i="9"/>
  <c r="APQ69" i="9"/>
  <c r="APS69" i="9"/>
  <c r="APU69" i="9"/>
  <c r="APW69" i="9"/>
  <c r="APY69" i="9"/>
  <c r="AQA69" i="9"/>
  <c r="AQC69" i="9"/>
  <c r="AQE69" i="9"/>
  <c r="AQG69" i="9"/>
  <c r="AQI69" i="9"/>
  <c r="AQK69" i="9"/>
  <c r="AQM69" i="9"/>
  <c r="AQO69" i="9"/>
  <c r="AQQ69" i="9"/>
  <c r="AQS69" i="9"/>
  <c r="AQU69" i="9"/>
  <c r="AQW69" i="9"/>
  <c r="AQY69" i="9"/>
  <c r="ARA69" i="9"/>
  <c r="ARC69" i="9"/>
  <c r="ARE69" i="9"/>
  <c r="ARG69" i="9"/>
  <c r="ARI69" i="9"/>
  <c r="ARK69" i="9"/>
  <c r="ARM69" i="9"/>
  <c r="ARO69" i="9"/>
  <c r="ARQ69" i="9"/>
  <c r="ARS69" i="9"/>
  <c r="ARU69" i="9"/>
  <c r="ARW69" i="9"/>
  <c r="ARY69" i="9"/>
  <c r="ASA69" i="9"/>
  <c r="ASC69" i="9"/>
  <c r="ASE69" i="9"/>
  <c r="ASG69" i="9"/>
  <c r="ASI69" i="9"/>
  <c r="ASK69" i="9"/>
  <c r="ASM69" i="9"/>
  <c r="ASO69" i="9"/>
  <c r="ASQ69" i="9"/>
  <c r="ASS69" i="9"/>
  <c r="ASU69" i="9"/>
  <c r="ASW69" i="9"/>
  <c r="ASY69" i="9"/>
  <c r="ATA69" i="9"/>
  <c r="ATC69" i="9"/>
  <c r="ATE69" i="9"/>
  <c r="ATG69" i="9"/>
  <c r="ATI69" i="9"/>
  <c r="ATK69" i="9"/>
  <c r="ATM69" i="9"/>
  <c r="ATO69" i="9"/>
  <c r="ATQ69" i="9"/>
  <c r="ATS69" i="9"/>
  <c r="ATU69" i="9"/>
  <c r="ATW69" i="9"/>
  <c r="ATY69" i="9"/>
  <c r="AUA69" i="9"/>
  <c r="AUC69" i="9"/>
  <c r="AUE69" i="9"/>
  <c r="AUG69" i="9"/>
  <c r="AUI69" i="9"/>
  <c r="AUK69" i="9"/>
  <c r="AUM69" i="9"/>
  <c r="AUO69" i="9"/>
  <c r="AUQ69" i="9"/>
  <c r="AUS69" i="9"/>
  <c r="AUU69" i="9"/>
  <c r="AUW69" i="9"/>
  <c r="AUY69" i="9"/>
  <c r="AVA69" i="9"/>
  <c r="AVC69" i="9"/>
  <c r="AVE69" i="9"/>
  <c r="AVG69" i="9"/>
  <c r="AVI69" i="9"/>
  <c r="AVK69" i="9"/>
  <c r="AVM69" i="9"/>
  <c r="AVO69" i="9"/>
  <c r="AVQ69" i="9"/>
  <c r="AVS69" i="9"/>
  <c r="AVU69" i="9"/>
  <c r="AVW69" i="9"/>
  <c r="AVY69" i="9"/>
  <c r="AWA69" i="9"/>
  <c r="AWC69" i="9"/>
  <c r="AWE69" i="9"/>
  <c r="AWG69" i="9"/>
  <c r="AWI69" i="9"/>
  <c r="AWK69" i="9"/>
  <c r="AWM69" i="9"/>
  <c r="AWO69" i="9"/>
  <c r="AWQ69" i="9"/>
  <c r="AWS69" i="9"/>
  <c r="AWU69" i="9"/>
  <c r="AWW69" i="9"/>
  <c r="AWY69" i="9"/>
  <c r="AXA69" i="9"/>
  <c r="AXC69" i="9"/>
  <c r="AXE69" i="9"/>
  <c r="AXG69" i="9"/>
  <c r="AXI69" i="9"/>
  <c r="AXK69" i="9"/>
  <c r="AXM69" i="9"/>
  <c r="AXO69" i="9"/>
  <c r="AXQ69" i="9"/>
  <c r="AXS69" i="9"/>
  <c r="AXU69" i="9"/>
  <c r="AXW69" i="9"/>
  <c r="AXY69" i="9"/>
  <c r="AYA69" i="9"/>
  <c r="AYC69" i="9"/>
  <c r="AYE69" i="9"/>
  <c r="AYG69" i="9"/>
  <c r="AYI69" i="9"/>
  <c r="AYK69" i="9"/>
  <c r="AYM69" i="9"/>
  <c r="AYO69" i="9"/>
  <c r="AYQ69" i="9"/>
  <c r="AYS69" i="9"/>
  <c r="AYU69" i="9"/>
  <c r="AYW69" i="9"/>
  <c r="AYY69" i="9"/>
  <c r="AZA69" i="9"/>
  <c r="AZC69" i="9"/>
  <c r="AZE69" i="9"/>
  <c r="AZG69" i="9"/>
  <c r="AZI69" i="9"/>
  <c r="AZK69" i="9"/>
  <c r="AZM69" i="9"/>
  <c r="AZO69" i="9"/>
  <c r="AZQ69" i="9"/>
  <c r="AZS69" i="9"/>
  <c r="AZU69" i="9"/>
  <c r="AZW69" i="9"/>
  <c r="AZY69" i="9"/>
  <c r="BAA69" i="9"/>
  <c r="BAC69" i="9"/>
  <c r="BAE69" i="9"/>
  <c r="BAG69" i="9"/>
  <c r="BAI69" i="9"/>
  <c r="BAK69" i="9"/>
  <c r="BAM69" i="9"/>
  <c r="BAO69" i="9"/>
  <c r="BAQ69" i="9"/>
  <c r="BAS69" i="9"/>
  <c r="BAU69" i="9"/>
  <c r="BAW69" i="9"/>
  <c r="BAY69" i="9"/>
  <c r="BBA69" i="9"/>
  <c r="BBC69" i="9"/>
  <c r="BBE69" i="9"/>
  <c r="BBG69" i="9"/>
  <c r="BBI69" i="9"/>
  <c r="BBK69" i="9"/>
  <c r="BBM69" i="9"/>
  <c r="BBO69" i="9"/>
  <c r="BBQ69" i="9"/>
  <c r="BBS69" i="9"/>
  <c r="BBU69" i="9"/>
  <c r="BBW69" i="9"/>
  <c r="BBY69" i="9"/>
  <c r="BCA69" i="9"/>
  <c r="BCC69" i="9"/>
  <c r="BCE69" i="9"/>
  <c r="BCG69" i="9"/>
  <c r="BCI69" i="9"/>
  <c r="BCK69" i="9"/>
  <c r="BCM69" i="9"/>
  <c r="BCO69" i="9"/>
  <c r="BCQ69" i="9"/>
  <c r="BCS69" i="9"/>
  <c r="BCU69" i="9"/>
  <c r="BCW69" i="9"/>
  <c r="BCY69" i="9"/>
  <c r="BDA69" i="9"/>
  <c r="BDC69" i="9"/>
  <c r="BDE69" i="9"/>
  <c r="BDG69" i="9"/>
  <c r="BDI69" i="9"/>
  <c r="BDK69" i="9"/>
  <c r="BDM69" i="9"/>
  <c r="BDO69" i="9"/>
  <c r="BDQ69" i="9"/>
  <c r="BDS69" i="9"/>
  <c r="BDU69" i="9"/>
  <c r="BDW69" i="9"/>
  <c r="BDY69" i="9"/>
  <c r="BEA69" i="9"/>
  <c r="BEC69" i="9"/>
  <c r="BEE69" i="9"/>
  <c r="BEG69" i="9"/>
  <c r="BEI69" i="9"/>
  <c r="BEK69" i="9"/>
  <c r="BEM69" i="9"/>
  <c r="BEO69" i="9"/>
  <c r="BEQ69" i="9"/>
  <c r="BES69" i="9"/>
  <c r="BEU69" i="9"/>
  <c r="BEW69" i="9"/>
  <c r="BEY69" i="9"/>
  <c r="BFA69" i="9"/>
  <c r="BFC69" i="9"/>
  <c r="BFE69" i="9"/>
  <c r="BFG69" i="9"/>
  <c r="BFI69" i="9"/>
  <c r="BFK69" i="9"/>
  <c r="BFM69" i="9"/>
  <c r="BFO69" i="9"/>
  <c r="BFQ69" i="9"/>
  <c r="BFS69" i="9"/>
  <c r="BFU69" i="9"/>
  <c r="BFW69" i="9"/>
  <c r="BFY69" i="9"/>
  <c r="BGA69" i="9"/>
  <c r="BGC69" i="9"/>
  <c r="BGE69" i="9"/>
  <c r="BGG69" i="9"/>
  <c r="BGI69" i="9"/>
  <c r="BGK69" i="9"/>
  <c r="BGM69" i="9"/>
  <c r="BGO69" i="9"/>
  <c r="BGQ69" i="9"/>
  <c r="BGS69" i="9"/>
  <c r="BGU69" i="9"/>
  <c r="BGW69" i="9"/>
  <c r="BGY69" i="9"/>
  <c r="BHA69" i="9"/>
  <c r="BHC69" i="9"/>
  <c r="BHE69" i="9"/>
  <c r="BHG69" i="9"/>
  <c r="BHI69" i="9"/>
  <c r="BHK69" i="9"/>
  <c r="BHM69" i="9"/>
  <c r="BHO69" i="9"/>
  <c r="BHQ69" i="9"/>
  <c r="BHS69" i="9"/>
  <c r="BHU69" i="9"/>
  <c r="BHW69" i="9"/>
  <c r="BHY69" i="9"/>
  <c r="BIA69" i="9"/>
  <c r="BIC69" i="9"/>
  <c r="BIE69" i="9"/>
  <c r="BIG69" i="9"/>
  <c r="BII69" i="9"/>
  <c r="BIK69" i="9"/>
  <c r="BIM69" i="9"/>
  <c r="BIO69" i="9"/>
  <c r="BIQ69" i="9"/>
  <c r="BIS69" i="9"/>
  <c r="BIU69" i="9"/>
  <c r="BIW69" i="9"/>
  <c r="BIY69" i="9"/>
  <c r="BJA69" i="9"/>
  <c r="BJC69" i="9"/>
  <c r="BJE69" i="9"/>
  <c r="BJG69" i="9"/>
  <c r="BJI69" i="9"/>
  <c r="BJK69" i="9"/>
  <c r="BJM69" i="9"/>
  <c r="BJO69" i="9"/>
  <c r="BJQ69" i="9"/>
  <c r="BJS69" i="9"/>
  <c r="BJU69" i="9"/>
  <c r="BJW69" i="9"/>
  <c r="BJY69" i="9"/>
  <c r="BKA69" i="9"/>
  <c r="BKC69" i="9"/>
  <c r="BKE69" i="9"/>
  <c r="BKG69" i="9"/>
  <c r="BKI69" i="9"/>
  <c r="BKK69" i="9"/>
  <c r="BKM69" i="9"/>
  <c r="BKO69" i="9"/>
  <c r="BKQ69" i="9"/>
  <c r="BKS69" i="9"/>
  <c r="BKU69" i="9"/>
  <c r="BKW69" i="9"/>
  <c r="BKY69" i="9"/>
  <c r="BLA69" i="9"/>
  <c r="BLC69" i="9"/>
  <c r="BLE69" i="9"/>
  <c r="BLG69" i="9"/>
  <c r="BLI69" i="9"/>
  <c r="BLK69" i="9"/>
  <c r="BLM69" i="9"/>
  <c r="BLO69" i="9"/>
  <c r="BLQ69" i="9"/>
  <c r="BLS69" i="9"/>
  <c r="BLU69" i="9"/>
  <c r="BLW69" i="9"/>
  <c r="BLY69" i="9"/>
  <c r="BMA69" i="9"/>
  <c r="BMC69" i="9"/>
  <c r="BME69" i="9"/>
  <c r="BMG69" i="9"/>
  <c r="BMI69" i="9"/>
  <c r="BMK69" i="9"/>
  <c r="BMM69" i="9"/>
  <c r="BMO69" i="9"/>
  <c r="BMQ69" i="9"/>
  <c r="BMS69" i="9"/>
  <c r="BMU69" i="9"/>
  <c r="BMW69" i="9"/>
  <c r="BMY69" i="9"/>
  <c r="BNA69" i="9"/>
  <c r="BNC69" i="9"/>
  <c r="BNE69" i="9"/>
  <c r="BNG69" i="9"/>
  <c r="BNI69" i="9"/>
  <c r="BNK69" i="9"/>
  <c r="BNM69" i="9"/>
  <c r="BNO69" i="9"/>
  <c r="BNQ69" i="9"/>
  <c r="BNS69" i="9"/>
  <c r="BNU69" i="9"/>
  <c r="BNW69" i="9"/>
  <c r="BNY69" i="9"/>
  <c r="BOA69" i="9"/>
  <c r="BOC69" i="9"/>
  <c r="BOE69" i="9"/>
  <c r="BOG69" i="9"/>
  <c r="BOI69" i="9"/>
  <c r="BOK69" i="9"/>
  <c r="BOM69" i="9"/>
  <c r="BOO69" i="9"/>
  <c r="BOQ69" i="9"/>
  <c r="BOS69" i="9"/>
  <c r="BOU69" i="9"/>
  <c r="BOW69" i="9"/>
  <c r="BOY69" i="9"/>
  <c r="BPA69" i="9"/>
  <c r="BPC69" i="9"/>
  <c r="BPE69" i="9"/>
  <c r="BPG69" i="9"/>
  <c r="BPI69" i="9"/>
  <c r="BPK69" i="9"/>
  <c r="BPM69" i="9"/>
  <c r="BPO69" i="9"/>
  <c r="BPQ69" i="9"/>
  <c r="BPS69" i="9"/>
  <c r="BPU69" i="9"/>
  <c r="BPW69" i="9"/>
  <c r="BPY69" i="9"/>
  <c r="BQA69" i="9"/>
  <c r="BQC69" i="9"/>
  <c r="BQE69" i="9"/>
  <c r="BQG69" i="9"/>
  <c r="BQI69" i="9"/>
  <c r="BQK69" i="9"/>
  <c r="BQM69" i="9"/>
  <c r="BQO69" i="9"/>
  <c r="BQQ69" i="9"/>
  <c r="BQS69" i="9"/>
  <c r="BQU69" i="9"/>
  <c r="BQW69" i="9"/>
  <c r="BQY69" i="9"/>
  <c r="BRA69" i="9"/>
  <c r="BRC69" i="9"/>
  <c r="BRE69" i="9"/>
  <c r="BRG69" i="9"/>
  <c r="BRI69" i="9"/>
  <c r="BRK69" i="9"/>
  <c r="BRM69" i="9"/>
  <c r="BRO69" i="9"/>
  <c r="BRQ69" i="9"/>
  <c r="BRS69" i="9"/>
  <c r="BRU69" i="9"/>
  <c r="BRW69" i="9"/>
  <c r="BRY69" i="9"/>
  <c r="BSA69" i="9"/>
  <c r="BSC69" i="9"/>
  <c r="BSE69" i="9"/>
  <c r="BSG69" i="9"/>
  <c r="BSI69" i="9"/>
  <c r="BSK69" i="9"/>
  <c r="BSM69" i="9"/>
  <c r="BSO69" i="9"/>
  <c r="BSQ69" i="9"/>
  <c r="BSS69" i="9"/>
  <c r="BSU69" i="9"/>
  <c r="BSW69" i="9"/>
  <c r="BSY69" i="9"/>
  <c r="BTA69" i="9"/>
  <c r="BTC69" i="9"/>
  <c r="BTE69" i="9"/>
  <c r="BTG69" i="9"/>
  <c r="BTI69" i="9"/>
  <c r="BTK69" i="9"/>
  <c r="BTM69" i="9"/>
  <c r="BTO69" i="9"/>
  <c r="BTQ69" i="9"/>
  <c r="BTS69" i="9"/>
  <c r="BTU69" i="9"/>
  <c r="BTW69" i="9"/>
  <c r="BTY69" i="9"/>
  <c r="BUA69" i="9"/>
  <c r="BUC69" i="9"/>
  <c r="BUE69" i="9"/>
  <c r="BUG69" i="9"/>
  <c r="BUI69" i="9"/>
  <c r="BUK69" i="9"/>
  <c r="BUM69" i="9"/>
  <c r="BUO69" i="9"/>
  <c r="BUQ69" i="9"/>
  <c r="BUS69" i="9"/>
  <c r="BUU69" i="9"/>
  <c r="BUW69" i="9"/>
  <c r="BUY69" i="9"/>
  <c r="BVA69" i="9"/>
  <c r="BVC69" i="9"/>
  <c r="BVE69" i="9"/>
  <c r="BVG69" i="9"/>
  <c r="BVI69" i="9"/>
  <c r="BVK69" i="9"/>
  <c r="BVM69" i="9"/>
  <c r="BVO69" i="9"/>
  <c r="BVQ69" i="9"/>
  <c r="BVS69" i="9"/>
  <c r="BVU69" i="9"/>
  <c r="BVW69" i="9"/>
  <c r="BVY69" i="9"/>
  <c r="BWA69" i="9"/>
  <c r="BWC69" i="9"/>
  <c r="BWE69" i="9"/>
  <c r="BWG69" i="9"/>
  <c r="BWI69" i="9"/>
  <c r="BWK69" i="9"/>
  <c r="BWM69" i="9"/>
  <c r="BWO69" i="9"/>
  <c r="BWQ69" i="9"/>
  <c r="BWS69" i="9"/>
  <c r="BWU69" i="9"/>
  <c r="BWW69" i="9"/>
  <c r="BWY69" i="9"/>
  <c r="BXA69" i="9"/>
  <c r="BXC69" i="9"/>
  <c r="BXE69" i="9"/>
  <c r="BXG69" i="9"/>
  <c r="BXI69" i="9"/>
  <c r="BXK69" i="9"/>
  <c r="BXM69" i="9"/>
  <c r="BXO69" i="9"/>
  <c r="BXQ69" i="9"/>
  <c r="BXS69" i="9"/>
  <c r="BXU69" i="9"/>
  <c r="BXW69" i="9"/>
  <c r="BXY69" i="9"/>
  <c r="BYA69" i="9"/>
  <c r="BYC69" i="9"/>
  <c r="BYE69" i="9"/>
  <c r="BYG69" i="9"/>
  <c r="BYI69" i="9"/>
  <c r="BYK69" i="9"/>
  <c r="BYM69" i="9"/>
  <c r="BYO69" i="9"/>
  <c r="BYQ69" i="9"/>
  <c r="BYS69" i="9"/>
  <c r="BYU69" i="9"/>
  <c r="BYW69" i="9"/>
  <c r="BYY69" i="9"/>
  <c r="BZA69" i="9"/>
  <c r="BZC69" i="9"/>
  <c r="BZE69" i="9"/>
  <c r="BZG69" i="9"/>
  <c r="BZI69" i="9"/>
  <c r="BZK69" i="9"/>
  <c r="BZM69" i="9"/>
  <c r="BZO69" i="9"/>
  <c r="BZQ69" i="9"/>
  <c r="BZS69" i="9"/>
  <c r="BZU69" i="9"/>
  <c r="BZW69" i="9"/>
  <c r="BZY69" i="9"/>
  <c r="CAA69" i="9"/>
  <c r="CAC69" i="9"/>
  <c r="CAE69" i="9"/>
  <c r="CAG69" i="9"/>
  <c r="CAI69" i="9"/>
  <c r="CAK69" i="9"/>
  <c r="CAM69" i="9"/>
  <c r="CAO69" i="9"/>
  <c r="CAQ69" i="9"/>
  <c r="CAS69" i="9"/>
  <c r="CAU69" i="9"/>
  <c r="CAW69" i="9"/>
  <c r="CAY69" i="9"/>
  <c r="CBA69" i="9"/>
  <c r="CBC69" i="9"/>
  <c r="CBE69" i="9"/>
  <c r="CBG69" i="9"/>
  <c r="CBI69" i="9"/>
  <c r="CBK69" i="9"/>
  <c r="CBM69" i="9"/>
  <c r="CBO69" i="9"/>
  <c r="CBQ69" i="9"/>
  <c r="CBS69" i="9"/>
  <c r="CBU69" i="9"/>
  <c r="CBW69" i="9"/>
  <c r="CBY69" i="9"/>
  <c r="CCA69" i="9"/>
  <c r="CCC69" i="9"/>
  <c r="CCE69" i="9"/>
  <c r="CCG69" i="9"/>
  <c r="CCI69" i="9"/>
  <c r="CCK69" i="9"/>
  <c r="CCM69" i="9"/>
  <c r="CCO69" i="9"/>
  <c r="CCQ69" i="9"/>
  <c r="CCS69" i="9"/>
  <c r="CCU69" i="9"/>
  <c r="CCW69" i="9"/>
  <c r="CCY69" i="9"/>
  <c r="CDA69" i="9"/>
  <c r="CDC69" i="9"/>
  <c r="CDE69" i="9"/>
  <c r="CDG69" i="9"/>
  <c r="CDI69" i="9"/>
  <c r="CDK69" i="9"/>
  <c r="CDM69" i="9"/>
  <c r="CDO69" i="9"/>
  <c r="CDQ69" i="9"/>
  <c r="CDS69" i="9"/>
  <c r="CDU69" i="9"/>
  <c r="CDW69" i="9"/>
  <c r="CDY69" i="9"/>
  <c r="CEA69" i="9"/>
  <c r="CEC69" i="9"/>
  <c r="CEE69" i="9"/>
  <c r="CEG69" i="9"/>
  <c r="CEI69" i="9"/>
  <c r="CEK69" i="9"/>
  <c r="CEM69" i="9"/>
  <c r="CEO69" i="9"/>
  <c r="CEQ69" i="9"/>
  <c r="CES69" i="9"/>
  <c r="CEU69" i="9"/>
  <c r="CEW69" i="9"/>
  <c r="CEY69" i="9"/>
  <c r="CFA69" i="9"/>
  <c r="CFC69" i="9"/>
  <c r="CFE69" i="9"/>
  <c r="CFG69" i="9"/>
  <c r="CFI69" i="9"/>
  <c r="CFK69" i="9"/>
  <c r="CFM69" i="9"/>
  <c r="CFO69" i="9"/>
  <c r="CFQ69" i="9"/>
  <c r="CFS69" i="9"/>
  <c r="CFU69" i="9"/>
  <c r="CFW69" i="9"/>
  <c r="CFY69" i="9"/>
  <c r="CGA69" i="9"/>
  <c r="CGC69" i="9"/>
  <c r="CGE69" i="9"/>
  <c r="CGG69" i="9"/>
  <c r="CGI69" i="9"/>
  <c r="CGK69" i="9"/>
  <c r="CGM69" i="9"/>
  <c r="CGO69" i="9"/>
  <c r="CGQ69" i="9"/>
  <c r="CGS69" i="9"/>
  <c r="CGU69" i="9"/>
  <c r="CGW69" i="9"/>
  <c r="CGY69" i="9"/>
  <c r="CHA69" i="9"/>
  <c r="CHC69" i="9"/>
  <c r="CHE69" i="9"/>
  <c r="CHG69" i="9"/>
  <c r="CHI69" i="9"/>
  <c r="CHK69" i="9"/>
  <c r="CHM69" i="9"/>
  <c r="CHO69" i="9"/>
  <c r="CHQ69" i="9"/>
  <c r="CHS69" i="9"/>
  <c r="CHU69" i="9"/>
  <c r="CHW69" i="9"/>
  <c r="CHY69" i="9"/>
  <c r="CIA69" i="9"/>
  <c r="CIC69" i="9"/>
  <c r="CIE69" i="9"/>
  <c r="CIG69" i="9"/>
  <c r="CII69" i="9"/>
  <c r="CIK69" i="9"/>
  <c r="CIM69" i="9"/>
  <c r="CIO69" i="9"/>
  <c r="CIQ69" i="9"/>
  <c r="CIS69" i="9"/>
  <c r="CIU69" i="9"/>
  <c r="CIW69" i="9"/>
  <c r="CIY69" i="9"/>
  <c r="CJA69" i="9"/>
  <c r="CJC69" i="9"/>
  <c r="CJE69" i="9"/>
  <c r="CJG69" i="9"/>
  <c r="CJI69" i="9"/>
  <c r="CJK69" i="9"/>
  <c r="CJM69" i="9"/>
  <c r="CJO69" i="9"/>
  <c r="CJQ69" i="9"/>
  <c r="CJS69" i="9"/>
  <c r="CJU69" i="9"/>
  <c r="CJW69" i="9"/>
  <c r="CJY69" i="9"/>
  <c r="CKA69" i="9"/>
  <c r="CKC69" i="9"/>
  <c r="CKE69" i="9"/>
  <c r="CKG69" i="9"/>
  <c r="CKI69" i="9"/>
  <c r="CKK69" i="9"/>
  <c r="CKM69" i="9"/>
  <c r="CKO69" i="9"/>
  <c r="CKQ69" i="9"/>
  <c r="CKS69" i="9"/>
  <c r="CKU69" i="9"/>
  <c r="CKW69" i="9"/>
  <c r="CKY69" i="9"/>
  <c r="CLA69" i="9"/>
  <c r="CLC69" i="9"/>
  <c r="CLE69" i="9"/>
  <c r="CLG69" i="9"/>
  <c r="CLI69" i="9"/>
  <c r="CLK69" i="9"/>
  <c r="CLM69" i="9"/>
  <c r="CLO69" i="9"/>
  <c r="CLQ69" i="9"/>
  <c r="CLS69" i="9"/>
  <c r="CLU69" i="9"/>
  <c r="CLW69" i="9"/>
  <c r="CLY69" i="9"/>
  <c r="CMA69" i="9"/>
  <c r="CMC69" i="9"/>
  <c r="CME69" i="9"/>
  <c r="CMG69" i="9"/>
  <c r="CMI69" i="9"/>
  <c r="CMK69" i="9"/>
  <c r="CMM69" i="9"/>
  <c r="CMO69" i="9"/>
  <c r="CMQ69" i="9"/>
  <c r="CMS69" i="9"/>
  <c r="CMU69" i="9"/>
  <c r="CMW69" i="9"/>
  <c r="CMY69" i="9"/>
  <c r="CNA69" i="9"/>
  <c r="CNC69" i="9"/>
  <c r="CNE69" i="9"/>
  <c r="CNG69" i="9"/>
  <c r="CNI69" i="9"/>
  <c r="CNK69" i="9"/>
  <c r="CNM69" i="9"/>
  <c r="CNO69" i="9"/>
  <c r="CNQ69" i="9"/>
  <c r="CNS69" i="9"/>
  <c r="CNU69" i="9"/>
  <c r="CNW69" i="9"/>
  <c r="CNY69" i="9"/>
  <c r="COA69" i="9"/>
  <c r="COC69" i="9"/>
  <c r="COE69" i="9"/>
  <c r="COG69" i="9"/>
  <c r="COI69" i="9"/>
  <c r="COK69" i="9"/>
  <c r="COM69" i="9"/>
  <c r="COO69" i="9"/>
  <c r="COQ69" i="9"/>
  <c r="COS69" i="9"/>
  <c r="COU69" i="9"/>
  <c r="COW69" i="9"/>
  <c r="COY69" i="9"/>
  <c r="CPA69" i="9"/>
  <c r="CPC69" i="9"/>
  <c r="CPE69" i="9"/>
  <c r="CPG69" i="9"/>
  <c r="CPI69" i="9"/>
  <c r="CPK69" i="9"/>
  <c r="CPM69" i="9"/>
  <c r="CPO69" i="9"/>
  <c r="CPQ69" i="9"/>
  <c r="CPS69" i="9"/>
  <c r="CPU69" i="9"/>
  <c r="CPW69" i="9"/>
  <c r="CPY69" i="9"/>
  <c r="CQA69" i="9"/>
  <c r="CQC69" i="9"/>
  <c r="CQE69" i="9"/>
  <c r="CQG69" i="9"/>
  <c r="CQI69" i="9"/>
  <c r="CQK69" i="9"/>
  <c r="CQM69" i="9"/>
  <c r="CQO69" i="9"/>
  <c r="CQQ69" i="9"/>
  <c r="CQS69" i="9"/>
  <c r="CQU69" i="9"/>
  <c r="CQW69" i="9"/>
  <c r="CQY69" i="9"/>
  <c r="CRA69" i="9"/>
  <c r="CRC69" i="9"/>
  <c r="CRE69" i="9"/>
  <c r="CRG69" i="9"/>
  <c r="CRI69" i="9"/>
  <c r="CRK69" i="9"/>
  <c r="CRM69" i="9"/>
  <c r="CRO69" i="9"/>
  <c r="CRQ69" i="9"/>
  <c r="CRS69" i="9"/>
  <c r="CRU69" i="9"/>
  <c r="CRW69" i="9"/>
  <c r="CRY69" i="9"/>
  <c r="CSA69" i="9"/>
  <c r="CSC69" i="9"/>
  <c r="CSE69" i="9"/>
  <c r="CSG69" i="9"/>
  <c r="CSI69" i="9"/>
  <c r="CSK69" i="9"/>
  <c r="CSM69" i="9"/>
  <c r="CSO69" i="9"/>
  <c r="CSQ69" i="9"/>
  <c r="CSS69" i="9"/>
  <c r="CSU69" i="9"/>
  <c r="CSW69" i="9"/>
  <c r="CSY69" i="9"/>
  <c r="CTA69" i="9"/>
  <c r="CTC69" i="9"/>
  <c r="CTE69" i="9"/>
  <c r="CTG69" i="9"/>
  <c r="CTI69" i="9"/>
  <c r="CTK69" i="9"/>
  <c r="CTM69" i="9"/>
  <c r="CTO69" i="9"/>
  <c r="CTQ69" i="9"/>
  <c r="CTS69" i="9"/>
  <c r="CTU69" i="9"/>
  <c r="CTW69" i="9"/>
  <c r="CTY69" i="9"/>
  <c r="CUA69" i="9"/>
  <c r="CUC69" i="9"/>
  <c r="CUE69" i="9"/>
  <c r="CUG69" i="9"/>
  <c r="CUI69" i="9"/>
  <c r="CUK69" i="9"/>
  <c r="CUM69" i="9"/>
  <c r="CUO69" i="9"/>
  <c r="CUQ69" i="9"/>
  <c r="CUS69" i="9"/>
  <c r="CUU69" i="9"/>
  <c r="CUW69" i="9"/>
  <c r="CUY69" i="9"/>
  <c r="CVA69" i="9"/>
  <c r="CVC69" i="9"/>
  <c r="CVE69" i="9"/>
  <c r="CVG69" i="9"/>
  <c r="CVI69" i="9"/>
  <c r="CVK69" i="9"/>
  <c r="CVM69" i="9"/>
  <c r="CVO69" i="9"/>
  <c r="CVQ69" i="9"/>
  <c r="CVS69" i="9"/>
  <c r="CVU69" i="9"/>
  <c r="CVW69" i="9"/>
  <c r="CVY69" i="9"/>
  <c r="CWA69" i="9"/>
  <c r="CWC69" i="9"/>
  <c r="CWE69" i="9"/>
  <c r="CWG69" i="9"/>
  <c r="CWI69" i="9"/>
  <c r="CWK69" i="9"/>
  <c r="CWM69" i="9"/>
  <c r="CWO69" i="9"/>
  <c r="CWQ69" i="9"/>
  <c r="CWS69" i="9"/>
  <c r="CWU69" i="9"/>
  <c r="CWW69" i="9"/>
  <c r="CWY69" i="9"/>
  <c r="CXA69" i="9"/>
  <c r="CXC69" i="9"/>
  <c r="CXE69" i="9"/>
  <c r="CXG69" i="9"/>
  <c r="CXI69" i="9"/>
  <c r="CXK69" i="9"/>
  <c r="CXM69" i="9"/>
  <c r="CXO69" i="9"/>
  <c r="CXQ69" i="9"/>
  <c r="CXS69" i="9"/>
  <c r="CXU69" i="9"/>
  <c r="CXW69" i="9"/>
  <c r="CXY69" i="9"/>
  <c r="CYA69" i="9"/>
  <c r="CYC69" i="9"/>
  <c r="CYE69" i="9"/>
  <c r="CYG69" i="9"/>
  <c r="CYI69" i="9"/>
  <c r="CYK69" i="9"/>
  <c r="CYM69" i="9"/>
  <c r="CYO69" i="9"/>
  <c r="CYQ69" i="9"/>
  <c r="CYS69" i="9"/>
  <c r="CYU69" i="9"/>
  <c r="CYW69" i="9"/>
  <c r="CYY69" i="9"/>
  <c r="CZA69" i="9"/>
  <c r="CZC69" i="9"/>
  <c r="CZE69" i="9"/>
  <c r="CZG69" i="9"/>
  <c r="CZI69" i="9"/>
  <c r="CZK69" i="9"/>
  <c r="CZM69" i="9"/>
  <c r="CZO69" i="9"/>
  <c r="CZQ69" i="9"/>
  <c r="CZS69" i="9"/>
  <c r="CZU69" i="9"/>
  <c r="CZW69" i="9"/>
  <c r="CZY69" i="9"/>
  <c r="DAA69" i="9"/>
  <c r="DAC69" i="9"/>
  <c r="DAE69" i="9"/>
  <c r="DAG69" i="9"/>
  <c r="DAI69" i="9"/>
  <c r="DAK69" i="9"/>
  <c r="DAM69" i="9"/>
  <c r="DAO69" i="9"/>
  <c r="DAQ69" i="9"/>
  <c r="DAS69" i="9"/>
  <c r="DAU69" i="9"/>
  <c r="DAW69" i="9"/>
  <c r="DAY69" i="9"/>
  <c r="DBA69" i="9"/>
  <c r="DBC69" i="9"/>
  <c r="DBE69" i="9"/>
  <c r="DBG69" i="9"/>
  <c r="DBI69" i="9"/>
  <c r="DBK69" i="9"/>
  <c r="DBM69" i="9"/>
  <c r="DBO69" i="9"/>
  <c r="DBQ69" i="9"/>
  <c r="DBS69" i="9"/>
  <c r="DBU69" i="9"/>
  <c r="DBW69" i="9"/>
  <c r="DBY69" i="9"/>
  <c r="DCA69" i="9"/>
  <c r="DCC69" i="9"/>
  <c r="DCE69" i="9"/>
  <c r="DCG69" i="9"/>
  <c r="DCI69" i="9"/>
  <c r="DCK69" i="9"/>
  <c r="DCM69" i="9"/>
  <c r="DCO69" i="9"/>
  <c r="DCQ69" i="9"/>
  <c r="DCS69" i="9"/>
  <c r="DCU69" i="9"/>
  <c r="DCW69" i="9"/>
  <c r="DCY69" i="9"/>
  <c r="DDA69" i="9"/>
  <c r="DDC69" i="9"/>
  <c r="DDE69" i="9"/>
  <c r="DDG69" i="9"/>
  <c r="DDI69" i="9"/>
  <c r="DDK69" i="9"/>
  <c r="DDM69" i="9"/>
  <c r="DDO69" i="9"/>
  <c r="DDQ69" i="9"/>
  <c r="DDS69" i="9"/>
  <c r="DDU69" i="9"/>
  <c r="DDW69" i="9"/>
  <c r="DDY69" i="9"/>
  <c r="DEA69" i="9"/>
  <c r="DEC69" i="9"/>
  <c r="DEE69" i="9"/>
  <c r="DEG69" i="9"/>
  <c r="DEI69" i="9"/>
  <c r="DEK69" i="9"/>
  <c r="DEM69" i="9"/>
  <c r="DEO69" i="9"/>
  <c r="DEQ69" i="9"/>
  <c r="DES69" i="9"/>
  <c r="DEU69" i="9"/>
  <c r="DEW69" i="9"/>
  <c r="DEY69" i="9"/>
  <c r="DFA69" i="9"/>
  <c r="DFC69" i="9"/>
  <c r="DFE69" i="9"/>
  <c r="DFG69" i="9"/>
  <c r="DFI69" i="9"/>
  <c r="DFK69" i="9"/>
  <c r="DFM69" i="9"/>
  <c r="DFO69" i="9"/>
  <c r="DFQ69" i="9"/>
  <c r="DFS69" i="9"/>
  <c r="DFU69" i="9"/>
  <c r="DFW69" i="9"/>
  <c r="DFY69" i="9"/>
  <c r="DGA69" i="9"/>
  <c r="DGC69" i="9"/>
  <c r="DGE69" i="9"/>
  <c r="DGG69" i="9"/>
  <c r="DGI69" i="9"/>
  <c r="DGK69" i="9"/>
  <c r="DGM69" i="9"/>
  <c r="DGO69" i="9"/>
  <c r="DGQ69" i="9"/>
  <c r="DGS69" i="9"/>
  <c r="DGU69" i="9"/>
  <c r="DGW69" i="9"/>
  <c r="DGY69" i="9"/>
  <c r="DHA69" i="9"/>
  <c r="DHC69" i="9"/>
  <c r="DHE69" i="9"/>
  <c r="DHG69" i="9"/>
  <c r="DHI69" i="9"/>
  <c r="DHK69" i="9"/>
  <c r="DHM69" i="9"/>
  <c r="DHO69" i="9"/>
  <c r="DHQ69" i="9"/>
  <c r="DHS69" i="9"/>
  <c r="DHU69" i="9"/>
  <c r="DHW69" i="9"/>
  <c r="DHY69" i="9"/>
  <c r="DIA69" i="9"/>
  <c r="DIC69" i="9"/>
  <c r="DIE69" i="9"/>
  <c r="DIG69" i="9"/>
  <c r="DII69" i="9"/>
  <c r="DIK69" i="9"/>
  <c r="DIM69" i="9"/>
  <c r="DIO69" i="9"/>
  <c r="DIQ69" i="9"/>
  <c r="DIS69" i="9"/>
  <c r="DIU69" i="9"/>
  <c r="DIW69" i="9"/>
  <c r="DIY69" i="9"/>
  <c r="DJA69" i="9"/>
  <c r="DJC69" i="9"/>
  <c r="DJE69" i="9"/>
  <c r="DJG69" i="9"/>
  <c r="DJI69" i="9"/>
  <c r="DJK69" i="9"/>
  <c r="DJM69" i="9"/>
  <c r="DJO69" i="9"/>
  <c r="DJQ69" i="9"/>
  <c r="DJS69" i="9"/>
  <c r="DJU69" i="9"/>
  <c r="DJW69" i="9"/>
  <c r="DJY69" i="9"/>
  <c r="DKA69" i="9"/>
  <c r="DKC69" i="9"/>
  <c r="DKE69" i="9"/>
  <c r="DKG69" i="9"/>
  <c r="DKI69" i="9"/>
  <c r="DKK69" i="9"/>
  <c r="DKM69" i="9"/>
  <c r="DKO69" i="9"/>
  <c r="DKQ69" i="9"/>
  <c r="DKS69" i="9"/>
  <c r="DKU69" i="9"/>
  <c r="DKW69" i="9"/>
  <c r="DKY69" i="9"/>
  <c r="DLA69" i="9"/>
  <c r="DLC69" i="9"/>
  <c r="DLE69" i="9"/>
  <c r="DLG69" i="9"/>
  <c r="DLI69" i="9"/>
  <c r="DLK69" i="9"/>
  <c r="DLM69" i="9"/>
  <c r="DLO69" i="9"/>
  <c r="DLQ69" i="9"/>
  <c r="DLS69" i="9"/>
  <c r="DLU69" i="9"/>
  <c r="DLW69" i="9"/>
  <c r="DLY69" i="9"/>
  <c r="DMA69" i="9"/>
  <c r="DMC69" i="9"/>
  <c r="DME69" i="9"/>
  <c r="DMG69" i="9"/>
  <c r="DMI69" i="9"/>
  <c r="DMK69" i="9"/>
  <c r="DMM69" i="9"/>
  <c r="DMO69" i="9"/>
  <c r="DMQ69" i="9"/>
  <c r="DMS69" i="9"/>
  <c r="DMU69" i="9"/>
  <c r="DMW69" i="9"/>
  <c r="DMY69" i="9"/>
  <c r="DNA69" i="9"/>
  <c r="DNC69" i="9"/>
  <c r="DNE69" i="9"/>
  <c r="DNG69" i="9"/>
  <c r="DNI69" i="9"/>
  <c r="DNK69" i="9"/>
  <c r="DNM69" i="9"/>
  <c r="DNO69" i="9"/>
  <c r="DNQ69" i="9"/>
  <c r="DNS69" i="9"/>
  <c r="DNU69" i="9"/>
  <c r="DNW69" i="9"/>
  <c r="DNY69" i="9"/>
  <c r="DOA69" i="9"/>
  <c r="DOC69" i="9"/>
  <c r="DOE69" i="9"/>
  <c r="DOG69" i="9"/>
  <c r="DOI69" i="9"/>
  <c r="DOK69" i="9"/>
  <c r="DOM69" i="9"/>
  <c r="DOO69" i="9"/>
  <c r="DOQ69" i="9"/>
  <c r="DOS69" i="9"/>
  <c r="DOU69" i="9"/>
  <c r="DOW69" i="9"/>
  <c r="DOY69" i="9"/>
  <c r="DPA69" i="9"/>
  <c r="DPC69" i="9"/>
  <c r="DPE69" i="9"/>
  <c r="DPG69" i="9"/>
  <c r="DPI69" i="9"/>
  <c r="DPK69" i="9"/>
  <c r="DPM69" i="9"/>
  <c r="DPO69" i="9"/>
  <c r="DPQ69" i="9"/>
  <c r="DPS69" i="9"/>
  <c r="DPU69" i="9"/>
  <c r="DPW69" i="9"/>
  <c r="DPY69" i="9"/>
  <c r="DQA69" i="9"/>
  <c r="DQC69" i="9"/>
  <c r="DQE69" i="9"/>
  <c r="DQG69" i="9"/>
  <c r="DQI69" i="9"/>
  <c r="DQK69" i="9"/>
  <c r="DQM69" i="9"/>
  <c r="DQO69" i="9"/>
  <c r="DQQ69" i="9"/>
  <c r="DQS69" i="9"/>
  <c r="DQU69" i="9"/>
  <c r="DQW69" i="9"/>
  <c r="DQY69" i="9"/>
  <c r="DRA69" i="9"/>
  <c r="DRC69" i="9"/>
  <c r="DRE69" i="9"/>
  <c r="DRG69" i="9"/>
  <c r="DRI69" i="9"/>
  <c r="DRK69" i="9"/>
  <c r="DRM69" i="9"/>
  <c r="DRO69" i="9"/>
  <c r="DRQ69" i="9"/>
  <c r="DRS69" i="9"/>
  <c r="DRU69" i="9"/>
  <c r="DRW69" i="9"/>
  <c r="DRY69" i="9"/>
  <c r="DSA69" i="9"/>
  <c r="DSC69" i="9"/>
  <c r="DSE69" i="9"/>
  <c r="DSG69" i="9"/>
  <c r="DSI69" i="9"/>
  <c r="DSK69" i="9"/>
  <c r="DSM69" i="9"/>
  <c r="DSO69" i="9"/>
  <c r="DSQ69" i="9"/>
  <c r="DSS69" i="9"/>
  <c r="DSU69" i="9"/>
  <c r="DSW69" i="9"/>
  <c r="DSY69" i="9"/>
  <c r="DTA69" i="9"/>
  <c r="DTC69" i="9"/>
  <c r="DTE69" i="9"/>
  <c r="DTG69" i="9"/>
  <c r="DTI69" i="9"/>
  <c r="DTK69" i="9"/>
  <c r="DTM69" i="9"/>
  <c r="DTO69" i="9"/>
  <c r="DTQ69" i="9"/>
  <c r="DTS69" i="9"/>
  <c r="DTU69" i="9"/>
  <c r="DTW69" i="9"/>
  <c r="DTY69" i="9"/>
  <c r="DUA69" i="9"/>
  <c r="DUC69" i="9"/>
  <c r="DUE69" i="9"/>
  <c r="DUG69" i="9"/>
  <c r="DUI69" i="9"/>
  <c r="DUK69" i="9"/>
  <c r="DUM69" i="9"/>
  <c r="DUO69" i="9"/>
  <c r="DUQ69" i="9"/>
  <c r="DUS69" i="9"/>
  <c r="DUU69" i="9"/>
  <c r="DUW69" i="9"/>
  <c r="DUY69" i="9"/>
  <c r="DVA69" i="9"/>
  <c r="DVC69" i="9"/>
  <c r="DVE69" i="9"/>
  <c r="DVG69" i="9"/>
  <c r="DVI69" i="9"/>
  <c r="DVK69" i="9"/>
  <c r="DVM69" i="9"/>
  <c r="DVO69" i="9"/>
  <c r="DVQ69" i="9"/>
  <c r="DVS69" i="9"/>
  <c r="DVU69" i="9"/>
  <c r="DVW69" i="9"/>
  <c r="DVY69" i="9"/>
  <c r="DWA69" i="9"/>
  <c r="DWC69" i="9"/>
  <c r="DWE69" i="9"/>
  <c r="DWG69" i="9"/>
  <c r="DWI69" i="9"/>
  <c r="DWK69" i="9"/>
  <c r="DWM69" i="9"/>
  <c r="DWO69" i="9"/>
  <c r="DWQ69" i="9"/>
  <c r="DWS69" i="9"/>
  <c r="DWU69" i="9"/>
  <c r="DWW69" i="9"/>
  <c r="DWY69" i="9"/>
  <c r="DXA69" i="9"/>
  <c r="DXC69" i="9"/>
  <c r="DXE69" i="9"/>
  <c r="DXG69" i="9"/>
  <c r="DXI69" i="9"/>
  <c r="DXK69" i="9"/>
  <c r="DXM69" i="9"/>
  <c r="DXO69" i="9"/>
  <c r="DXQ69" i="9"/>
  <c r="DXS69" i="9"/>
  <c r="DXU69" i="9"/>
  <c r="DXW69" i="9"/>
  <c r="DXY69" i="9"/>
  <c r="DYA69" i="9"/>
  <c r="DYC69" i="9"/>
  <c r="DYE69" i="9"/>
  <c r="DYG69" i="9"/>
  <c r="DYI69" i="9"/>
  <c r="DYK69" i="9"/>
  <c r="DYM69" i="9"/>
  <c r="DYO69" i="9"/>
  <c r="DYQ69" i="9"/>
  <c r="DYS69" i="9"/>
  <c r="DYU69" i="9"/>
  <c r="DYW69" i="9"/>
  <c r="DYY69" i="9"/>
  <c r="DZA69" i="9"/>
  <c r="DZC69" i="9"/>
  <c r="DZE69" i="9"/>
  <c r="DZG69" i="9"/>
  <c r="DZI69" i="9"/>
  <c r="DZK69" i="9"/>
  <c r="DZM69" i="9"/>
  <c r="DZO69" i="9"/>
  <c r="DZQ69" i="9"/>
  <c r="DZS69" i="9"/>
  <c r="DZU69" i="9"/>
  <c r="DZW69" i="9"/>
  <c r="DZY69" i="9"/>
  <c r="EAA69" i="9"/>
  <c r="EAC69" i="9"/>
  <c r="EAE69" i="9"/>
  <c r="EAG69" i="9"/>
  <c r="EAI69" i="9"/>
  <c r="EAK69" i="9"/>
  <c r="EAM69" i="9"/>
  <c r="EAO69" i="9"/>
  <c r="EAQ69" i="9"/>
  <c r="EAS69" i="9"/>
  <c r="EAU69" i="9"/>
  <c r="EAW69" i="9"/>
  <c r="EAY69" i="9"/>
  <c r="EBA69" i="9"/>
  <c r="EBC69" i="9"/>
  <c r="EBE69" i="9"/>
  <c r="EBG69" i="9"/>
  <c r="EBI69" i="9"/>
  <c r="EBK69" i="9"/>
  <c r="EBM69" i="9"/>
  <c r="EBO69" i="9"/>
  <c r="EBQ69" i="9"/>
  <c r="EBS69" i="9"/>
  <c r="EBU69" i="9"/>
  <c r="EBW69" i="9"/>
  <c r="EBY69" i="9"/>
  <c r="ECA69" i="9"/>
  <c r="ECC69" i="9"/>
  <c r="ECE69" i="9"/>
  <c r="ECG69" i="9"/>
  <c r="ECI69" i="9"/>
  <c r="ECK69" i="9"/>
  <c r="ECM69" i="9"/>
  <c r="ECO69" i="9"/>
  <c r="ECQ69" i="9"/>
  <c r="ECS69" i="9"/>
  <c r="ECU69" i="9"/>
  <c r="ECW69" i="9"/>
  <c r="ECY69" i="9"/>
  <c r="EDA69" i="9"/>
  <c r="EDC69" i="9"/>
  <c r="EDE69" i="9"/>
  <c r="EDG69" i="9"/>
  <c r="EDI69" i="9"/>
  <c r="EDK69" i="9"/>
  <c r="EDM69" i="9"/>
  <c r="EDO69" i="9"/>
  <c r="EDQ69" i="9"/>
  <c r="EDS69" i="9"/>
  <c r="EDU69" i="9"/>
  <c r="EDW69" i="9"/>
  <c r="EDY69" i="9"/>
  <c r="EEA69" i="9"/>
  <c r="EEC69" i="9"/>
  <c r="EEE69" i="9"/>
  <c r="EEG69" i="9"/>
  <c r="EEI69" i="9"/>
  <c r="EEK69" i="9"/>
  <c r="EEM69" i="9"/>
  <c r="EEO69" i="9"/>
  <c r="EEQ69" i="9"/>
  <c r="EES69" i="9"/>
  <c r="EEU69" i="9"/>
  <c r="EEW69" i="9"/>
  <c r="EEY69" i="9"/>
  <c r="EFA69" i="9"/>
  <c r="EFC69" i="9"/>
  <c r="EFE69" i="9"/>
  <c r="EFG69" i="9"/>
  <c r="EFI69" i="9"/>
  <c r="EFK69" i="9"/>
  <c r="EFM69" i="9"/>
  <c r="EFO69" i="9"/>
  <c r="EFQ69" i="9"/>
  <c r="EFS69" i="9"/>
  <c r="EFU69" i="9"/>
  <c r="EFW69" i="9"/>
  <c r="EFY69" i="9"/>
  <c r="EGA69" i="9"/>
  <c r="EGC69" i="9"/>
  <c r="EGE69" i="9"/>
  <c r="EGG69" i="9"/>
  <c r="EGI69" i="9"/>
  <c r="EGK69" i="9"/>
  <c r="EGM69" i="9"/>
  <c r="EGO69" i="9"/>
  <c r="EGQ69" i="9"/>
  <c r="EGS69" i="9"/>
  <c r="EGU69" i="9"/>
  <c r="EGW69" i="9"/>
  <c r="EGY69" i="9"/>
  <c r="EHA69" i="9"/>
  <c r="EHC69" i="9"/>
  <c r="EHE69" i="9"/>
  <c r="EHG69" i="9"/>
  <c r="EHI69" i="9"/>
  <c r="EHK69" i="9"/>
  <c r="EHM69" i="9"/>
  <c r="EHO69" i="9"/>
  <c r="EHQ69" i="9"/>
  <c r="EHS69" i="9"/>
  <c r="EHU69" i="9"/>
  <c r="EHW69" i="9"/>
  <c r="EHY69" i="9"/>
  <c r="EIA69" i="9"/>
  <c r="EIC69" i="9"/>
  <c r="EIE69" i="9"/>
  <c r="EIG69" i="9"/>
  <c r="EII69" i="9"/>
  <c r="EIK69" i="9"/>
  <c r="EIM69" i="9"/>
  <c r="EIO69" i="9"/>
  <c r="EIQ69" i="9"/>
  <c r="EIS69" i="9"/>
  <c r="EIU69" i="9"/>
  <c r="EIW69" i="9"/>
  <c r="EIY69" i="9"/>
  <c r="EJA69" i="9"/>
  <c r="EJC69" i="9"/>
  <c r="EJE69" i="9"/>
  <c r="EJG69" i="9"/>
  <c r="EJI69" i="9"/>
  <c r="EJK69" i="9"/>
  <c r="EJM69" i="9"/>
  <c r="EJO69" i="9"/>
  <c r="EJQ69" i="9"/>
  <c r="EJS69" i="9"/>
  <c r="EJU69" i="9"/>
  <c r="EJW69" i="9"/>
  <c r="EJY69" i="9"/>
  <c r="EKA69" i="9"/>
  <c r="EKC69" i="9"/>
  <c r="EKE69" i="9"/>
  <c r="EKG69" i="9"/>
  <c r="EKI69" i="9"/>
  <c r="EKK69" i="9"/>
  <c r="EKM69" i="9"/>
  <c r="EKO69" i="9"/>
  <c r="EKQ69" i="9"/>
  <c r="EKS69" i="9"/>
  <c r="EKU69" i="9"/>
  <c r="EKW69" i="9"/>
  <c r="EKY69" i="9"/>
  <c r="ELA69" i="9"/>
  <c r="ELC69" i="9"/>
  <c r="ELE69" i="9"/>
  <c r="ELG69" i="9"/>
  <c r="ELI69" i="9"/>
  <c r="ELK69" i="9"/>
  <c r="ELM69" i="9"/>
  <c r="ELO69" i="9"/>
  <c r="ELQ69" i="9"/>
  <c r="ELS69" i="9"/>
  <c r="ELU69" i="9"/>
  <c r="ELW69" i="9"/>
  <c r="ELY69" i="9"/>
  <c r="EMA69" i="9"/>
  <c r="EMC69" i="9"/>
  <c r="EME69" i="9"/>
  <c r="EMG69" i="9"/>
  <c r="EMI69" i="9"/>
  <c r="EMK69" i="9"/>
  <c r="EMM69" i="9"/>
  <c r="EMO69" i="9"/>
  <c r="EMQ69" i="9"/>
  <c r="EMS69" i="9"/>
  <c r="EMU69" i="9"/>
  <c r="EMW69" i="9"/>
  <c r="EMY69" i="9"/>
  <c r="ENA69" i="9"/>
  <c r="ENC69" i="9"/>
  <c r="ENE69" i="9"/>
  <c r="ENG69" i="9"/>
  <c r="ENI69" i="9"/>
  <c r="ENK69" i="9"/>
  <c r="ENM69" i="9"/>
  <c r="ENO69" i="9"/>
  <c r="ENQ69" i="9"/>
  <c r="ENS69" i="9"/>
  <c r="ENU69" i="9"/>
  <c r="ENW69" i="9"/>
  <c r="ENY69" i="9"/>
  <c r="EOA69" i="9"/>
  <c r="EOC69" i="9"/>
  <c r="EOE69" i="9"/>
  <c r="EOG69" i="9"/>
  <c r="EOI69" i="9"/>
  <c r="EOK69" i="9"/>
  <c r="EOM69" i="9"/>
  <c r="EOO69" i="9"/>
  <c r="EOQ69" i="9"/>
  <c r="EOS69" i="9"/>
  <c r="EOU69" i="9"/>
  <c r="EOW69" i="9"/>
  <c r="EOY69" i="9"/>
  <c r="EPA69" i="9"/>
  <c r="EPC69" i="9"/>
  <c r="EPE69" i="9"/>
  <c r="EPG69" i="9"/>
  <c r="EPI69" i="9"/>
  <c r="EPK69" i="9"/>
  <c r="EPM69" i="9"/>
  <c r="EPO69" i="9"/>
  <c r="EPQ69" i="9"/>
  <c r="EPS69" i="9"/>
  <c r="EPU69" i="9"/>
  <c r="EPW69" i="9"/>
  <c r="EPY69" i="9"/>
  <c r="EQA69" i="9"/>
  <c r="EQC69" i="9"/>
  <c r="EQE69" i="9"/>
  <c r="EQG69" i="9"/>
  <c r="EQI69" i="9"/>
  <c r="EQK69" i="9"/>
  <c r="EQM69" i="9"/>
  <c r="EQO69" i="9"/>
  <c r="EQQ69" i="9"/>
  <c r="EQS69" i="9"/>
  <c r="EQU69" i="9"/>
  <c r="EQW69" i="9"/>
  <c r="EQY69" i="9"/>
  <c r="ERA69" i="9"/>
  <c r="ERC69" i="9"/>
  <c r="ERE69" i="9"/>
  <c r="ERG69" i="9"/>
  <c r="ERI69" i="9"/>
  <c r="ERK69" i="9"/>
  <c r="ERM69" i="9"/>
  <c r="ERO69" i="9"/>
  <c r="ERQ69" i="9"/>
  <c r="ERS69" i="9"/>
  <c r="ERU69" i="9"/>
  <c r="ERW69" i="9"/>
  <c r="ERY69" i="9"/>
  <c r="ESA69" i="9"/>
  <c r="ESC69" i="9"/>
  <c r="ESE69" i="9"/>
  <c r="ESG69" i="9"/>
  <c r="ESI69" i="9"/>
  <c r="ESK69" i="9"/>
  <c r="ESM69" i="9"/>
  <c r="ESO69" i="9"/>
  <c r="ESQ69" i="9"/>
  <c r="ESS69" i="9"/>
  <c r="ESU69" i="9"/>
  <c r="ESW69" i="9"/>
  <c r="ESY69" i="9"/>
  <c r="ETA69" i="9"/>
  <c r="ETC69" i="9"/>
  <c r="ETE69" i="9"/>
  <c r="ETG69" i="9"/>
  <c r="ETI69" i="9"/>
  <c r="ETK69" i="9"/>
  <c r="ETM69" i="9"/>
  <c r="ETO69" i="9"/>
  <c r="ETQ69" i="9"/>
  <c r="ETS69" i="9"/>
  <c r="ETU69" i="9"/>
  <c r="ETW69" i="9"/>
  <c r="ETY69" i="9"/>
  <c r="EUA69" i="9"/>
  <c r="EUC69" i="9"/>
  <c r="EUE69" i="9"/>
  <c r="EUG69" i="9"/>
  <c r="EUI69" i="9"/>
  <c r="EUK69" i="9"/>
  <c r="EUM69" i="9"/>
  <c r="EUO69" i="9"/>
  <c r="EUQ69" i="9"/>
  <c r="EUS69" i="9"/>
  <c r="EUU69" i="9"/>
  <c r="EUW69" i="9"/>
  <c r="EUY69" i="9"/>
  <c r="EVA69" i="9"/>
  <c r="EVC69" i="9"/>
  <c r="EVE69" i="9"/>
  <c r="EVG69" i="9"/>
  <c r="EVI69" i="9"/>
  <c r="EVK69" i="9"/>
  <c r="EVM69" i="9"/>
  <c r="EVO69" i="9"/>
  <c r="EVQ69" i="9"/>
  <c r="EVS69" i="9"/>
  <c r="EVU69" i="9"/>
  <c r="EVW69" i="9"/>
  <c r="EVY69" i="9"/>
  <c r="EWA69" i="9"/>
  <c r="EWC69" i="9"/>
  <c r="EWE69" i="9"/>
  <c r="EWG69" i="9"/>
  <c r="EWI69" i="9"/>
  <c r="EWK69" i="9"/>
  <c r="EWM69" i="9"/>
  <c r="EWO69" i="9"/>
  <c r="EWQ69" i="9"/>
  <c r="EWS69" i="9"/>
  <c r="EWU69" i="9"/>
  <c r="EWW69" i="9"/>
  <c r="EWY69" i="9"/>
  <c r="EXA69" i="9"/>
  <c r="EXC69" i="9"/>
  <c r="EXE69" i="9"/>
  <c r="EXG69" i="9"/>
  <c r="EXI69" i="9"/>
  <c r="EXK69" i="9"/>
  <c r="EXM69" i="9"/>
  <c r="EXO69" i="9"/>
  <c r="EXQ69" i="9"/>
  <c r="EXS69" i="9"/>
  <c r="EXU69" i="9"/>
  <c r="EXW69" i="9"/>
  <c r="EXY69" i="9"/>
  <c r="EYA69" i="9"/>
  <c r="EYC69" i="9"/>
  <c r="EYE69" i="9"/>
  <c r="EYG69" i="9"/>
  <c r="EYI69" i="9"/>
  <c r="EYK69" i="9"/>
  <c r="EYM69" i="9"/>
  <c r="EYO69" i="9"/>
  <c r="EYQ69" i="9"/>
  <c r="EYS69" i="9"/>
  <c r="EYU69" i="9"/>
  <c r="EYW69" i="9"/>
  <c r="EYY69" i="9"/>
  <c r="EZA69" i="9"/>
  <c r="EZC69" i="9"/>
  <c r="EZE69" i="9"/>
  <c r="EZG69" i="9"/>
  <c r="EZI69" i="9"/>
  <c r="EZK69" i="9"/>
  <c r="EZM69" i="9"/>
  <c r="EZO69" i="9"/>
  <c r="EZQ69" i="9"/>
  <c r="EZS69" i="9"/>
  <c r="EZU69" i="9"/>
  <c r="EZW69" i="9"/>
  <c r="EZY69" i="9"/>
  <c r="FAA69" i="9"/>
  <c r="FAC69" i="9"/>
  <c r="FAE69" i="9"/>
  <c r="FAG69" i="9"/>
  <c r="FAI69" i="9"/>
  <c r="FAK69" i="9"/>
  <c r="FAM69" i="9"/>
  <c r="FAO69" i="9"/>
  <c r="FAQ69" i="9"/>
  <c r="FAS69" i="9"/>
  <c r="FAU69" i="9"/>
  <c r="FAW69" i="9"/>
  <c r="FAY69" i="9"/>
  <c r="FBA69" i="9"/>
  <c r="FBC69" i="9"/>
  <c r="FBE69" i="9"/>
  <c r="FBG69" i="9"/>
  <c r="FBI69" i="9"/>
  <c r="FBK69" i="9"/>
  <c r="FBM69" i="9"/>
  <c r="FBO69" i="9"/>
  <c r="FBQ69" i="9"/>
  <c r="FBS69" i="9"/>
  <c r="FBU69" i="9"/>
  <c r="FBW69" i="9"/>
  <c r="FBY69" i="9"/>
  <c r="FCA69" i="9"/>
  <c r="FCC69" i="9"/>
  <c r="FCE69" i="9"/>
  <c r="FCG69" i="9"/>
  <c r="FCI69" i="9"/>
  <c r="FCK69" i="9"/>
  <c r="FCM69" i="9"/>
  <c r="FCO69" i="9"/>
  <c r="FCQ69" i="9"/>
  <c r="FCS69" i="9"/>
  <c r="FCU69" i="9"/>
  <c r="FCW69" i="9"/>
  <c r="FCY69" i="9"/>
  <c r="FDA69" i="9"/>
  <c r="FDC69" i="9"/>
  <c r="FDE69" i="9"/>
  <c r="FDG69" i="9"/>
  <c r="FDI69" i="9"/>
  <c r="FDK69" i="9"/>
  <c r="FDM69" i="9"/>
  <c r="FDO69" i="9"/>
  <c r="FDQ69" i="9"/>
  <c r="FDS69" i="9"/>
  <c r="FDU69" i="9"/>
  <c r="FDW69" i="9"/>
  <c r="FDY69" i="9"/>
  <c r="FEA69" i="9"/>
  <c r="FEC69" i="9"/>
  <c r="FEE69" i="9"/>
  <c r="FEG69" i="9"/>
  <c r="FEI69" i="9"/>
  <c r="FEK69" i="9"/>
  <c r="FEM69" i="9"/>
  <c r="FEO69" i="9"/>
  <c r="FEQ69" i="9"/>
  <c r="FES69" i="9"/>
  <c r="FEU69" i="9"/>
  <c r="FEW69" i="9"/>
  <c r="FEY69" i="9"/>
  <c r="FFA69" i="9"/>
  <c r="FFC69" i="9"/>
  <c r="FFE69" i="9"/>
  <c r="FFG69" i="9"/>
  <c r="FFI69" i="9"/>
  <c r="FFK69" i="9"/>
  <c r="FFM69" i="9"/>
  <c r="FFO69" i="9"/>
  <c r="FFQ69" i="9"/>
  <c r="FFS69" i="9"/>
  <c r="FFU69" i="9"/>
  <c r="FFW69" i="9"/>
  <c r="FFY69" i="9"/>
  <c r="FGA69" i="9"/>
  <c r="FGC69" i="9"/>
  <c r="FGE69" i="9"/>
  <c r="FGG69" i="9"/>
  <c r="FGI69" i="9"/>
  <c r="FGK69" i="9"/>
  <c r="FGM69" i="9"/>
  <c r="FGO69" i="9"/>
  <c r="FGQ69" i="9"/>
  <c r="FGS69" i="9"/>
  <c r="FGU69" i="9"/>
  <c r="FGW69" i="9"/>
  <c r="FGY69" i="9"/>
  <c r="FHA69" i="9"/>
  <c r="FHC69" i="9"/>
  <c r="FHE69" i="9"/>
  <c r="FHG69" i="9"/>
  <c r="FHI69" i="9"/>
  <c r="FHK69" i="9"/>
  <c r="FHM69" i="9"/>
  <c r="FHO69" i="9"/>
  <c r="FHQ69" i="9"/>
  <c r="FHS69" i="9"/>
  <c r="FHU69" i="9"/>
  <c r="FHW69" i="9"/>
  <c r="FHY69" i="9"/>
  <c r="FIA69" i="9"/>
  <c r="FIC69" i="9"/>
  <c r="FIE69" i="9"/>
  <c r="FIG69" i="9"/>
  <c r="FII69" i="9"/>
  <c r="FIK69" i="9"/>
  <c r="FIM69" i="9"/>
  <c r="FIO69" i="9"/>
  <c r="FIQ69" i="9"/>
  <c r="FIS69" i="9"/>
  <c r="FIU69" i="9"/>
  <c r="FIW69" i="9"/>
  <c r="FIY69" i="9"/>
  <c r="FJA69" i="9"/>
  <c r="FJC69" i="9"/>
  <c r="FJE69" i="9"/>
  <c r="FJG69" i="9"/>
  <c r="FJI69" i="9"/>
  <c r="FJK69" i="9"/>
  <c r="FJM69" i="9"/>
  <c r="FJO69" i="9"/>
  <c r="FJQ69" i="9"/>
  <c r="FJS69" i="9"/>
  <c r="FJU69" i="9"/>
  <c r="FJW69" i="9"/>
  <c r="FJY69" i="9"/>
  <c r="FKA69" i="9"/>
  <c r="FKC69" i="9"/>
  <c r="FKE69" i="9"/>
  <c r="FKG69" i="9"/>
  <c r="FKI69" i="9"/>
  <c r="FKK69" i="9"/>
  <c r="FKM69" i="9"/>
  <c r="FKO69" i="9"/>
  <c r="FKQ69" i="9"/>
  <c r="FKS69" i="9"/>
  <c r="FKU69" i="9"/>
  <c r="FKW69" i="9"/>
  <c r="FKY69" i="9"/>
  <c r="FLA69" i="9"/>
  <c r="FLC69" i="9"/>
  <c r="FLE69" i="9"/>
  <c r="FLG69" i="9"/>
  <c r="FLI69" i="9"/>
  <c r="FLK69" i="9"/>
  <c r="FLM69" i="9"/>
  <c r="FLO69" i="9"/>
  <c r="FLQ69" i="9"/>
  <c r="FLS69" i="9"/>
  <c r="FLU69" i="9"/>
  <c r="FLW69" i="9"/>
  <c r="FLY69" i="9"/>
  <c r="FMA69" i="9"/>
  <c r="FMC69" i="9"/>
  <c r="FME69" i="9"/>
  <c r="FMG69" i="9"/>
  <c r="FMI69" i="9"/>
  <c r="FMK69" i="9"/>
  <c r="FMM69" i="9"/>
  <c r="FMO69" i="9"/>
  <c r="FMQ69" i="9"/>
  <c r="FMS69" i="9"/>
  <c r="FMU69" i="9"/>
  <c r="FMW69" i="9"/>
  <c r="FMY69" i="9"/>
  <c r="FNA69" i="9"/>
  <c r="FNC69" i="9"/>
  <c r="FNE69" i="9"/>
  <c r="FNG69" i="9"/>
  <c r="FNI69" i="9"/>
  <c r="FNK69" i="9"/>
  <c r="FNM69" i="9"/>
  <c r="FNO69" i="9"/>
  <c r="FNQ69" i="9"/>
  <c r="FNS69" i="9"/>
  <c r="FNU69" i="9"/>
  <c r="FNW69" i="9"/>
  <c r="FNY69" i="9"/>
  <c r="FOA69" i="9"/>
  <c r="FOC69" i="9"/>
  <c r="FOE69" i="9"/>
  <c r="FOG69" i="9"/>
  <c r="FOI69" i="9"/>
  <c r="FOK69" i="9"/>
  <c r="FOM69" i="9"/>
  <c r="FOO69" i="9"/>
  <c r="FOQ69" i="9"/>
  <c r="FOS69" i="9"/>
  <c r="FOU69" i="9"/>
  <c r="FOW69" i="9"/>
  <c r="FOY69" i="9"/>
  <c r="FPA69" i="9"/>
  <c r="FPC69" i="9"/>
  <c r="FPE69" i="9"/>
  <c r="FPG69" i="9"/>
  <c r="FPI69" i="9"/>
  <c r="FPK69" i="9"/>
  <c r="FPM69" i="9"/>
  <c r="FPO69" i="9"/>
  <c r="FPQ69" i="9"/>
  <c r="FPS69" i="9"/>
  <c r="FPU69" i="9"/>
  <c r="FPW69" i="9"/>
  <c r="FPY69" i="9"/>
  <c r="FQA69" i="9"/>
  <c r="FQC69" i="9"/>
  <c r="FQE69" i="9"/>
  <c r="FQG69" i="9"/>
  <c r="FQI69" i="9"/>
  <c r="FQK69" i="9"/>
  <c r="FQM69" i="9"/>
  <c r="FQO69" i="9"/>
  <c r="FQQ69" i="9"/>
  <c r="FQS69" i="9"/>
  <c r="FQU69" i="9"/>
  <c r="FQW69" i="9"/>
  <c r="FQY69" i="9"/>
  <c r="FRA69" i="9"/>
  <c r="FRC69" i="9"/>
  <c r="FRE69" i="9"/>
  <c r="FRG69" i="9"/>
  <c r="FRI69" i="9"/>
  <c r="FRK69" i="9"/>
  <c r="FRM69" i="9"/>
  <c r="FRO69" i="9"/>
  <c r="FRQ69" i="9"/>
  <c r="FRS69" i="9"/>
  <c r="FRU69" i="9"/>
  <c r="FRW69" i="9"/>
  <c r="FRY69" i="9"/>
  <c r="FSA69" i="9"/>
  <c r="FSC69" i="9"/>
  <c r="FSE69" i="9"/>
  <c r="FSG69" i="9"/>
  <c r="FSI69" i="9"/>
  <c r="FSK69" i="9"/>
  <c r="FSM69" i="9"/>
  <c r="FSO69" i="9"/>
  <c r="FSQ69" i="9"/>
  <c r="FSS69" i="9"/>
  <c r="FSU69" i="9"/>
  <c r="FSW69" i="9"/>
  <c r="FSY69" i="9"/>
  <c r="FTA69" i="9"/>
  <c r="FTC69" i="9"/>
  <c r="FTE69" i="9"/>
  <c r="FTG69" i="9"/>
  <c r="FTI69" i="9"/>
  <c r="FTK69" i="9"/>
  <c r="FTM69" i="9"/>
  <c r="FTO69" i="9"/>
  <c r="FTQ69" i="9"/>
  <c r="FTS69" i="9"/>
  <c r="FTU69" i="9"/>
  <c r="FTW69" i="9"/>
  <c r="FTY69" i="9"/>
  <c r="FUA69" i="9"/>
  <c r="FUC69" i="9"/>
  <c r="FUE69" i="9"/>
  <c r="FUG69" i="9"/>
  <c r="FUI69" i="9"/>
  <c r="FUK69" i="9"/>
  <c r="FUM69" i="9"/>
  <c r="FUO69" i="9"/>
  <c r="FUQ69" i="9"/>
  <c r="FUS69" i="9"/>
  <c r="FUU69" i="9"/>
  <c r="FUW69" i="9"/>
  <c r="FUY69" i="9"/>
  <c r="FVA69" i="9"/>
  <c r="FVC69" i="9"/>
  <c r="FVE69" i="9"/>
  <c r="FVG69" i="9"/>
  <c r="FVI69" i="9"/>
  <c r="FVK69" i="9"/>
  <c r="FVM69" i="9"/>
  <c r="FVO69" i="9"/>
  <c r="FVQ69" i="9"/>
  <c r="FVS69" i="9"/>
  <c r="FVU69" i="9"/>
  <c r="FVW69" i="9"/>
  <c r="FVY69" i="9"/>
  <c r="FWA69" i="9"/>
  <c r="FWC69" i="9"/>
  <c r="FWE69" i="9"/>
  <c r="FWG69" i="9"/>
  <c r="FWI69" i="9"/>
  <c r="FWK69" i="9"/>
  <c r="FWM69" i="9"/>
  <c r="FWO69" i="9"/>
  <c r="FWQ69" i="9"/>
  <c r="FWS69" i="9"/>
  <c r="FWU69" i="9"/>
  <c r="FWW69" i="9"/>
  <c r="FWY69" i="9"/>
  <c r="FXA69" i="9"/>
  <c r="FXC69" i="9"/>
  <c r="FXE69" i="9"/>
  <c r="FXG69" i="9"/>
  <c r="FXI69" i="9"/>
  <c r="FXK69" i="9"/>
  <c r="FXM69" i="9"/>
  <c r="FXO69" i="9"/>
  <c r="FXQ69" i="9"/>
  <c r="FXS69" i="9"/>
  <c r="FXU69" i="9"/>
  <c r="FXW69" i="9"/>
  <c r="FXY69" i="9"/>
  <c r="FYA69" i="9"/>
  <c r="FYC69" i="9"/>
  <c r="FYE69" i="9"/>
  <c r="FYG69" i="9"/>
  <c r="FYI69" i="9"/>
  <c r="FYK69" i="9"/>
  <c r="FYM69" i="9"/>
  <c r="FYO69" i="9"/>
  <c r="FYQ69" i="9"/>
  <c r="FYS69" i="9"/>
  <c r="FYU69" i="9"/>
  <c r="FYW69" i="9"/>
  <c r="FYY69" i="9"/>
  <c r="FZA69" i="9"/>
  <c r="FZC69" i="9"/>
  <c r="FZE69" i="9"/>
  <c r="FZG69" i="9"/>
  <c r="FZI69" i="9"/>
  <c r="FZK69" i="9"/>
  <c r="FZM69" i="9"/>
  <c r="FZO69" i="9"/>
  <c r="FZQ69" i="9"/>
  <c r="FZS69" i="9"/>
  <c r="FZU69" i="9"/>
  <c r="FZW69" i="9"/>
  <c r="FZY69" i="9"/>
  <c r="GAA69" i="9"/>
  <c r="GAC69" i="9"/>
  <c r="GAE69" i="9"/>
  <c r="GAG69" i="9"/>
  <c r="GAI69" i="9"/>
  <c r="GAK69" i="9"/>
  <c r="GAM69" i="9"/>
  <c r="GAO69" i="9"/>
  <c r="GAQ69" i="9"/>
  <c r="GAS69" i="9"/>
  <c r="GAU69" i="9"/>
  <c r="GAW69" i="9"/>
  <c r="GAY69" i="9"/>
  <c r="GBA69" i="9"/>
  <c r="GBC69" i="9"/>
  <c r="GBE69" i="9"/>
  <c r="GBG69" i="9"/>
  <c r="GBI69" i="9"/>
  <c r="GBK69" i="9"/>
  <c r="GBM69" i="9"/>
  <c r="GBO69" i="9"/>
  <c r="GBQ69" i="9"/>
  <c r="GBS69" i="9"/>
  <c r="GBU69" i="9"/>
  <c r="GBW69" i="9"/>
  <c r="GBY69" i="9"/>
  <c r="GCA69" i="9"/>
  <c r="GCC69" i="9"/>
  <c r="GCE69" i="9"/>
  <c r="GCG69" i="9"/>
  <c r="GCI69" i="9"/>
  <c r="GCK69" i="9"/>
  <c r="GCM69" i="9"/>
  <c r="GCO69" i="9"/>
  <c r="GCQ69" i="9"/>
  <c r="GCS69" i="9"/>
  <c r="GCU69" i="9"/>
  <c r="GCW69" i="9"/>
  <c r="GCY69" i="9"/>
  <c r="GDA69" i="9"/>
  <c r="GDC69" i="9"/>
  <c r="GDE69" i="9"/>
  <c r="GDG69" i="9"/>
  <c r="GDI69" i="9"/>
  <c r="GDK69" i="9"/>
  <c r="GDM69" i="9"/>
  <c r="GDO69" i="9"/>
  <c r="GDQ69" i="9"/>
  <c r="GDS69" i="9"/>
  <c r="GDU69" i="9"/>
  <c r="GDW69" i="9"/>
  <c r="GDY69" i="9"/>
  <c r="GEA69" i="9"/>
  <c r="GEC69" i="9"/>
  <c r="GEE69" i="9"/>
  <c r="GEG69" i="9"/>
  <c r="GEI69" i="9"/>
  <c r="GEK69" i="9"/>
  <c r="GEM69" i="9"/>
  <c r="GEO69" i="9"/>
  <c r="GEQ69" i="9"/>
  <c r="GES69" i="9"/>
  <c r="GEU69" i="9"/>
  <c r="GEW69" i="9"/>
  <c r="GEY69" i="9"/>
  <c r="GFA69" i="9"/>
  <c r="GFC69" i="9"/>
  <c r="GFE69" i="9"/>
  <c r="GFG69" i="9"/>
  <c r="GFI69" i="9"/>
  <c r="GFK69" i="9"/>
  <c r="GFM69" i="9"/>
  <c r="GFO69" i="9"/>
  <c r="GFQ69" i="9"/>
  <c r="GFS69" i="9"/>
  <c r="GFU69" i="9"/>
  <c r="GFW69" i="9"/>
  <c r="GFY69" i="9"/>
  <c r="GGA69" i="9"/>
  <c r="GGC69" i="9"/>
  <c r="GGE69" i="9"/>
  <c r="GGG69" i="9"/>
  <c r="GGI69" i="9"/>
  <c r="GGK69" i="9"/>
  <c r="GGM69" i="9"/>
  <c r="GGO69" i="9"/>
  <c r="GGQ69" i="9"/>
  <c r="GGS69" i="9"/>
  <c r="GGU69" i="9"/>
  <c r="GGW69" i="9"/>
  <c r="GGY69" i="9"/>
  <c r="GHA69" i="9"/>
  <c r="GHC69" i="9"/>
  <c r="GHE69" i="9"/>
  <c r="GHG69" i="9"/>
  <c r="GHI69" i="9"/>
  <c r="GHK69" i="9"/>
  <c r="GHM69" i="9"/>
  <c r="GHO69" i="9"/>
  <c r="GHQ69" i="9"/>
  <c r="GHS69" i="9"/>
  <c r="GHU69" i="9"/>
  <c r="GHW69" i="9"/>
  <c r="GHY69" i="9"/>
  <c r="GIA69" i="9"/>
  <c r="GIC69" i="9"/>
  <c r="GIE69" i="9"/>
  <c r="GIG69" i="9"/>
  <c r="GII69" i="9"/>
  <c r="GIK69" i="9"/>
  <c r="GIM69" i="9"/>
  <c r="GIO69" i="9"/>
  <c r="GIQ69" i="9"/>
  <c r="GIS69" i="9"/>
  <c r="GIU69" i="9"/>
  <c r="GIW69" i="9"/>
  <c r="GIY69" i="9"/>
  <c r="GJA69" i="9"/>
  <c r="GJC69" i="9"/>
  <c r="GJE69" i="9"/>
  <c r="GJG69" i="9"/>
  <c r="GJI69" i="9"/>
  <c r="GJK69" i="9"/>
  <c r="GJM69" i="9"/>
  <c r="GJO69" i="9"/>
  <c r="GJQ69" i="9"/>
  <c r="GJS69" i="9"/>
  <c r="GJU69" i="9"/>
  <c r="GJW69" i="9"/>
  <c r="GJY69" i="9"/>
  <c r="GKA69" i="9"/>
  <c r="GKC69" i="9"/>
  <c r="GKE69" i="9"/>
  <c r="GKG69" i="9"/>
  <c r="GKI69" i="9"/>
  <c r="GKK69" i="9"/>
  <c r="GKM69" i="9"/>
  <c r="GKO69" i="9"/>
  <c r="GKQ69" i="9"/>
  <c r="GKS69" i="9"/>
  <c r="GKU69" i="9"/>
  <c r="GKW69" i="9"/>
  <c r="GKY69" i="9"/>
  <c r="GLA69" i="9"/>
  <c r="GLC69" i="9"/>
  <c r="GLE69" i="9"/>
  <c r="GLG69" i="9"/>
  <c r="GLI69" i="9"/>
  <c r="GLK69" i="9"/>
  <c r="GLM69" i="9"/>
  <c r="GLO69" i="9"/>
  <c r="GLQ69" i="9"/>
  <c r="GLS69" i="9"/>
  <c r="GLU69" i="9"/>
  <c r="GLW69" i="9"/>
  <c r="GLY69" i="9"/>
  <c r="GMA69" i="9"/>
  <c r="GMC69" i="9"/>
  <c r="GME69" i="9"/>
  <c r="GMG69" i="9"/>
  <c r="GMI69" i="9"/>
  <c r="GMK69" i="9"/>
  <c r="GMM69" i="9"/>
  <c r="GMO69" i="9"/>
  <c r="GMQ69" i="9"/>
  <c r="GMS69" i="9"/>
  <c r="GMU69" i="9"/>
  <c r="GMW69" i="9"/>
  <c r="GMY69" i="9"/>
  <c r="GNA69" i="9"/>
  <c r="GNC69" i="9"/>
  <c r="GNE69" i="9"/>
  <c r="GNG69" i="9"/>
  <c r="GNI69" i="9"/>
  <c r="GNK69" i="9"/>
  <c r="GNM69" i="9"/>
  <c r="GNO69" i="9"/>
  <c r="GNQ69" i="9"/>
  <c r="GNS69" i="9"/>
  <c r="GNU69" i="9"/>
  <c r="GNW69" i="9"/>
  <c r="GNY69" i="9"/>
  <c r="GOA69" i="9"/>
  <c r="GOC69" i="9"/>
  <c r="GOE69" i="9"/>
  <c r="GOG69" i="9"/>
  <c r="GOI69" i="9"/>
  <c r="GOK69" i="9"/>
  <c r="GOM69" i="9"/>
  <c r="GOO69" i="9"/>
  <c r="GOQ69" i="9"/>
  <c r="GOS69" i="9"/>
  <c r="GOU69" i="9"/>
  <c r="GOW69" i="9"/>
  <c r="GOY69" i="9"/>
  <c r="GPA69" i="9"/>
  <c r="GPC69" i="9"/>
  <c r="GPE69" i="9"/>
  <c r="GPG69" i="9"/>
  <c r="GPI69" i="9"/>
  <c r="GPK69" i="9"/>
  <c r="GPM69" i="9"/>
  <c r="GPO69" i="9"/>
  <c r="GPQ69" i="9"/>
  <c r="GPS69" i="9"/>
  <c r="GPU69" i="9"/>
  <c r="GPW69" i="9"/>
  <c r="GPY69" i="9"/>
  <c r="GQA69" i="9"/>
  <c r="GQC69" i="9"/>
  <c r="GQE69" i="9"/>
  <c r="GQG69" i="9"/>
  <c r="GQI69" i="9"/>
  <c r="GQK69" i="9"/>
  <c r="GQM69" i="9"/>
  <c r="GQO69" i="9"/>
  <c r="GQQ69" i="9"/>
  <c r="GQS69" i="9"/>
  <c r="GQU69" i="9"/>
  <c r="GQW69" i="9"/>
  <c r="GQY69" i="9"/>
  <c r="GRA69" i="9"/>
  <c r="GRC69" i="9"/>
  <c r="GRE69" i="9"/>
  <c r="GRG69" i="9"/>
  <c r="GRI69" i="9"/>
  <c r="GRK69" i="9"/>
  <c r="GRM69" i="9"/>
  <c r="GRO69" i="9"/>
  <c r="GRQ69" i="9"/>
  <c r="GRS69" i="9"/>
  <c r="GRU69" i="9"/>
  <c r="GRW69" i="9"/>
  <c r="GRY69" i="9"/>
  <c r="GSA69" i="9"/>
  <c r="GSC69" i="9"/>
  <c r="GSE69" i="9"/>
  <c r="GSG69" i="9"/>
  <c r="GSI69" i="9"/>
  <c r="GSK69" i="9"/>
  <c r="GSM69" i="9"/>
  <c r="GSO69" i="9"/>
  <c r="GSQ69" i="9"/>
  <c r="GSS69" i="9"/>
  <c r="GSU69" i="9"/>
  <c r="GSW69" i="9"/>
  <c r="GSY69" i="9"/>
  <c r="GTA69" i="9"/>
  <c r="GTC69" i="9"/>
  <c r="GTE69" i="9"/>
  <c r="GTG69" i="9"/>
  <c r="GTI69" i="9"/>
  <c r="GTK69" i="9"/>
  <c r="GTM69" i="9"/>
  <c r="GTO69" i="9"/>
  <c r="GTQ69" i="9"/>
  <c r="GTS69" i="9"/>
  <c r="GTU69" i="9"/>
  <c r="GTW69" i="9"/>
  <c r="GTY69" i="9"/>
  <c r="GUA69" i="9"/>
  <c r="GUC69" i="9"/>
  <c r="GUE69" i="9"/>
  <c r="GUG69" i="9"/>
  <c r="GUI69" i="9"/>
  <c r="GUK69" i="9"/>
  <c r="GUM69" i="9"/>
  <c r="GUO69" i="9"/>
  <c r="GUQ69" i="9"/>
  <c r="GUS69" i="9"/>
  <c r="GUU69" i="9"/>
  <c r="GUW69" i="9"/>
  <c r="GUY69" i="9"/>
  <c r="GVA69" i="9"/>
  <c r="GVC69" i="9"/>
  <c r="GVE69" i="9"/>
  <c r="GVG69" i="9"/>
  <c r="GVI69" i="9"/>
  <c r="GVK69" i="9"/>
  <c r="GVM69" i="9"/>
  <c r="GVO69" i="9"/>
  <c r="GVQ69" i="9"/>
  <c r="GVS69" i="9"/>
  <c r="GVU69" i="9"/>
  <c r="GVW69" i="9"/>
  <c r="GVY69" i="9"/>
  <c r="GWA69" i="9"/>
  <c r="GWC69" i="9"/>
  <c r="GWE69" i="9"/>
  <c r="GWG69" i="9"/>
  <c r="GWI69" i="9"/>
  <c r="GWK69" i="9"/>
  <c r="GWM69" i="9"/>
  <c r="GWO69" i="9"/>
  <c r="GWQ69" i="9"/>
  <c r="GWS69" i="9"/>
  <c r="GWU69" i="9"/>
  <c r="GWW69" i="9"/>
  <c r="GWY69" i="9"/>
  <c r="GXA69" i="9"/>
  <c r="GXC69" i="9"/>
  <c r="GXE69" i="9"/>
  <c r="GXG69" i="9"/>
  <c r="GXI69" i="9"/>
  <c r="GXK69" i="9"/>
  <c r="GXM69" i="9"/>
  <c r="GXO69" i="9"/>
  <c r="GXQ69" i="9"/>
  <c r="GXS69" i="9"/>
  <c r="GXU69" i="9"/>
  <c r="GXW69" i="9"/>
  <c r="GXY69" i="9"/>
  <c r="GYA69" i="9"/>
  <c r="GYC69" i="9"/>
  <c r="GYE69" i="9"/>
  <c r="GYG69" i="9"/>
  <c r="GYI69" i="9"/>
  <c r="GYK69" i="9"/>
  <c r="GYM69" i="9"/>
  <c r="GYO69" i="9"/>
  <c r="GYQ69" i="9"/>
  <c r="GYS69" i="9"/>
  <c r="GYU69" i="9"/>
  <c r="GYW69" i="9"/>
  <c r="GYY69" i="9"/>
  <c r="GZA69" i="9"/>
  <c r="GZC69" i="9"/>
  <c r="GZE69" i="9"/>
  <c r="GZG69" i="9"/>
  <c r="GZI69" i="9"/>
  <c r="GZK69" i="9"/>
  <c r="GZM69" i="9"/>
  <c r="GZO69" i="9"/>
  <c r="GZQ69" i="9"/>
  <c r="GZS69" i="9"/>
  <c r="GZU69" i="9"/>
  <c r="GZW69" i="9"/>
  <c r="GZY69" i="9"/>
  <c r="HAA69" i="9"/>
  <c r="HAC69" i="9"/>
  <c r="HAE69" i="9"/>
  <c r="HAG69" i="9"/>
  <c r="HAI69" i="9"/>
  <c r="HAK69" i="9"/>
  <c r="HAM69" i="9"/>
  <c r="HAO69" i="9"/>
  <c r="HAQ69" i="9"/>
  <c r="HAS69" i="9"/>
  <c r="HAU69" i="9"/>
  <c r="HAW69" i="9"/>
  <c r="HAY69" i="9"/>
  <c r="HBA69" i="9"/>
  <c r="HBC69" i="9"/>
  <c r="HBE69" i="9"/>
  <c r="HBG69" i="9"/>
  <c r="HBI69" i="9"/>
  <c r="HBK69" i="9"/>
  <c r="HBM69" i="9"/>
  <c r="HBO69" i="9"/>
  <c r="HBQ69" i="9"/>
  <c r="HBS69" i="9"/>
  <c r="HBU69" i="9"/>
  <c r="HBW69" i="9"/>
  <c r="HBY69" i="9"/>
  <c r="HCA69" i="9"/>
  <c r="HCC69" i="9"/>
  <c r="HCE69" i="9"/>
  <c r="HCG69" i="9"/>
  <c r="HCI69" i="9"/>
  <c r="HCK69" i="9"/>
  <c r="HCM69" i="9"/>
  <c r="HCO69" i="9"/>
  <c r="HCQ69" i="9"/>
  <c r="HCS69" i="9"/>
  <c r="HCU69" i="9"/>
  <c r="HCW69" i="9"/>
  <c r="HCY69" i="9"/>
  <c r="HDA69" i="9"/>
  <c r="HDC69" i="9"/>
  <c r="HDE69" i="9"/>
  <c r="HDG69" i="9"/>
  <c r="HDI69" i="9"/>
  <c r="HDK69" i="9"/>
  <c r="HDM69" i="9"/>
  <c r="HDO69" i="9"/>
  <c r="HDQ69" i="9"/>
  <c r="HDS69" i="9"/>
  <c r="HDU69" i="9"/>
  <c r="HDW69" i="9"/>
  <c r="HDY69" i="9"/>
  <c r="HEA69" i="9"/>
  <c r="HEC69" i="9"/>
  <c r="HEE69" i="9"/>
  <c r="HEG69" i="9"/>
  <c r="HEI69" i="9"/>
  <c r="HEK69" i="9"/>
  <c r="HEM69" i="9"/>
  <c r="HEO69" i="9"/>
  <c r="HEQ69" i="9"/>
  <c r="HES69" i="9"/>
  <c r="HEU69" i="9"/>
  <c r="HEW69" i="9"/>
  <c r="HEY69" i="9"/>
  <c r="HFA69" i="9"/>
  <c r="HFC69" i="9"/>
  <c r="HFE69" i="9"/>
  <c r="HFG69" i="9"/>
  <c r="HFI69" i="9"/>
  <c r="HFK69" i="9"/>
  <c r="HFM69" i="9"/>
  <c r="HFO69" i="9"/>
  <c r="HFQ69" i="9"/>
  <c r="HFS69" i="9"/>
  <c r="HFU69" i="9"/>
  <c r="HFW69" i="9"/>
  <c r="HFY69" i="9"/>
  <c r="HGA69" i="9"/>
  <c r="HGC69" i="9"/>
  <c r="HGE69" i="9"/>
  <c r="HGG69" i="9"/>
  <c r="HGI69" i="9"/>
  <c r="HGK69" i="9"/>
  <c r="HGM69" i="9"/>
  <c r="HGO69" i="9"/>
  <c r="HGQ69" i="9"/>
  <c r="HGS69" i="9"/>
  <c r="HGU69" i="9"/>
  <c r="HGW69" i="9"/>
  <c r="HGY69" i="9"/>
  <c r="HHA69" i="9"/>
  <c r="HHC69" i="9"/>
  <c r="HHE69" i="9"/>
  <c r="HHG69" i="9"/>
  <c r="HHI69" i="9"/>
  <c r="HHK69" i="9"/>
  <c r="HHM69" i="9"/>
  <c r="HHO69" i="9"/>
  <c r="HHQ69" i="9"/>
  <c r="HHS69" i="9"/>
  <c r="HHU69" i="9"/>
  <c r="HHW69" i="9"/>
  <c r="HHY69" i="9"/>
  <c r="HIA69" i="9"/>
  <c r="HIC69" i="9"/>
  <c r="HIE69" i="9"/>
  <c r="HIG69" i="9"/>
  <c r="HII69" i="9"/>
  <c r="HIK69" i="9"/>
  <c r="HIM69" i="9"/>
  <c r="HIO69" i="9"/>
  <c r="HIQ69" i="9"/>
  <c r="HIS69" i="9"/>
  <c r="HIU69" i="9"/>
  <c r="HIW69" i="9"/>
  <c r="HIY69" i="9"/>
  <c r="HJA69" i="9"/>
  <c r="HJC69" i="9"/>
  <c r="HJE69" i="9"/>
  <c r="HJG69" i="9"/>
  <c r="HJI69" i="9"/>
  <c r="HJK69" i="9"/>
  <c r="HJM69" i="9"/>
  <c r="HJO69" i="9"/>
  <c r="HJQ69" i="9"/>
  <c r="HJS69" i="9"/>
  <c r="HJU69" i="9"/>
  <c r="HJW69" i="9"/>
  <c r="HJY69" i="9"/>
  <c r="HKA69" i="9"/>
  <c r="HKC69" i="9"/>
  <c r="HKE69" i="9"/>
  <c r="HKG69" i="9"/>
  <c r="HKI69" i="9"/>
  <c r="HKK69" i="9"/>
  <c r="HKM69" i="9"/>
  <c r="HKO69" i="9"/>
  <c r="HKQ69" i="9"/>
  <c r="HKS69" i="9"/>
  <c r="HKU69" i="9"/>
  <c r="HKW69" i="9"/>
  <c r="HKY69" i="9"/>
  <c r="HLA69" i="9"/>
  <c r="HLC69" i="9"/>
  <c r="HLE69" i="9"/>
  <c r="HLG69" i="9"/>
  <c r="HLI69" i="9"/>
  <c r="HLK69" i="9"/>
  <c r="HLM69" i="9"/>
  <c r="HLO69" i="9"/>
  <c r="HLQ69" i="9"/>
  <c r="HLS69" i="9"/>
  <c r="HLU69" i="9"/>
  <c r="HLW69" i="9"/>
  <c r="HLY69" i="9"/>
  <c r="HMA69" i="9"/>
  <c r="HMC69" i="9"/>
  <c r="HME69" i="9"/>
  <c r="HMG69" i="9"/>
  <c r="HMI69" i="9"/>
  <c r="HMK69" i="9"/>
  <c r="HMM69" i="9"/>
  <c r="HMO69" i="9"/>
  <c r="HMQ69" i="9"/>
  <c r="HMS69" i="9"/>
  <c r="HMU69" i="9"/>
  <c r="HMW69" i="9"/>
  <c r="HMY69" i="9"/>
  <c r="HNA69" i="9"/>
  <c r="HNC69" i="9"/>
  <c r="HNE69" i="9"/>
  <c r="HNG69" i="9"/>
  <c r="HNI69" i="9"/>
  <c r="HNK69" i="9"/>
  <c r="HNM69" i="9"/>
  <c r="HNO69" i="9"/>
  <c r="HNQ69" i="9"/>
  <c r="HNS69" i="9"/>
  <c r="HNU69" i="9"/>
  <c r="HNW69" i="9"/>
  <c r="HNY69" i="9"/>
  <c r="HOA69" i="9"/>
  <c r="HOC69" i="9"/>
  <c r="HOE69" i="9"/>
  <c r="HOG69" i="9"/>
  <c r="HOI69" i="9"/>
  <c r="HOK69" i="9"/>
  <c r="HOM69" i="9"/>
  <c r="HOO69" i="9"/>
  <c r="HOQ69" i="9"/>
  <c r="HOS69" i="9"/>
  <c r="HOU69" i="9"/>
  <c r="HOW69" i="9"/>
  <c r="HOY69" i="9"/>
  <c r="HPA69" i="9"/>
  <c r="HPC69" i="9"/>
  <c r="HPE69" i="9"/>
  <c r="HPG69" i="9"/>
  <c r="HPI69" i="9"/>
  <c r="HPK69" i="9"/>
  <c r="HPM69" i="9"/>
  <c r="HPO69" i="9"/>
  <c r="HPQ69" i="9"/>
  <c r="HPS69" i="9"/>
  <c r="HPU69" i="9"/>
  <c r="HPW69" i="9"/>
  <c r="HPY69" i="9"/>
  <c r="HQA69" i="9"/>
  <c r="HQC69" i="9"/>
  <c r="HQE69" i="9"/>
  <c r="HQG69" i="9"/>
  <c r="HQI69" i="9"/>
  <c r="HQK69" i="9"/>
  <c r="HQM69" i="9"/>
  <c r="HQO69" i="9"/>
  <c r="HQQ69" i="9"/>
  <c r="HQS69" i="9"/>
  <c r="HQU69" i="9"/>
  <c r="HQW69" i="9"/>
  <c r="HQY69" i="9"/>
  <c r="HRA69" i="9"/>
  <c r="HRC69" i="9"/>
  <c r="HRE69" i="9"/>
  <c r="HRG69" i="9"/>
  <c r="HRI69" i="9"/>
  <c r="HRK69" i="9"/>
  <c r="HRM69" i="9"/>
  <c r="HRO69" i="9"/>
  <c r="HRQ69" i="9"/>
  <c r="HRS69" i="9"/>
  <c r="HRU69" i="9"/>
  <c r="HRW69" i="9"/>
  <c r="HRY69" i="9"/>
  <c r="HSA69" i="9"/>
  <c r="HSC69" i="9"/>
  <c r="HSE69" i="9"/>
  <c r="HSG69" i="9"/>
  <c r="HSI69" i="9"/>
  <c r="HSK69" i="9"/>
  <c r="HSM69" i="9"/>
  <c r="HSO69" i="9"/>
  <c r="HSQ69" i="9"/>
  <c r="HSS69" i="9"/>
  <c r="HSU69" i="9"/>
  <c r="HSW69" i="9"/>
  <c r="HSY69" i="9"/>
  <c r="HTA69" i="9"/>
  <c r="HTC69" i="9"/>
  <c r="HTE69" i="9"/>
  <c r="HTG69" i="9"/>
  <c r="HTI69" i="9"/>
  <c r="HTK69" i="9"/>
  <c r="HTM69" i="9"/>
  <c r="HTO69" i="9"/>
  <c r="HTQ69" i="9"/>
  <c r="HTS69" i="9"/>
  <c r="HTU69" i="9"/>
  <c r="HTW69" i="9"/>
  <c r="HTY69" i="9"/>
  <c r="HUA69" i="9"/>
  <c r="HUC69" i="9"/>
  <c r="HUE69" i="9"/>
  <c r="HUG69" i="9"/>
  <c r="HUI69" i="9"/>
  <c r="HUK69" i="9"/>
  <c r="HUM69" i="9"/>
  <c r="HUO69" i="9"/>
  <c r="HUQ69" i="9"/>
  <c r="HUS69" i="9"/>
  <c r="HUU69" i="9"/>
  <c r="HUW69" i="9"/>
  <c r="HUY69" i="9"/>
  <c r="HVA69" i="9"/>
  <c r="HVC69" i="9"/>
  <c r="HVE69" i="9"/>
  <c r="HVG69" i="9"/>
  <c r="HVI69" i="9"/>
  <c r="HVK69" i="9"/>
  <c r="HVM69" i="9"/>
  <c r="HVO69" i="9"/>
  <c r="HVQ69" i="9"/>
  <c r="HVS69" i="9"/>
  <c r="HVU69" i="9"/>
  <c r="HVW69" i="9"/>
  <c r="HVY69" i="9"/>
  <c r="HWA69" i="9"/>
  <c r="HWC69" i="9"/>
  <c r="HWE69" i="9"/>
  <c r="HWG69" i="9"/>
  <c r="HWI69" i="9"/>
  <c r="HWK69" i="9"/>
  <c r="HWM69" i="9"/>
  <c r="HWO69" i="9"/>
  <c r="HWQ69" i="9"/>
  <c r="HWS69" i="9"/>
  <c r="HWU69" i="9"/>
  <c r="HWW69" i="9"/>
  <c r="HWY69" i="9"/>
  <c r="HXA69" i="9"/>
  <c r="HXC69" i="9"/>
  <c r="HXE69" i="9"/>
  <c r="HXG69" i="9"/>
  <c r="HXI69" i="9"/>
  <c r="HXK69" i="9"/>
  <c r="HXM69" i="9"/>
  <c r="HXO69" i="9"/>
  <c r="HXQ69" i="9"/>
  <c r="HXS69" i="9"/>
  <c r="HXU69" i="9"/>
  <c r="HXW69" i="9"/>
  <c r="HXY69" i="9"/>
  <c r="HYA69" i="9"/>
  <c r="HYC69" i="9"/>
  <c r="HYE69" i="9"/>
  <c r="HYG69" i="9"/>
  <c r="HYI69" i="9"/>
  <c r="HYK69" i="9"/>
  <c r="HYM69" i="9"/>
  <c r="HYO69" i="9"/>
  <c r="HYQ69" i="9"/>
  <c r="HYS69" i="9"/>
  <c r="HYU69" i="9"/>
  <c r="HYW69" i="9"/>
  <c r="HYY69" i="9"/>
  <c r="HZA69" i="9"/>
  <c r="HZC69" i="9"/>
  <c r="HZE69" i="9"/>
  <c r="HZG69" i="9"/>
  <c r="HZI69" i="9"/>
  <c r="HZK69" i="9"/>
  <c r="HZM69" i="9"/>
  <c r="HZO69" i="9"/>
  <c r="HZQ69" i="9"/>
  <c r="HZS69" i="9"/>
  <c r="HZU69" i="9"/>
  <c r="HZW69" i="9"/>
  <c r="HZY69" i="9"/>
  <c r="IAA69" i="9"/>
  <c r="IAC69" i="9"/>
  <c r="IAE69" i="9"/>
  <c r="IAG69" i="9"/>
  <c r="IAI69" i="9"/>
  <c r="IAK69" i="9"/>
  <c r="IAM69" i="9"/>
  <c r="IAO69" i="9"/>
  <c r="IAQ69" i="9"/>
  <c r="IAS69" i="9"/>
  <c r="IAU69" i="9"/>
  <c r="IAW69" i="9"/>
  <c r="IAY69" i="9"/>
  <c r="IBA69" i="9"/>
  <c r="IBC69" i="9"/>
  <c r="IBE69" i="9"/>
  <c r="IBG69" i="9"/>
  <c r="IBI69" i="9"/>
  <c r="IBK69" i="9"/>
  <c r="IBM69" i="9"/>
  <c r="IBO69" i="9"/>
  <c r="IBQ69" i="9"/>
  <c r="IBS69" i="9"/>
  <c r="IBU69" i="9"/>
  <c r="IBW69" i="9"/>
  <c r="IBY69" i="9"/>
  <c r="ICA69" i="9"/>
  <c r="ICC69" i="9"/>
  <c r="ICE69" i="9"/>
  <c r="ICG69" i="9"/>
  <c r="ICI69" i="9"/>
  <c r="ICK69" i="9"/>
  <c r="ICM69" i="9"/>
  <c r="ICO69" i="9"/>
  <c r="ICQ69" i="9"/>
  <c r="ICS69" i="9"/>
  <c r="ICU69" i="9"/>
  <c r="ICW69" i="9"/>
  <c r="ICY69" i="9"/>
  <c r="IDA69" i="9"/>
  <c r="IDC69" i="9"/>
  <c r="IDE69" i="9"/>
  <c r="IDG69" i="9"/>
  <c r="IDI69" i="9"/>
  <c r="IDK69" i="9"/>
  <c r="IDM69" i="9"/>
  <c r="IDO69" i="9"/>
  <c r="IDQ69" i="9"/>
  <c r="IDS69" i="9"/>
  <c r="IDU69" i="9"/>
  <c r="IDW69" i="9"/>
  <c r="IDY69" i="9"/>
  <c r="IEA69" i="9"/>
  <c r="IEC69" i="9"/>
  <c r="IEE69" i="9"/>
  <c r="IEG69" i="9"/>
  <c r="IEI69" i="9"/>
  <c r="IEK69" i="9"/>
  <c r="IEM69" i="9"/>
  <c r="IEO69" i="9"/>
  <c r="IEQ69" i="9"/>
  <c r="IES69" i="9"/>
  <c r="IEU69" i="9"/>
  <c r="IEW69" i="9"/>
  <c r="IEY69" i="9"/>
  <c r="IFA69" i="9"/>
  <c r="IFC69" i="9"/>
  <c r="IFE69" i="9"/>
  <c r="IFG69" i="9"/>
  <c r="IFI69" i="9"/>
  <c r="IFK69" i="9"/>
  <c r="IFM69" i="9"/>
  <c r="IFO69" i="9"/>
  <c r="IFQ69" i="9"/>
  <c r="IFS69" i="9"/>
  <c r="IFU69" i="9"/>
  <c r="IFW69" i="9"/>
  <c r="IFY69" i="9"/>
  <c r="IGA69" i="9"/>
  <c r="IGC69" i="9"/>
  <c r="IGE69" i="9"/>
  <c r="IGG69" i="9"/>
  <c r="IGI69" i="9"/>
  <c r="IGK69" i="9"/>
  <c r="IGM69" i="9"/>
  <c r="IGO69" i="9"/>
  <c r="IGQ69" i="9"/>
  <c r="IGS69" i="9"/>
  <c r="IGU69" i="9"/>
  <c r="IGW69" i="9"/>
  <c r="IGY69" i="9"/>
  <c r="IHA69" i="9"/>
  <c r="IHC69" i="9"/>
  <c r="IHE69" i="9"/>
  <c r="IHG69" i="9"/>
  <c r="IHI69" i="9"/>
  <c r="IHK69" i="9"/>
  <c r="IHM69" i="9"/>
  <c r="IHO69" i="9"/>
  <c r="IHQ69" i="9"/>
  <c r="IHS69" i="9"/>
  <c r="IHU69" i="9"/>
  <c r="IHW69" i="9"/>
  <c r="IHY69" i="9"/>
  <c r="IIA69" i="9"/>
  <c r="IIC69" i="9"/>
  <c r="IIE69" i="9"/>
  <c r="IIG69" i="9"/>
  <c r="III69" i="9"/>
  <c r="IIK69" i="9"/>
  <c r="IIM69" i="9"/>
  <c r="IIO69" i="9"/>
  <c r="IIQ69" i="9"/>
  <c r="IIS69" i="9"/>
  <c r="IIU69" i="9"/>
  <c r="IIW69" i="9"/>
  <c r="IIY69" i="9"/>
  <c r="IJA69" i="9"/>
  <c r="IJC69" i="9"/>
  <c r="IJE69" i="9"/>
  <c r="IJG69" i="9"/>
  <c r="IJI69" i="9"/>
  <c r="IJK69" i="9"/>
  <c r="IJM69" i="9"/>
  <c r="IJO69" i="9"/>
  <c r="IJQ69" i="9"/>
  <c r="IJS69" i="9"/>
  <c r="IJU69" i="9"/>
  <c r="IJW69" i="9"/>
  <c r="IJY69" i="9"/>
  <c r="IKA69" i="9"/>
  <c r="IKC69" i="9"/>
  <c r="IKE69" i="9"/>
  <c r="IKG69" i="9"/>
  <c r="IKI69" i="9"/>
  <c r="IKK69" i="9"/>
  <c r="IKM69" i="9"/>
  <c r="IKO69" i="9"/>
  <c r="IKQ69" i="9"/>
  <c r="IKS69" i="9"/>
  <c r="IKU69" i="9"/>
  <c r="IKW69" i="9"/>
  <c r="IKY69" i="9"/>
  <c r="ILA69" i="9"/>
  <c r="ILC69" i="9"/>
  <c r="ILE69" i="9"/>
  <c r="ILG69" i="9"/>
  <c r="ILI69" i="9"/>
  <c r="ILK69" i="9"/>
  <c r="ILM69" i="9"/>
  <c r="ILO69" i="9"/>
  <c r="ILQ69" i="9"/>
  <c r="ILS69" i="9"/>
  <c r="ILU69" i="9"/>
  <c r="ILW69" i="9"/>
  <c r="ILY69" i="9"/>
  <c r="IMA69" i="9"/>
  <c r="IMC69" i="9"/>
  <c r="IME69" i="9"/>
  <c r="IMG69" i="9"/>
  <c r="IMI69" i="9"/>
  <c r="IMK69" i="9"/>
  <c r="IMM69" i="9"/>
  <c r="IMO69" i="9"/>
  <c r="IMQ69" i="9"/>
  <c r="IMS69" i="9"/>
  <c r="IMU69" i="9"/>
  <c r="IMW69" i="9"/>
  <c r="IMY69" i="9"/>
  <c r="INA69" i="9"/>
  <c r="INC69" i="9"/>
  <c r="INE69" i="9"/>
  <c r="ING69" i="9"/>
  <c r="INI69" i="9"/>
  <c r="INK69" i="9"/>
  <c r="INM69" i="9"/>
  <c r="INO69" i="9"/>
  <c r="INQ69" i="9"/>
  <c r="INS69" i="9"/>
  <c r="INU69" i="9"/>
  <c r="INW69" i="9"/>
  <c r="INY69" i="9"/>
  <c r="IOA69" i="9"/>
  <c r="IOC69" i="9"/>
  <c r="IOE69" i="9"/>
  <c r="IOG69" i="9"/>
  <c r="IOI69" i="9"/>
  <c r="IOK69" i="9"/>
  <c r="IOM69" i="9"/>
  <c r="IOO69" i="9"/>
  <c r="IOQ69" i="9"/>
  <c r="IOS69" i="9"/>
  <c r="IOU69" i="9"/>
  <c r="IOW69" i="9"/>
  <c r="IOY69" i="9"/>
  <c r="IPA69" i="9"/>
  <c r="IPC69" i="9"/>
  <c r="IPE69" i="9"/>
  <c r="IPG69" i="9"/>
  <c r="IPI69" i="9"/>
  <c r="IPK69" i="9"/>
  <c r="IPM69" i="9"/>
  <c r="IPO69" i="9"/>
  <c r="IPQ69" i="9"/>
  <c r="IPS69" i="9"/>
  <c r="IPU69" i="9"/>
  <c r="IPW69" i="9"/>
  <c r="IPY69" i="9"/>
  <c r="IQA69" i="9"/>
  <c r="IQC69" i="9"/>
  <c r="IQE69" i="9"/>
  <c r="IQG69" i="9"/>
  <c r="IQI69" i="9"/>
  <c r="IQK69" i="9"/>
  <c r="IQM69" i="9"/>
  <c r="IQO69" i="9"/>
  <c r="IQQ69" i="9"/>
  <c r="IQS69" i="9"/>
  <c r="IQU69" i="9"/>
  <c r="IQW69" i="9"/>
  <c r="IQY69" i="9"/>
  <c r="IRA69" i="9"/>
  <c r="IRC69" i="9"/>
  <c r="IRE69" i="9"/>
  <c r="IRG69" i="9"/>
  <c r="IRI69" i="9"/>
  <c r="IRK69" i="9"/>
  <c r="IRM69" i="9"/>
  <c r="IRO69" i="9"/>
  <c r="IRQ69" i="9"/>
  <c r="IRS69" i="9"/>
  <c r="IRU69" i="9"/>
  <c r="IRW69" i="9"/>
  <c r="IRY69" i="9"/>
  <c r="ISA69" i="9"/>
  <c r="ISC69" i="9"/>
  <c r="ISE69" i="9"/>
  <c r="ISG69" i="9"/>
  <c r="ISI69" i="9"/>
  <c r="ISK69" i="9"/>
  <c r="ISM69" i="9"/>
  <c r="ISO69" i="9"/>
  <c r="ISQ69" i="9"/>
  <c r="ISS69" i="9"/>
  <c r="ISU69" i="9"/>
  <c r="ISW69" i="9"/>
  <c r="ISY69" i="9"/>
  <c r="ITA69" i="9"/>
  <c r="ITC69" i="9"/>
  <c r="ITE69" i="9"/>
  <c r="ITG69" i="9"/>
  <c r="ITI69" i="9"/>
  <c r="ITK69" i="9"/>
  <c r="ITM69" i="9"/>
  <c r="ITO69" i="9"/>
  <c r="ITQ69" i="9"/>
  <c r="ITS69" i="9"/>
  <c r="ITU69" i="9"/>
  <c r="ITW69" i="9"/>
  <c r="ITY69" i="9"/>
  <c r="IUA69" i="9"/>
  <c r="IUC69" i="9"/>
  <c r="IUE69" i="9"/>
  <c r="IUG69" i="9"/>
  <c r="IUI69" i="9"/>
  <c r="IUK69" i="9"/>
  <c r="IUM69" i="9"/>
  <c r="IUO69" i="9"/>
  <c r="IUQ69" i="9"/>
  <c r="IUS69" i="9"/>
  <c r="IUU69" i="9"/>
  <c r="IUW69" i="9"/>
  <c r="IUY69" i="9"/>
  <c r="IVA69" i="9"/>
  <c r="IVC69" i="9"/>
  <c r="IVE69" i="9"/>
  <c r="IVG69" i="9"/>
  <c r="IVI69" i="9"/>
  <c r="IVK69" i="9"/>
  <c r="IVM69" i="9"/>
  <c r="IVO69" i="9"/>
  <c r="IVQ69" i="9"/>
  <c r="IVS69" i="9"/>
  <c r="IVU69" i="9"/>
  <c r="IVW69" i="9"/>
  <c r="IVY69" i="9"/>
  <c r="IWA69" i="9"/>
  <c r="IWC69" i="9"/>
  <c r="IWE69" i="9"/>
  <c r="IWG69" i="9"/>
  <c r="IWI69" i="9"/>
  <c r="IWK69" i="9"/>
  <c r="IWM69" i="9"/>
  <c r="IWO69" i="9"/>
  <c r="IWQ69" i="9"/>
  <c r="IWS69" i="9"/>
  <c r="IWU69" i="9"/>
  <c r="IWW69" i="9"/>
  <c r="IWY69" i="9"/>
  <c r="IXA69" i="9"/>
  <c r="IXC69" i="9"/>
  <c r="IXE69" i="9"/>
  <c r="IXG69" i="9"/>
  <c r="IXI69" i="9"/>
  <c r="IXK69" i="9"/>
  <c r="IXM69" i="9"/>
  <c r="IXO69" i="9"/>
  <c r="IXQ69" i="9"/>
  <c r="IXS69" i="9"/>
  <c r="IXU69" i="9"/>
  <c r="IXW69" i="9"/>
  <c r="IXY69" i="9"/>
  <c r="IYA69" i="9"/>
  <c r="IYC69" i="9"/>
  <c r="IYE69" i="9"/>
  <c r="IYG69" i="9"/>
  <c r="IYI69" i="9"/>
  <c r="IYK69" i="9"/>
  <c r="IYM69" i="9"/>
  <c r="IYO69" i="9"/>
  <c r="IYQ69" i="9"/>
  <c r="IYS69" i="9"/>
  <c r="IYU69" i="9"/>
  <c r="IYW69" i="9"/>
  <c r="IYY69" i="9"/>
  <c r="IZA69" i="9"/>
  <c r="IZC69" i="9"/>
  <c r="IZE69" i="9"/>
  <c r="IZG69" i="9"/>
  <c r="IZI69" i="9"/>
  <c r="IZK69" i="9"/>
  <c r="IZM69" i="9"/>
  <c r="IZO69" i="9"/>
  <c r="IZQ69" i="9"/>
  <c r="IZS69" i="9"/>
  <c r="IZU69" i="9"/>
  <c r="IZW69" i="9"/>
  <c r="IZY69" i="9"/>
  <c r="JAA69" i="9"/>
  <c r="JAC69" i="9"/>
  <c r="JAE69" i="9"/>
  <c r="JAG69" i="9"/>
  <c r="JAI69" i="9"/>
  <c r="JAK69" i="9"/>
  <c r="JAM69" i="9"/>
  <c r="JAO69" i="9"/>
  <c r="JAQ69" i="9"/>
  <c r="JAS69" i="9"/>
  <c r="JAU69" i="9"/>
  <c r="JAW69" i="9"/>
  <c r="JAY69" i="9"/>
  <c r="JBA69" i="9"/>
  <c r="JBC69" i="9"/>
  <c r="JBE69" i="9"/>
  <c r="JBG69" i="9"/>
  <c r="JBI69" i="9"/>
  <c r="JBK69" i="9"/>
  <c r="JBM69" i="9"/>
  <c r="JBO69" i="9"/>
  <c r="JBQ69" i="9"/>
  <c r="JBS69" i="9"/>
  <c r="JBU69" i="9"/>
  <c r="JBW69" i="9"/>
  <c r="JBY69" i="9"/>
  <c r="JCA69" i="9"/>
  <c r="JCC69" i="9"/>
  <c r="JCE69" i="9"/>
  <c r="JCG69" i="9"/>
  <c r="JCI69" i="9"/>
  <c r="JCK69" i="9"/>
  <c r="JCM69" i="9"/>
  <c r="JCO69" i="9"/>
  <c r="JCQ69" i="9"/>
  <c r="JCS69" i="9"/>
  <c r="JCU69" i="9"/>
  <c r="JCW69" i="9"/>
  <c r="JCY69" i="9"/>
  <c r="JDA69" i="9"/>
  <c r="JDC69" i="9"/>
  <c r="JDE69" i="9"/>
  <c r="JDG69" i="9"/>
  <c r="JDI69" i="9"/>
  <c r="JDK69" i="9"/>
  <c r="JDM69" i="9"/>
  <c r="JDO69" i="9"/>
  <c r="JDQ69" i="9"/>
  <c r="JDS69" i="9"/>
  <c r="JDU69" i="9"/>
  <c r="JDW69" i="9"/>
  <c r="JDY69" i="9"/>
  <c r="JEA69" i="9"/>
  <c r="JEC69" i="9"/>
  <c r="JEE69" i="9"/>
  <c r="JEG69" i="9"/>
  <c r="JEI69" i="9"/>
  <c r="JEK69" i="9"/>
  <c r="JEM69" i="9"/>
  <c r="JEO69" i="9"/>
  <c r="JEQ69" i="9"/>
  <c r="JES69" i="9"/>
  <c r="JEU69" i="9"/>
  <c r="JEW69" i="9"/>
  <c r="JEY69" i="9"/>
  <c r="JFA69" i="9"/>
  <c r="JFC69" i="9"/>
  <c r="JFE69" i="9"/>
  <c r="JFG69" i="9"/>
  <c r="JFI69" i="9"/>
  <c r="JFK69" i="9"/>
  <c r="JFM69" i="9"/>
  <c r="JFO69" i="9"/>
  <c r="JFQ69" i="9"/>
  <c r="JFS69" i="9"/>
  <c r="JFU69" i="9"/>
  <c r="JFW69" i="9"/>
  <c r="JFY69" i="9"/>
  <c r="JGA69" i="9"/>
  <c r="JGC69" i="9"/>
  <c r="JGE69" i="9"/>
  <c r="JGG69" i="9"/>
  <c r="JGI69" i="9"/>
  <c r="JGK69" i="9"/>
  <c r="JGM69" i="9"/>
  <c r="JGO69" i="9"/>
  <c r="JGQ69" i="9"/>
  <c r="JGS69" i="9"/>
  <c r="JGU69" i="9"/>
  <c r="JGW69" i="9"/>
  <c r="JGY69" i="9"/>
  <c r="JHA69" i="9"/>
  <c r="JHC69" i="9"/>
  <c r="JHE69" i="9"/>
  <c r="JHG69" i="9"/>
  <c r="JHI69" i="9"/>
  <c r="JHK69" i="9"/>
  <c r="JHM69" i="9"/>
  <c r="JHO69" i="9"/>
  <c r="JHQ69" i="9"/>
  <c r="JHS69" i="9"/>
  <c r="JHU69" i="9"/>
  <c r="JHW69" i="9"/>
  <c r="JHY69" i="9"/>
  <c r="JIA69" i="9"/>
  <c r="JIC69" i="9"/>
  <c r="JIE69" i="9"/>
  <c r="JIG69" i="9"/>
  <c r="JII69" i="9"/>
  <c r="JIK69" i="9"/>
  <c r="JIM69" i="9"/>
  <c r="JIO69" i="9"/>
  <c r="JIQ69" i="9"/>
  <c r="JIS69" i="9"/>
  <c r="JIU69" i="9"/>
  <c r="JIW69" i="9"/>
  <c r="JIY69" i="9"/>
  <c r="JJA69" i="9"/>
  <c r="JJC69" i="9"/>
  <c r="JJE69" i="9"/>
  <c r="JJG69" i="9"/>
  <c r="JJI69" i="9"/>
  <c r="JJK69" i="9"/>
  <c r="JJM69" i="9"/>
  <c r="JJO69" i="9"/>
  <c r="JJQ69" i="9"/>
  <c r="JJS69" i="9"/>
  <c r="JJU69" i="9"/>
  <c r="JJW69" i="9"/>
  <c r="JJY69" i="9"/>
  <c r="JKA69" i="9"/>
  <c r="JKC69" i="9"/>
  <c r="JKE69" i="9"/>
  <c r="JKG69" i="9"/>
  <c r="JKI69" i="9"/>
  <c r="JKK69" i="9"/>
  <c r="JKM69" i="9"/>
  <c r="JKO69" i="9"/>
  <c r="JKQ69" i="9"/>
  <c r="JKS69" i="9"/>
  <c r="JKU69" i="9"/>
  <c r="JKW69" i="9"/>
  <c r="JKY69" i="9"/>
  <c r="JLA69" i="9"/>
  <c r="JLC69" i="9"/>
  <c r="JLE69" i="9"/>
  <c r="JLG69" i="9"/>
  <c r="JLI69" i="9"/>
  <c r="JLK69" i="9"/>
  <c r="JLM69" i="9"/>
  <c r="JLO69" i="9"/>
  <c r="JLQ69" i="9"/>
  <c r="JLS69" i="9"/>
  <c r="JLU69" i="9"/>
  <c r="JLW69" i="9"/>
  <c r="JLY69" i="9"/>
  <c r="JMA69" i="9"/>
  <c r="JMC69" i="9"/>
  <c r="JME69" i="9"/>
  <c r="JMG69" i="9"/>
  <c r="JMI69" i="9"/>
  <c r="JMK69" i="9"/>
  <c r="JMM69" i="9"/>
  <c r="JMO69" i="9"/>
  <c r="JMQ69" i="9"/>
  <c r="JMS69" i="9"/>
  <c r="JMU69" i="9"/>
  <c r="JMW69" i="9"/>
  <c r="JMY69" i="9"/>
  <c r="JNA69" i="9"/>
  <c r="JNC69" i="9"/>
  <c r="JNE69" i="9"/>
  <c r="JNG69" i="9"/>
  <c r="JNI69" i="9"/>
  <c r="JNK69" i="9"/>
  <c r="JNM69" i="9"/>
  <c r="JNO69" i="9"/>
  <c r="JNQ69" i="9"/>
  <c r="JNS69" i="9"/>
  <c r="JNU69" i="9"/>
  <c r="JNW69" i="9"/>
  <c r="JNY69" i="9"/>
  <c r="JOA69" i="9"/>
  <c r="JOC69" i="9"/>
  <c r="JOE69" i="9"/>
  <c r="JOG69" i="9"/>
  <c r="JOI69" i="9"/>
  <c r="JOK69" i="9"/>
  <c r="JOM69" i="9"/>
  <c r="JOO69" i="9"/>
  <c r="JOQ69" i="9"/>
  <c r="JOS69" i="9"/>
  <c r="JOU69" i="9"/>
  <c r="JOW69" i="9"/>
  <c r="JOY69" i="9"/>
  <c r="JPA69" i="9"/>
  <c r="JPC69" i="9"/>
  <c r="JPE69" i="9"/>
  <c r="JPG69" i="9"/>
  <c r="JPI69" i="9"/>
  <c r="JPK69" i="9"/>
  <c r="JPM69" i="9"/>
  <c r="JPO69" i="9"/>
  <c r="JPQ69" i="9"/>
  <c r="JPS69" i="9"/>
  <c r="JPU69" i="9"/>
  <c r="JPW69" i="9"/>
  <c r="JPY69" i="9"/>
  <c r="JQA69" i="9"/>
  <c r="JQC69" i="9"/>
  <c r="JQE69" i="9"/>
  <c r="JQG69" i="9"/>
  <c r="JQI69" i="9"/>
  <c r="JQK69" i="9"/>
  <c r="JQM69" i="9"/>
  <c r="JQO69" i="9"/>
  <c r="JQQ69" i="9"/>
  <c r="JQS69" i="9"/>
  <c r="JQU69" i="9"/>
  <c r="JQW69" i="9"/>
  <c r="JQY69" i="9"/>
  <c r="JRA69" i="9"/>
  <c r="JRC69" i="9"/>
  <c r="JRE69" i="9"/>
  <c r="JRG69" i="9"/>
  <c r="JRI69" i="9"/>
  <c r="JRK69" i="9"/>
  <c r="JRM69" i="9"/>
  <c r="JRO69" i="9"/>
  <c r="JRQ69" i="9"/>
  <c r="JRS69" i="9"/>
  <c r="JRU69" i="9"/>
  <c r="JRW69" i="9"/>
  <c r="JRY69" i="9"/>
  <c r="JSA69" i="9"/>
  <c r="JSC69" i="9"/>
  <c r="JSE69" i="9"/>
  <c r="JSG69" i="9"/>
  <c r="JSI69" i="9"/>
  <c r="JSK69" i="9"/>
  <c r="JSM69" i="9"/>
  <c r="JSO69" i="9"/>
  <c r="JSQ69" i="9"/>
  <c r="JSS69" i="9"/>
  <c r="JSU69" i="9"/>
  <c r="JSW69" i="9"/>
  <c r="JSY69" i="9"/>
  <c r="JTA69" i="9"/>
  <c r="JTC69" i="9"/>
  <c r="JTE69" i="9"/>
  <c r="JTG69" i="9"/>
  <c r="JTI69" i="9"/>
  <c r="JTK69" i="9"/>
  <c r="JTM69" i="9"/>
  <c r="JTO69" i="9"/>
  <c r="JTQ69" i="9"/>
  <c r="JTS69" i="9"/>
  <c r="JTU69" i="9"/>
  <c r="JTW69" i="9"/>
  <c r="JTY69" i="9"/>
  <c r="JUA69" i="9"/>
  <c r="JUC69" i="9"/>
  <c r="JUE69" i="9"/>
  <c r="JUG69" i="9"/>
  <c r="JUI69" i="9"/>
  <c r="JUK69" i="9"/>
  <c r="JUM69" i="9"/>
  <c r="JUO69" i="9"/>
  <c r="JUQ69" i="9"/>
  <c r="JUS69" i="9"/>
  <c r="JUU69" i="9"/>
  <c r="JUW69" i="9"/>
  <c r="JUY69" i="9"/>
  <c r="JVA69" i="9"/>
  <c r="JVC69" i="9"/>
  <c r="JVE69" i="9"/>
  <c r="JVG69" i="9"/>
  <c r="JVI69" i="9"/>
  <c r="JVK69" i="9"/>
  <c r="JVM69" i="9"/>
  <c r="JVO69" i="9"/>
  <c r="JVQ69" i="9"/>
  <c r="JVS69" i="9"/>
  <c r="JVU69" i="9"/>
  <c r="JVW69" i="9"/>
  <c r="JVY69" i="9"/>
  <c r="JWA69" i="9"/>
  <c r="JWC69" i="9"/>
  <c r="JWE69" i="9"/>
  <c r="JWG69" i="9"/>
  <c r="JWI69" i="9"/>
  <c r="JWK69" i="9"/>
  <c r="JWM69" i="9"/>
  <c r="JWO69" i="9"/>
  <c r="JWQ69" i="9"/>
  <c r="JWS69" i="9"/>
  <c r="JWU69" i="9"/>
  <c r="JWW69" i="9"/>
  <c r="JWY69" i="9"/>
  <c r="JXA69" i="9"/>
  <c r="JXC69" i="9"/>
  <c r="JXE69" i="9"/>
  <c r="JXG69" i="9"/>
  <c r="JXI69" i="9"/>
  <c r="JXK69" i="9"/>
  <c r="JXM69" i="9"/>
  <c r="JXO69" i="9"/>
  <c r="JXQ69" i="9"/>
  <c r="JXS69" i="9"/>
  <c r="JXU69" i="9"/>
  <c r="JXW69" i="9"/>
  <c r="JXY69" i="9"/>
  <c r="JYA69" i="9"/>
  <c r="JYC69" i="9"/>
  <c r="JYE69" i="9"/>
  <c r="JYG69" i="9"/>
  <c r="JYI69" i="9"/>
  <c r="JYK69" i="9"/>
  <c r="JYM69" i="9"/>
  <c r="JYO69" i="9"/>
  <c r="JYQ69" i="9"/>
  <c r="JYS69" i="9"/>
  <c r="JYU69" i="9"/>
  <c r="JYW69" i="9"/>
  <c r="JYY69" i="9"/>
  <c r="JZA69" i="9"/>
  <c r="JZC69" i="9"/>
  <c r="JZE69" i="9"/>
  <c r="JZG69" i="9"/>
  <c r="JZI69" i="9"/>
  <c r="JZK69" i="9"/>
  <c r="JZM69" i="9"/>
  <c r="JZO69" i="9"/>
  <c r="JZQ69" i="9"/>
  <c r="JZS69" i="9"/>
  <c r="JZU69" i="9"/>
  <c r="JZW69" i="9"/>
  <c r="JZY69" i="9"/>
  <c r="KAA69" i="9"/>
  <c r="KAC69" i="9"/>
  <c r="KAE69" i="9"/>
  <c r="KAG69" i="9"/>
  <c r="KAI69" i="9"/>
  <c r="KAK69" i="9"/>
  <c r="KAM69" i="9"/>
  <c r="KAO69" i="9"/>
  <c r="KAQ69" i="9"/>
  <c r="KAS69" i="9"/>
  <c r="KAU69" i="9"/>
  <c r="KAW69" i="9"/>
  <c r="KAY69" i="9"/>
  <c r="KBA69" i="9"/>
  <c r="KBC69" i="9"/>
  <c r="KBE69" i="9"/>
  <c r="KBG69" i="9"/>
  <c r="KBI69" i="9"/>
  <c r="KBK69" i="9"/>
  <c r="KBM69" i="9"/>
  <c r="KBO69" i="9"/>
  <c r="KBQ69" i="9"/>
  <c r="KBS69" i="9"/>
  <c r="KBU69" i="9"/>
  <c r="KBW69" i="9"/>
  <c r="KBY69" i="9"/>
  <c r="KCA69" i="9"/>
  <c r="KCC69" i="9"/>
  <c r="KCE69" i="9"/>
  <c r="KCG69" i="9"/>
  <c r="KCI69" i="9"/>
  <c r="KCK69" i="9"/>
  <c r="KCM69" i="9"/>
  <c r="KCO69" i="9"/>
  <c r="KCQ69" i="9"/>
  <c r="KCS69" i="9"/>
  <c r="KCU69" i="9"/>
  <c r="KCW69" i="9"/>
  <c r="KCY69" i="9"/>
  <c r="KDA69" i="9"/>
  <c r="KDC69" i="9"/>
  <c r="KDE69" i="9"/>
  <c r="KDG69" i="9"/>
  <c r="KDI69" i="9"/>
  <c r="KDK69" i="9"/>
  <c r="KDM69" i="9"/>
  <c r="KDO69" i="9"/>
  <c r="KDQ69" i="9"/>
  <c r="KDS69" i="9"/>
  <c r="KDU69" i="9"/>
  <c r="KDW69" i="9"/>
  <c r="KDY69" i="9"/>
  <c r="KEA69" i="9"/>
  <c r="KEC69" i="9"/>
  <c r="KEE69" i="9"/>
  <c r="KEG69" i="9"/>
  <c r="KEI69" i="9"/>
  <c r="KEK69" i="9"/>
  <c r="KEM69" i="9"/>
  <c r="KEO69" i="9"/>
  <c r="KEQ69" i="9"/>
  <c r="KES69" i="9"/>
  <c r="KEU69" i="9"/>
  <c r="KEW69" i="9"/>
  <c r="KEY69" i="9"/>
  <c r="KFA69" i="9"/>
  <c r="KFC69" i="9"/>
  <c r="KFE69" i="9"/>
  <c r="KFG69" i="9"/>
  <c r="KFI69" i="9"/>
  <c r="KFK69" i="9"/>
  <c r="KFM69" i="9"/>
  <c r="KFO69" i="9"/>
  <c r="KFQ69" i="9"/>
  <c r="KFS69" i="9"/>
  <c r="KFU69" i="9"/>
  <c r="KFW69" i="9"/>
  <c r="KFY69" i="9"/>
  <c r="KGA69" i="9"/>
  <c r="KGC69" i="9"/>
  <c r="KGE69" i="9"/>
  <c r="KGG69" i="9"/>
  <c r="KGI69" i="9"/>
  <c r="KGK69" i="9"/>
  <c r="KGM69" i="9"/>
  <c r="KGO69" i="9"/>
  <c r="KGQ69" i="9"/>
  <c r="KGS69" i="9"/>
  <c r="KGU69" i="9"/>
  <c r="KGW69" i="9"/>
  <c r="KGY69" i="9"/>
  <c r="KHA69" i="9"/>
  <c r="KHC69" i="9"/>
  <c r="KHE69" i="9"/>
  <c r="KHG69" i="9"/>
  <c r="KHI69" i="9"/>
  <c r="KHK69" i="9"/>
  <c r="KHM69" i="9"/>
  <c r="KHO69" i="9"/>
  <c r="KHQ69" i="9"/>
  <c r="KHS69" i="9"/>
  <c r="KHU69" i="9"/>
  <c r="KHW69" i="9"/>
  <c r="KHY69" i="9"/>
  <c r="KIA69" i="9"/>
  <c r="KIC69" i="9"/>
  <c r="KIE69" i="9"/>
  <c r="KIG69" i="9"/>
  <c r="KII69" i="9"/>
  <c r="KIK69" i="9"/>
  <c r="KIM69" i="9"/>
  <c r="KIO69" i="9"/>
  <c r="KIQ69" i="9"/>
  <c r="KIS69" i="9"/>
  <c r="KIU69" i="9"/>
  <c r="KIW69" i="9"/>
  <c r="KIY69" i="9"/>
  <c r="KJA69" i="9"/>
  <c r="KJC69" i="9"/>
  <c r="KJE69" i="9"/>
  <c r="KJG69" i="9"/>
  <c r="KJI69" i="9"/>
  <c r="KJK69" i="9"/>
  <c r="KJM69" i="9"/>
  <c r="KJO69" i="9"/>
  <c r="KJQ69" i="9"/>
  <c r="KJS69" i="9"/>
  <c r="KJU69" i="9"/>
  <c r="KJW69" i="9"/>
  <c r="KJY69" i="9"/>
  <c r="KKA69" i="9"/>
  <c r="KKC69" i="9"/>
  <c r="KKE69" i="9"/>
  <c r="KKG69" i="9"/>
  <c r="KKI69" i="9"/>
  <c r="KKK69" i="9"/>
  <c r="KKM69" i="9"/>
  <c r="KKO69" i="9"/>
  <c r="KKQ69" i="9"/>
  <c r="KKS69" i="9"/>
  <c r="KKU69" i="9"/>
  <c r="KKW69" i="9"/>
  <c r="KKY69" i="9"/>
  <c r="KLA69" i="9"/>
  <c r="KLC69" i="9"/>
  <c r="KLE69" i="9"/>
  <c r="KLG69" i="9"/>
  <c r="KLI69" i="9"/>
  <c r="KLK69" i="9"/>
  <c r="KLM69" i="9"/>
  <c r="KLO69" i="9"/>
  <c r="KLQ69" i="9"/>
  <c r="KLS69" i="9"/>
  <c r="KLU69" i="9"/>
  <c r="KLW69" i="9"/>
  <c r="KLY69" i="9"/>
  <c r="KMA69" i="9"/>
  <c r="KMC69" i="9"/>
  <c r="KME69" i="9"/>
  <c r="KMG69" i="9"/>
  <c r="KMI69" i="9"/>
  <c r="KMK69" i="9"/>
  <c r="KMM69" i="9"/>
  <c r="KMO69" i="9"/>
  <c r="KMQ69" i="9"/>
  <c r="KMS69" i="9"/>
  <c r="KMU69" i="9"/>
  <c r="KMW69" i="9"/>
  <c r="KMY69" i="9"/>
  <c r="KNA69" i="9"/>
  <c r="KNC69" i="9"/>
  <c r="KNE69" i="9"/>
  <c r="KNG69" i="9"/>
  <c r="KNI69" i="9"/>
  <c r="KNK69" i="9"/>
  <c r="KNM69" i="9"/>
  <c r="KNO69" i="9"/>
  <c r="KNQ69" i="9"/>
  <c r="KNS69" i="9"/>
  <c r="KNU69" i="9"/>
  <c r="KNW69" i="9"/>
  <c r="KNY69" i="9"/>
  <c r="KOA69" i="9"/>
  <c r="KOC69" i="9"/>
  <c r="KOE69" i="9"/>
  <c r="KOG69" i="9"/>
  <c r="KOI69" i="9"/>
  <c r="KOK69" i="9"/>
  <c r="KOM69" i="9"/>
  <c r="KOO69" i="9"/>
  <c r="KOQ69" i="9"/>
  <c r="KOS69" i="9"/>
  <c r="KOU69" i="9"/>
  <c r="KOW69" i="9"/>
  <c r="KOY69" i="9"/>
  <c r="KPA69" i="9"/>
  <c r="KPC69" i="9"/>
  <c r="KPE69" i="9"/>
  <c r="KPG69" i="9"/>
  <c r="KPI69" i="9"/>
  <c r="KPK69" i="9"/>
  <c r="KPM69" i="9"/>
  <c r="KPO69" i="9"/>
  <c r="KPQ69" i="9"/>
  <c r="KPS69" i="9"/>
  <c r="KPU69" i="9"/>
  <c r="KPW69" i="9"/>
  <c r="KPY69" i="9"/>
  <c r="KQA69" i="9"/>
  <c r="KQC69" i="9"/>
  <c r="KQE69" i="9"/>
  <c r="KQG69" i="9"/>
  <c r="KQI69" i="9"/>
  <c r="KQK69" i="9"/>
  <c r="KQM69" i="9"/>
  <c r="KQO69" i="9"/>
  <c r="KQQ69" i="9"/>
  <c r="KQS69" i="9"/>
  <c r="KQU69" i="9"/>
  <c r="KQW69" i="9"/>
  <c r="KQY69" i="9"/>
  <c r="KRA69" i="9"/>
  <c r="KRC69" i="9"/>
  <c r="KRE69" i="9"/>
  <c r="KRG69" i="9"/>
  <c r="KRI69" i="9"/>
  <c r="KRK69" i="9"/>
  <c r="KRM69" i="9"/>
  <c r="KRO69" i="9"/>
  <c r="KRQ69" i="9"/>
  <c r="KRS69" i="9"/>
  <c r="KRU69" i="9"/>
  <c r="KRW69" i="9"/>
  <c r="KRY69" i="9"/>
  <c r="KSA69" i="9"/>
  <c r="KSC69" i="9"/>
  <c r="KSE69" i="9"/>
  <c r="KSG69" i="9"/>
  <c r="KSI69" i="9"/>
  <c r="KSK69" i="9"/>
  <c r="KSM69" i="9"/>
  <c r="KSO69" i="9"/>
  <c r="KSQ69" i="9"/>
  <c r="KSS69" i="9"/>
  <c r="KSU69" i="9"/>
  <c r="KSW69" i="9"/>
  <c r="KSY69" i="9"/>
  <c r="KTA69" i="9"/>
  <c r="KTC69" i="9"/>
  <c r="KTE69" i="9"/>
  <c r="KTG69" i="9"/>
  <c r="KTI69" i="9"/>
  <c r="KTK69" i="9"/>
  <c r="KTM69" i="9"/>
  <c r="KTO69" i="9"/>
  <c r="KTQ69" i="9"/>
  <c r="KTS69" i="9"/>
  <c r="KTU69" i="9"/>
  <c r="KTW69" i="9"/>
  <c r="KTY69" i="9"/>
  <c r="KUA69" i="9"/>
  <c r="KUC69" i="9"/>
  <c r="KUE69" i="9"/>
  <c r="KUG69" i="9"/>
  <c r="KUI69" i="9"/>
  <c r="KUK69" i="9"/>
  <c r="KUM69" i="9"/>
  <c r="KUO69" i="9"/>
  <c r="KUQ69" i="9"/>
  <c r="KUS69" i="9"/>
  <c r="KUU69" i="9"/>
  <c r="KUW69" i="9"/>
  <c r="KUY69" i="9"/>
  <c r="KVA69" i="9"/>
  <c r="KVC69" i="9"/>
  <c r="KVE69" i="9"/>
  <c r="KVG69" i="9"/>
  <c r="KVI69" i="9"/>
  <c r="KVK69" i="9"/>
  <c r="KVM69" i="9"/>
  <c r="KVO69" i="9"/>
  <c r="KVQ69" i="9"/>
  <c r="KVS69" i="9"/>
  <c r="KVU69" i="9"/>
  <c r="KVW69" i="9"/>
  <c r="KVY69" i="9"/>
  <c r="KWA69" i="9"/>
  <c r="KWC69" i="9"/>
  <c r="KWE69" i="9"/>
  <c r="KWG69" i="9"/>
  <c r="KWI69" i="9"/>
  <c r="KWK69" i="9"/>
  <c r="KWM69" i="9"/>
  <c r="KWO69" i="9"/>
  <c r="KWQ69" i="9"/>
  <c r="KWS69" i="9"/>
  <c r="KWU69" i="9"/>
  <c r="KWW69" i="9"/>
  <c r="KWY69" i="9"/>
  <c r="KXA69" i="9"/>
  <c r="KXC69" i="9"/>
  <c r="KXE69" i="9"/>
  <c r="KXG69" i="9"/>
  <c r="KXI69" i="9"/>
  <c r="KXK69" i="9"/>
  <c r="KXM69" i="9"/>
  <c r="KXO69" i="9"/>
  <c r="KXQ69" i="9"/>
  <c r="KXS69" i="9"/>
  <c r="KXU69" i="9"/>
  <c r="KXW69" i="9"/>
  <c r="KXY69" i="9"/>
  <c r="KYA69" i="9"/>
  <c r="KYC69" i="9"/>
  <c r="KYE69" i="9"/>
  <c r="KYG69" i="9"/>
  <c r="KYI69" i="9"/>
  <c r="KYK69" i="9"/>
  <c r="KYM69" i="9"/>
  <c r="KYO69" i="9"/>
  <c r="KYQ69" i="9"/>
  <c r="KYS69" i="9"/>
  <c r="KYU69" i="9"/>
  <c r="KYW69" i="9"/>
  <c r="KYY69" i="9"/>
  <c r="KZA69" i="9"/>
  <c r="KZC69" i="9"/>
  <c r="KZE69" i="9"/>
  <c r="KZG69" i="9"/>
  <c r="KZI69" i="9"/>
  <c r="KZK69" i="9"/>
  <c r="KZM69" i="9"/>
  <c r="KZO69" i="9"/>
  <c r="KZQ69" i="9"/>
  <c r="KZS69" i="9"/>
  <c r="KZU69" i="9"/>
  <c r="KZW69" i="9"/>
  <c r="KZY69" i="9"/>
  <c r="LAA69" i="9"/>
  <c r="LAC69" i="9"/>
  <c r="LAE69" i="9"/>
  <c r="LAG69" i="9"/>
  <c r="LAI69" i="9"/>
  <c r="LAK69" i="9"/>
  <c r="LAM69" i="9"/>
  <c r="LAO69" i="9"/>
  <c r="LAQ69" i="9"/>
  <c r="LAS69" i="9"/>
  <c r="LAU69" i="9"/>
  <c r="LAW69" i="9"/>
  <c r="LAY69" i="9"/>
  <c r="LBA69" i="9"/>
  <c r="LBC69" i="9"/>
  <c r="LBE69" i="9"/>
  <c r="LBG69" i="9"/>
  <c r="LBI69" i="9"/>
  <c r="LBK69" i="9"/>
  <c r="LBM69" i="9"/>
  <c r="LBO69" i="9"/>
  <c r="LBQ69" i="9"/>
  <c r="LBS69" i="9"/>
  <c r="LBU69" i="9"/>
  <c r="LBW69" i="9"/>
  <c r="LBY69" i="9"/>
  <c r="LCA69" i="9"/>
  <c r="LCC69" i="9"/>
  <c r="LCE69" i="9"/>
  <c r="LCG69" i="9"/>
  <c r="LCI69" i="9"/>
  <c r="LCK69" i="9"/>
  <c r="LCM69" i="9"/>
  <c r="LCO69" i="9"/>
  <c r="LCQ69" i="9"/>
  <c r="LCS69" i="9"/>
  <c r="LCU69" i="9"/>
  <c r="LCW69" i="9"/>
  <c r="LCY69" i="9"/>
  <c r="LDA69" i="9"/>
  <c r="LDC69" i="9"/>
  <c r="LDE69" i="9"/>
  <c r="LDG69" i="9"/>
  <c r="LDI69" i="9"/>
  <c r="LDK69" i="9"/>
  <c r="LDM69" i="9"/>
  <c r="LDO69" i="9"/>
  <c r="LDQ69" i="9"/>
  <c r="LDS69" i="9"/>
  <c r="LDU69" i="9"/>
  <c r="LDW69" i="9"/>
  <c r="LDY69" i="9"/>
  <c r="LEA69" i="9"/>
  <c r="LEC69" i="9"/>
  <c r="LEE69" i="9"/>
  <c r="LEG69" i="9"/>
  <c r="LEI69" i="9"/>
  <c r="LEK69" i="9"/>
  <c r="LEM69" i="9"/>
  <c r="LEO69" i="9"/>
  <c r="LEQ69" i="9"/>
  <c r="LES69" i="9"/>
  <c r="LEU69" i="9"/>
  <c r="LEW69" i="9"/>
  <c r="LEY69" i="9"/>
  <c r="LFA69" i="9"/>
  <c r="LFC69" i="9"/>
  <c r="LFE69" i="9"/>
  <c r="LFG69" i="9"/>
  <c r="LFI69" i="9"/>
  <c r="LFK69" i="9"/>
  <c r="LFM69" i="9"/>
  <c r="LFO69" i="9"/>
  <c r="LFQ69" i="9"/>
  <c r="LFS69" i="9"/>
  <c r="LFU69" i="9"/>
  <c r="LFW69" i="9"/>
  <c r="LFY69" i="9"/>
  <c r="LGA69" i="9"/>
  <c r="LGC69" i="9"/>
  <c r="LGE69" i="9"/>
  <c r="LGG69" i="9"/>
  <c r="LGI69" i="9"/>
  <c r="LGK69" i="9"/>
  <c r="LGM69" i="9"/>
  <c r="LGO69" i="9"/>
  <c r="LGQ69" i="9"/>
  <c r="LGS69" i="9"/>
  <c r="LGU69" i="9"/>
  <c r="LGW69" i="9"/>
  <c r="LGY69" i="9"/>
  <c r="LHA69" i="9"/>
  <c r="LHC69" i="9"/>
  <c r="LHE69" i="9"/>
  <c r="LHG69" i="9"/>
  <c r="LHI69" i="9"/>
  <c r="LHK69" i="9"/>
  <c r="LHM69" i="9"/>
  <c r="LHO69" i="9"/>
  <c r="LHQ69" i="9"/>
  <c r="LHS69" i="9"/>
  <c r="LHU69" i="9"/>
  <c r="LHW69" i="9"/>
  <c r="LHY69" i="9"/>
  <c r="LIA69" i="9"/>
  <c r="LIC69" i="9"/>
  <c r="LIE69" i="9"/>
  <c r="LIG69" i="9"/>
  <c r="LII69" i="9"/>
  <c r="LIK69" i="9"/>
  <c r="LIM69" i="9"/>
  <c r="LIO69" i="9"/>
  <c r="LIQ69" i="9"/>
  <c r="LIS69" i="9"/>
  <c r="LIU69" i="9"/>
  <c r="LIW69" i="9"/>
  <c r="LIY69" i="9"/>
  <c r="LJA69" i="9"/>
  <c r="LJC69" i="9"/>
  <c r="LJE69" i="9"/>
  <c r="LJG69" i="9"/>
  <c r="LJI69" i="9"/>
  <c r="LJK69" i="9"/>
  <c r="LJM69" i="9"/>
  <c r="LJO69" i="9"/>
  <c r="LJQ69" i="9"/>
  <c r="LJS69" i="9"/>
  <c r="LJU69" i="9"/>
  <c r="LJW69" i="9"/>
  <c r="LJY69" i="9"/>
  <c r="LKA69" i="9"/>
  <c r="LKC69" i="9"/>
  <c r="LKE69" i="9"/>
  <c r="LKG69" i="9"/>
  <c r="LKI69" i="9"/>
  <c r="LKK69" i="9"/>
  <c r="LKM69" i="9"/>
  <c r="LKO69" i="9"/>
  <c r="LKQ69" i="9"/>
  <c r="LKS69" i="9"/>
  <c r="LKU69" i="9"/>
  <c r="LKW69" i="9"/>
  <c r="LKY69" i="9"/>
  <c r="LLA69" i="9"/>
  <c r="LLC69" i="9"/>
  <c r="LLE69" i="9"/>
  <c r="LLG69" i="9"/>
  <c r="LLI69" i="9"/>
  <c r="LLK69" i="9"/>
  <c r="LLM69" i="9"/>
  <c r="LLO69" i="9"/>
  <c r="LLQ69" i="9"/>
  <c r="LLS69" i="9"/>
  <c r="LLU69" i="9"/>
  <c r="LLW69" i="9"/>
  <c r="LLY69" i="9"/>
  <c r="LMA69" i="9"/>
  <c r="LMC69" i="9"/>
  <c r="LME69" i="9"/>
  <c r="LMG69" i="9"/>
  <c r="LMI69" i="9"/>
  <c r="LMK69" i="9"/>
  <c r="LMM69" i="9"/>
  <c r="LMO69" i="9"/>
  <c r="LMQ69" i="9"/>
  <c r="LMS69" i="9"/>
  <c r="LMU69" i="9"/>
  <c r="LMW69" i="9"/>
  <c r="LMY69" i="9"/>
  <c r="LNA69" i="9"/>
  <c r="LNC69" i="9"/>
  <c r="LNE69" i="9"/>
  <c r="LNG69" i="9"/>
  <c r="LNI69" i="9"/>
  <c r="LNK69" i="9"/>
  <c r="LNM69" i="9"/>
  <c r="LNO69" i="9"/>
  <c r="LNQ69" i="9"/>
  <c r="LNS69" i="9"/>
  <c r="LNU69" i="9"/>
  <c r="LNW69" i="9"/>
  <c r="LNY69" i="9"/>
  <c r="LOA69" i="9"/>
  <c r="LOC69" i="9"/>
  <c r="LOE69" i="9"/>
  <c r="LOG69" i="9"/>
  <c r="LOI69" i="9"/>
  <c r="LOK69" i="9"/>
  <c r="LOM69" i="9"/>
  <c r="LOO69" i="9"/>
  <c r="LOQ69" i="9"/>
  <c r="LOS69" i="9"/>
  <c r="LOU69" i="9"/>
  <c r="LOW69" i="9"/>
  <c r="LOY69" i="9"/>
  <c r="LPA69" i="9"/>
  <c r="LPC69" i="9"/>
  <c r="LPE69" i="9"/>
  <c r="LPG69" i="9"/>
  <c r="LPI69" i="9"/>
  <c r="LPK69" i="9"/>
  <c r="LPM69" i="9"/>
  <c r="LPO69" i="9"/>
  <c r="LPQ69" i="9"/>
  <c r="LPS69" i="9"/>
  <c r="LPU69" i="9"/>
  <c r="LPW69" i="9"/>
  <c r="LPY69" i="9"/>
  <c r="LQA69" i="9"/>
  <c r="LQC69" i="9"/>
  <c r="LQE69" i="9"/>
  <c r="LQG69" i="9"/>
  <c r="LQI69" i="9"/>
  <c r="LQK69" i="9"/>
  <c r="LQM69" i="9"/>
  <c r="LQO69" i="9"/>
  <c r="LQQ69" i="9"/>
  <c r="LQS69" i="9"/>
  <c r="LQU69" i="9"/>
  <c r="LQW69" i="9"/>
  <c r="LQY69" i="9"/>
  <c r="LRA69" i="9"/>
  <c r="LRC69" i="9"/>
  <c r="LRE69" i="9"/>
  <c r="LRG69" i="9"/>
  <c r="LRI69" i="9"/>
  <c r="LRK69" i="9"/>
  <c r="LRM69" i="9"/>
  <c r="LRO69" i="9"/>
  <c r="LRQ69" i="9"/>
  <c r="LRS69" i="9"/>
  <c r="LRU69" i="9"/>
  <c r="LRW69" i="9"/>
  <c r="LRY69" i="9"/>
  <c r="LSA69" i="9"/>
  <c r="LSC69" i="9"/>
  <c r="LSE69" i="9"/>
  <c r="LSG69" i="9"/>
  <c r="LSI69" i="9"/>
  <c r="LSK69" i="9"/>
  <c r="LSM69" i="9"/>
  <c r="LSO69" i="9"/>
  <c r="LSQ69" i="9"/>
  <c r="LSS69" i="9"/>
  <c r="LSU69" i="9"/>
  <c r="LSW69" i="9"/>
  <c r="LSY69" i="9"/>
  <c r="LTA69" i="9"/>
  <c r="LTC69" i="9"/>
  <c r="LTE69" i="9"/>
  <c r="LTG69" i="9"/>
  <c r="LTI69" i="9"/>
  <c r="LTK69" i="9"/>
  <c r="LTM69" i="9"/>
  <c r="LTO69" i="9"/>
  <c r="LTQ69" i="9"/>
  <c r="LTS69" i="9"/>
  <c r="LTU69" i="9"/>
  <c r="LTW69" i="9"/>
  <c r="LTY69" i="9"/>
  <c r="LUA69" i="9"/>
  <c r="LUC69" i="9"/>
  <c r="LUE69" i="9"/>
  <c r="LUG69" i="9"/>
  <c r="LUI69" i="9"/>
  <c r="LUK69" i="9"/>
  <c r="LUM69" i="9"/>
  <c r="LUO69" i="9"/>
  <c r="LUQ69" i="9"/>
  <c r="LUS69" i="9"/>
  <c r="LUU69" i="9"/>
  <c r="LUW69" i="9"/>
  <c r="LUY69" i="9"/>
  <c r="LVA69" i="9"/>
  <c r="LVC69" i="9"/>
  <c r="LVE69" i="9"/>
  <c r="LVG69" i="9"/>
  <c r="LVI69" i="9"/>
  <c r="LVK69" i="9"/>
  <c r="LVM69" i="9"/>
  <c r="LVO69" i="9"/>
  <c r="LVQ69" i="9"/>
  <c r="LVS69" i="9"/>
  <c r="LVU69" i="9"/>
  <c r="LVW69" i="9"/>
  <c r="LVY69" i="9"/>
  <c r="LWA69" i="9"/>
  <c r="LWC69" i="9"/>
  <c r="LWE69" i="9"/>
  <c r="LWG69" i="9"/>
  <c r="LWI69" i="9"/>
  <c r="LWK69" i="9"/>
  <c r="LWM69" i="9"/>
  <c r="LWO69" i="9"/>
  <c r="LWQ69" i="9"/>
  <c r="LWS69" i="9"/>
  <c r="LWU69" i="9"/>
  <c r="LWW69" i="9"/>
  <c r="LWY69" i="9"/>
  <c r="LXA69" i="9"/>
  <c r="LXC69" i="9"/>
  <c r="LXE69" i="9"/>
  <c r="LXG69" i="9"/>
  <c r="LXI69" i="9"/>
  <c r="LXK69" i="9"/>
  <c r="LXM69" i="9"/>
  <c r="LXO69" i="9"/>
  <c r="LXQ69" i="9"/>
  <c r="LXS69" i="9"/>
  <c r="LXU69" i="9"/>
  <c r="LXW69" i="9"/>
  <c r="LXY69" i="9"/>
  <c r="LYA69" i="9"/>
  <c r="LYC69" i="9"/>
  <c r="LYE69" i="9"/>
  <c r="LYG69" i="9"/>
  <c r="LYI69" i="9"/>
  <c r="LYK69" i="9"/>
  <c r="LYM69" i="9"/>
  <c r="LYO69" i="9"/>
  <c r="LYQ69" i="9"/>
  <c r="LYS69" i="9"/>
  <c r="LYU69" i="9"/>
  <c r="LYW69" i="9"/>
  <c r="LYY69" i="9"/>
  <c r="LZA69" i="9"/>
  <c r="LZC69" i="9"/>
  <c r="LZE69" i="9"/>
  <c r="LZG69" i="9"/>
  <c r="LZI69" i="9"/>
  <c r="LZK69" i="9"/>
  <c r="LZM69" i="9"/>
  <c r="LZO69" i="9"/>
  <c r="LZQ69" i="9"/>
  <c r="LZS69" i="9"/>
  <c r="LZU69" i="9"/>
  <c r="LZW69" i="9"/>
  <c r="LZY69" i="9"/>
  <c r="MAA69" i="9"/>
  <c r="MAC69" i="9"/>
  <c r="MAE69" i="9"/>
  <c r="MAG69" i="9"/>
  <c r="MAI69" i="9"/>
  <c r="MAK69" i="9"/>
  <c r="MAM69" i="9"/>
  <c r="MAO69" i="9"/>
  <c r="MAQ69" i="9"/>
  <c r="MAS69" i="9"/>
  <c r="MAU69" i="9"/>
  <c r="MAW69" i="9"/>
  <c r="MAY69" i="9"/>
  <c r="MBA69" i="9"/>
  <c r="MBC69" i="9"/>
  <c r="MBE69" i="9"/>
  <c r="MBG69" i="9"/>
  <c r="MBI69" i="9"/>
  <c r="MBK69" i="9"/>
  <c r="MBM69" i="9"/>
  <c r="MBO69" i="9"/>
  <c r="MBQ69" i="9"/>
  <c r="MBS69" i="9"/>
  <c r="MBU69" i="9"/>
  <c r="MBW69" i="9"/>
  <c r="MBY69" i="9"/>
  <c r="MCA69" i="9"/>
  <c r="MCC69" i="9"/>
  <c r="MCE69" i="9"/>
  <c r="MCG69" i="9"/>
  <c r="MCI69" i="9"/>
  <c r="MCK69" i="9"/>
  <c r="MCM69" i="9"/>
  <c r="MCO69" i="9"/>
  <c r="MCQ69" i="9"/>
  <c r="MCS69" i="9"/>
  <c r="MCU69" i="9"/>
  <c r="MCW69" i="9"/>
  <c r="MCY69" i="9"/>
  <c r="MDA69" i="9"/>
  <c r="MDC69" i="9"/>
  <c r="MDE69" i="9"/>
  <c r="MDG69" i="9"/>
  <c r="MDI69" i="9"/>
  <c r="MDK69" i="9"/>
  <c r="MDM69" i="9"/>
  <c r="MDO69" i="9"/>
  <c r="MDQ69" i="9"/>
  <c r="MDS69" i="9"/>
  <c r="MDU69" i="9"/>
  <c r="MDW69" i="9"/>
  <c r="MDY69" i="9"/>
  <c r="MEA69" i="9"/>
  <c r="MEC69" i="9"/>
  <c r="MEE69" i="9"/>
  <c r="MEG69" i="9"/>
  <c r="MEI69" i="9"/>
  <c r="MEK69" i="9"/>
  <c r="MEM69" i="9"/>
  <c r="MEO69" i="9"/>
  <c r="MEQ69" i="9"/>
  <c r="MES69" i="9"/>
  <c r="MEU69" i="9"/>
  <c r="MEW69" i="9"/>
  <c r="MEY69" i="9"/>
  <c r="MFA69" i="9"/>
  <c r="MFC69" i="9"/>
  <c r="MFE69" i="9"/>
  <c r="MFG69" i="9"/>
  <c r="MFI69" i="9"/>
  <c r="MFK69" i="9"/>
  <c r="MFM69" i="9"/>
  <c r="MFO69" i="9"/>
  <c r="MFQ69" i="9"/>
  <c r="MFS69" i="9"/>
  <c r="MFU69" i="9"/>
  <c r="MFW69" i="9"/>
  <c r="MFY69" i="9"/>
  <c r="MGA69" i="9"/>
  <c r="MGC69" i="9"/>
  <c r="MGE69" i="9"/>
  <c r="MGG69" i="9"/>
  <c r="MGI69" i="9"/>
  <c r="MGK69" i="9"/>
  <c r="MGM69" i="9"/>
  <c r="MGO69" i="9"/>
  <c r="MGQ69" i="9"/>
  <c r="MGS69" i="9"/>
  <c r="MGU69" i="9"/>
  <c r="MGW69" i="9"/>
  <c r="MGY69" i="9"/>
  <c r="MHA69" i="9"/>
  <c r="MHC69" i="9"/>
  <c r="MHE69" i="9"/>
  <c r="MHG69" i="9"/>
  <c r="MHI69" i="9"/>
  <c r="MHK69" i="9"/>
  <c r="MHM69" i="9"/>
  <c r="MHO69" i="9"/>
  <c r="MHQ69" i="9"/>
  <c r="MHS69" i="9"/>
  <c r="MHU69" i="9"/>
  <c r="MHW69" i="9"/>
  <c r="MHY69" i="9"/>
  <c r="MIA69" i="9"/>
  <c r="MIC69" i="9"/>
  <c r="MIE69" i="9"/>
  <c r="MIG69" i="9"/>
  <c r="MII69" i="9"/>
  <c r="MIK69" i="9"/>
  <c r="MIM69" i="9"/>
  <c r="MIO69" i="9"/>
  <c r="MIQ69" i="9"/>
  <c r="MIS69" i="9"/>
  <c r="MIU69" i="9"/>
  <c r="MIW69" i="9"/>
  <c r="MIY69" i="9"/>
  <c r="MJA69" i="9"/>
  <c r="MJC69" i="9"/>
  <c r="MJE69" i="9"/>
  <c r="MJG69" i="9"/>
  <c r="MJI69" i="9"/>
  <c r="MJK69" i="9"/>
  <c r="MJM69" i="9"/>
  <c r="MJO69" i="9"/>
  <c r="MJQ69" i="9"/>
  <c r="MJS69" i="9"/>
  <c r="MJU69" i="9"/>
  <c r="MJW69" i="9"/>
  <c r="MJY69" i="9"/>
  <c r="MKA69" i="9"/>
  <c r="MKC69" i="9"/>
  <c r="MKE69" i="9"/>
  <c r="MKG69" i="9"/>
  <c r="MKI69" i="9"/>
  <c r="MKK69" i="9"/>
  <c r="MKM69" i="9"/>
  <c r="MKO69" i="9"/>
  <c r="MKQ69" i="9"/>
  <c r="MKS69" i="9"/>
  <c r="MKU69" i="9"/>
  <c r="MKW69" i="9"/>
  <c r="MKY69" i="9"/>
  <c r="MLA69" i="9"/>
  <c r="MLC69" i="9"/>
  <c r="MLE69" i="9"/>
  <c r="MLG69" i="9"/>
  <c r="MLI69" i="9"/>
  <c r="MLK69" i="9"/>
  <c r="MLM69" i="9"/>
  <c r="MLO69" i="9"/>
  <c r="MLQ69" i="9"/>
  <c r="MLS69" i="9"/>
  <c r="MLU69" i="9"/>
  <c r="MLW69" i="9"/>
  <c r="MLY69" i="9"/>
  <c r="MMA69" i="9"/>
  <c r="MMC69" i="9"/>
  <c r="MME69" i="9"/>
  <c r="MMG69" i="9"/>
  <c r="MMI69" i="9"/>
  <c r="MMK69" i="9"/>
  <c r="MMM69" i="9"/>
  <c r="MMO69" i="9"/>
  <c r="MMQ69" i="9"/>
  <c r="MMS69" i="9"/>
  <c r="MMU69" i="9"/>
  <c r="MMW69" i="9"/>
  <c r="MMY69" i="9"/>
  <c r="MNA69" i="9"/>
  <c r="MNC69" i="9"/>
  <c r="MNE69" i="9"/>
  <c r="MNG69" i="9"/>
  <c r="MNI69" i="9"/>
  <c r="MNK69" i="9"/>
  <c r="MNM69" i="9"/>
  <c r="MNO69" i="9"/>
  <c r="MNQ69" i="9"/>
  <c r="MNS69" i="9"/>
  <c r="MNU69" i="9"/>
  <c r="MNW69" i="9"/>
  <c r="MNY69" i="9"/>
  <c r="MOA69" i="9"/>
  <c r="MOC69" i="9"/>
  <c r="MOE69" i="9"/>
  <c r="MOG69" i="9"/>
  <c r="MOI69" i="9"/>
  <c r="MOK69" i="9"/>
  <c r="MOM69" i="9"/>
  <c r="MOO69" i="9"/>
  <c r="MOQ69" i="9"/>
  <c r="MOS69" i="9"/>
  <c r="MOU69" i="9"/>
  <c r="MOW69" i="9"/>
  <c r="MOY69" i="9"/>
  <c r="MPA69" i="9"/>
  <c r="MPC69" i="9"/>
  <c r="MPE69" i="9"/>
  <c r="MPG69" i="9"/>
  <c r="MPI69" i="9"/>
  <c r="MPK69" i="9"/>
  <c r="MPM69" i="9"/>
  <c r="MPO69" i="9"/>
  <c r="MPQ69" i="9"/>
  <c r="MPS69" i="9"/>
  <c r="MPU69" i="9"/>
  <c r="MPW69" i="9"/>
  <c r="MPY69" i="9"/>
  <c r="MQA69" i="9"/>
  <c r="MQC69" i="9"/>
  <c r="MQE69" i="9"/>
  <c r="MQG69" i="9"/>
  <c r="MQI69" i="9"/>
  <c r="MQK69" i="9"/>
  <c r="MQM69" i="9"/>
  <c r="MQO69" i="9"/>
  <c r="MQQ69" i="9"/>
  <c r="MQS69" i="9"/>
  <c r="MQU69" i="9"/>
  <c r="MQW69" i="9"/>
  <c r="MQY69" i="9"/>
  <c r="MRA69" i="9"/>
  <c r="MRC69" i="9"/>
  <c r="MRE69" i="9"/>
  <c r="MRG69" i="9"/>
  <c r="MRI69" i="9"/>
  <c r="MRK69" i="9"/>
  <c r="MRM69" i="9"/>
  <c r="MRO69" i="9"/>
  <c r="MRQ69" i="9"/>
  <c r="MRS69" i="9"/>
  <c r="MRU69" i="9"/>
  <c r="MRW69" i="9"/>
  <c r="MRY69" i="9"/>
  <c r="MSA69" i="9"/>
  <c r="MSC69" i="9"/>
  <c r="MSE69" i="9"/>
  <c r="MSG69" i="9"/>
  <c r="MSI69" i="9"/>
  <c r="MSK69" i="9"/>
  <c r="MSM69" i="9"/>
  <c r="MSO69" i="9"/>
  <c r="MSQ69" i="9"/>
  <c r="MSS69" i="9"/>
  <c r="MSU69" i="9"/>
  <c r="MSW69" i="9"/>
  <c r="MSY69" i="9"/>
  <c r="MTA69" i="9"/>
  <c r="MTC69" i="9"/>
  <c r="MTE69" i="9"/>
  <c r="MTG69" i="9"/>
  <c r="MTI69" i="9"/>
  <c r="MTK69" i="9"/>
  <c r="MTM69" i="9"/>
  <c r="MTO69" i="9"/>
  <c r="MTQ69" i="9"/>
  <c r="MTS69" i="9"/>
  <c r="MTU69" i="9"/>
  <c r="MTW69" i="9"/>
  <c r="MTY69" i="9"/>
  <c r="MUA69" i="9"/>
  <c r="MUC69" i="9"/>
  <c r="MUE69" i="9"/>
  <c r="MUG69" i="9"/>
  <c r="MUI69" i="9"/>
  <c r="MUK69" i="9"/>
  <c r="MUM69" i="9"/>
  <c r="MUO69" i="9"/>
  <c r="MUQ69" i="9"/>
  <c r="MUS69" i="9"/>
  <c r="MUU69" i="9"/>
  <c r="MUW69" i="9"/>
  <c r="MUY69" i="9"/>
  <c r="MVA69" i="9"/>
  <c r="MVC69" i="9"/>
  <c r="MVE69" i="9"/>
  <c r="MVG69" i="9"/>
  <c r="MVI69" i="9"/>
  <c r="MVK69" i="9"/>
  <c r="MVM69" i="9"/>
  <c r="MVO69" i="9"/>
  <c r="MVQ69" i="9"/>
  <c r="MVS69" i="9"/>
  <c r="MVU69" i="9"/>
  <c r="MVW69" i="9"/>
  <c r="MVY69" i="9"/>
  <c r="MWA69" i="9"/>
  <c r="MWC69" i="9"/>
  <c r="MWE69" i="9"/>
  <c r="MWG69" i="9"/>
  <c r="MWI69" i="9"/>
  <c r="MWK69" i="9"/>
  <c r="MWM69" i="9"/>
  <c r="MWO69" i="9"/>
  <c r="MWQ69" i="9"/>
  <c r="MWS69" i="9"/>
  <c r="MWU69" i="9"/>
  <c r="MWW69" i="9"/>
  <c r="MWY69" i="9"/>
  <c r="MXA69" i="9"/>
  <c r="MXC69" i="9"/>
  <c r="MXE69" i="9"/>
  <c r="MXG69" i="9"/>
  <c r="MXI69" i="9"/>
  <c r="MXK69" i="9"/>
  <c r="MXM69" i="9"/>
  <c r="MXO69" i="9"/>
  <c r="MXQ69" i="9"/>
  <c r="MXS69" i="9"/>
  <c r="MXU69" i="9"/>
  <c r="MXW69" i="9"/>
  <c r="MXY69" i="9"/>
  <c r="MYA69" i="9"/>
  <c r="MYC69" i="9"/>
  <c r="MYE69" i="9"/>
  <c r="MYG69" i="9"/>
  <c r="MYI69" i="9"/>
  <c r="MYK69" i="9"/>
  <c r="MYM69" i="9"/>
  <c r="MYO69" i="9"/>
  <c r="MYQ69" i="9"/>
  <c r="MYS69" i="9"/>
  <c r="MYU69" i="9"/>
  <c r="MYW69" i="9"/>
  <c r="MYY69" i="9"/>
  <c r="MZA69" i="9"/>
  <c r="MZC69" i="9"/>
  <c r="MZE69" i="9"/>
  <c r="MZG69" i="9"/>
  <c r="MZI69" i="9"/>
  <c r="MZK69" i="9"/>
  <c r="MZM69" i="9"/>
  <c r="MZO69" i="9"/>
  <c r="MZQ69" i="9"/>
  <c r="MZS69" i="9"/>
  <c r="MZU69" i="9"/>
  <c r="MZW69" i="9"/>
  <c r="MZY69" i="9"/>
  <c r="NAA69" i="9"/>
  <c r="NAC69" i="9"/>
  <c r="NAE69" i="9"/>
  <c r="NAG69" i="9"/>
  <c r="NAI69" i="9"/>
  <c r="NAK69" i="9"/>
  <c r="NAM69" i="9"/>
  <c r="NAO69" i="9"/>
  <c r="NAQ69" i="9"/>
  <c r="NAS69" i="9"/>
  <c r="NAU69" i="9"/>
  <c r="NAW69" i="9"/>
  <c r="NAY69" i="9"/>
  <c r="NBA69" i="9"/>
  <c r="NBC69" i="9"/>
  <c r="NBE69" i="9"/>
  <c r="NBG69" i="9"/>
  <c r="NBI69" i="9"/>
  <c r="NBK69" i="9"/>
  <c r="NBM69" i="9"/>
  <c r="NBO69" i="9"/>
  <c r="NBQ69" i="9"/>
  <c r="NBS69" i="9"/>
  <c r="NBU69" i="9"/>
  <c r="NBW69" i="9"/>
  <c r="NBY69" i="9"/>
  <c r="NCA69" i="9"/>
  <c r="NCC69" i="9"/>
  <c r="NCE69" i="9"/>
  <c r="NCG69" i="9"/>
  <c r="NCI69" i="9"/>
  <c r="NCK69" i="9"/>
  <c r="NCM69" i="9"/>
  <c r="NCO69" i="9"/>
  <c r="NCQ69" i="9"/>
  <c r="NCS69" i="9"/>
  <c r="NCU69" i="9"/>
  <c r="NCW69" i="9"/>
  <c r="NCY69" i="9"/>
  <c r="NDA69" i="9"/>
  <c r="NDC69" i="9"/>
  <c r="NDE69" i="9"/>
  <c r="NDG69" i="9"/>
  <c r="NDI69" i="9"/>
  <c r="NDK69" i="9"/>
  <c r="NDM69" i="9"/>
  <c r="NDO69" i="9"/>
  <c r="NDQ69" i="9"/>
  <c r="NDS69" i="9"/>
  <c r="NDU69" i="9"/>
  <c r="NDW69" i="9"/>
  <c r="NDY69" i="9"/>
  <c r="NEA69" i="9"/>
  <c r="NEC69" i="9"/>
  <c r="NEE69" i="9"/>
  <c r="NEG69" i="9"/>
  <c r="NEI69" i="9"/>
  <c r="NEK69" i="9"/>
  <c r="NEM69" i="9"/>
  <c r="NEO69" i="9"/>
  <c r="NEQ69" i="9"/>
  <c r="NES69" i="9"/>
  <c r="NEU69" i="9"/>
  <c r="NEW69" i="9"/>
  <c r="NEY69" i="9"/>
  <c r="NFA69" i="9"/>
  <c r="NFC69" i="9"/>
  <c r="NFE69" i="9"/>
  <c r="NFG69" i="9"/>
  <c r="NFI69" i="9"/>
  <c r="NFK69" i="9"/>
  <c r="NFM69" i="9"/>
  <c r="NFO69" i="9"/>
  <c r="NFQ69" i="9"/>
  <c r="NFS69" i="9"/>
  <c r="NFU69" i="9"/>
  <c r="NFW69" i="9"/>
  <c r="NFY69" i="9"/>
  <c r="NGA69" i="9"/>
  <c r="NGC69" i="9"/>
  <c r="NGE69" i="9"/>
  <c r="NGG69" i="9"/>
  <c r="NGI69" i="9"/>
  <c r="NGK69" i="9"/>
  <c r="NGM69" i="9"/>
  <c r="NGO69" i="9"/>
  <c r="NGQ69" i="9"/>
  <c r="NGS69" i="9"/>
  <c r="NGU69" i="9"/>
  <c r="NGW69" i="9"/>
  <c r="NGY69" i="9"/>
  <c r="NHA69" i="9"/>
  <c r="NHC69" i="9"/>
  <c r="NHE69" i="9"/>
  <c r="NHG69" i="9"/>
  <c r="NHI69" i="9"/>
  <c r="NHK69" i="9"/>
  <c r="NHM69" i="9"/>
  <c r="NHO69" i="9"/>
  <c r="NHQ69" i="9"/>
  <c r="NHS69" i="9"/>
  <c r="NHU69" i="9"/>
  <c r="NHW69" i="9"/>
  <c r="NHY69" i="9"/>
  <c r="NIA69" i="9"/>
  <c r="NIC69" i="9"/>
  <c r="NIE69" i="9"/>
  <c r="NIG69" i="9"/>
  <c r="NII69" i="9"/>
  <c r="NIK69" i="9"/>
  <c r="NIM69" i="9"/>
  <c r="NIO69" i="9"/>
  <c r="NIQ69" i="9"/>
  <c r="NIS69" i="9"/>
  <c r="NIU69" i="9"/>
  <c r="NIW69" i="9"/>
  <c r="NIY69" i="9"/>
  <c r="NJA69" i="9"/>
  <c r="NJC69" i="9"/>
  <c r="NJE69" i="9"/>
  <c r="NJG69" i="9"/>
  <c r="NJI69" i="9"/>
  <c r="NJK69" i="9"/>
  <c r="NJM69" i="9"/>
  <c r="NJO69" i="9"/>
  <c r="NJQ69" i="9"/>
  <c r="NJS69" i="9"/>
  <c r="NJU69" i="9"/>
  <c r="NJW69" i="9"/>
  <c r="NJY69" i="9"/>
  <c r="NKA69" i="9"/>
  <c r="NKC69" i="9"/>
  <c r="NKE69" i="9"/>
  <c r="NKG69" i="9"/>
  <c r="NKI69" i="9"/>
  <c r="NKK69" i="9"/>
  <c r="NKM69" i="9"/>
  <c r="NKO69" i="9"/>
  <c r="NKQ69" i="9"/>
  <c r="NKS69" i="9"/>
  <c r="NKU69" i="9"/>
  <c r="NKW69" i="9"/>
  <c r="NKY69" i="9"/>
  <c r="NLA69" i="9"/>
  <c r="NLC69" i="9"/>
  <c r="NLE69" i="9"/>
  <c r="NLG69" i="9"/>
  <c r="NLI69" i="9"/>
  <c r="NLK69" i="9"/>
  <c r="NLM69" i="9"/>
  <c r="NLO69" i="9"/>
  <c r="NLQ69" i="9"/>
  <c r="NLS69" i="9"/>
  <c r="NLU69" i="9"/>
  <c r="NLW69" i="9"/>
  <c r="NLY69" i="9"/>
  <c r="NMA69" i="9"/>
  <c r="NMC69" i="9"/>
  <c r="NME69" i="9"/>
  <c r="NMG69" i="9"/>
  <c r="NMI69" i="9"/>
  <c r="NMK69" i="9"/>
  <c r="NMM69" i="9"/>
  <c r="NMO69" i="9"/>
  <c r="NMQ69" i="9"/>
  <c r="NMS69" i="9"/>
  <c r="NMU69" i="9"/>
  <c r="NMW69" i="9"/>
  <c r="NMY69" i="9"/>
  <c r="NNA69" i="9"/>
  <c r="NNC69" i="9"/>
  <c r="NNE69" i="9"/>
  <c r="NNG69" i="9"/>
  <c r="NNI69" i="9"/>
  <c r="NNK69" i="9"/>
  <c r="NNM69" i="9"/>
  <c r="NNO69" i="9"/>
  <c r="NNQ69" i="9"/>
  <c r="NNS69" i="9"/>
  <c r="NNU69" i="9"/>
  <c r="NNW69" i="9"/>
  <c r="NNY69" i="9"/>
  <c r="NOA69" i="9"/>
  <c r="NOC69" i="9"/>
  <c r="NOE69" i="9"/>
  <c r="NOG69" i="9"/>
  <c r="NOI69" i="9"/>
  <c r="NOK69" i="9"/>
  <c r="NOM69" i="9"/>
  <c r="NOO69" i="9"/>
  <c r="NOQ69" i="9"/>
  <c r="NOS69" i="9"/>
  <c r="NOU69" i="9"/>
  <c r="NOW69" i="9"/>
  <c r="NOY69" i="9"/>
  <c r="NPA69" i="9"/>
  <c r="NPC69" i="9"/>
  <c r="NPE69" i="9"/>
  <c r="NPG69" i="9"/>
  <c r="NPI69" i="9"/>
  <c r="NPK69" i="9"/>
  <c r="NPM69" i="9"/>
  <c r="NPO69" i="9"/>
  <c r="NPQ69" i="9"/>
  <c r="NPS69" i="9"/>
  <c r="NPU69" i="9"/>
  <c r="NPW69" i="9"/>
  <c r="NPY69" i="9"/>
  <c r="NQA69" i="9"/>
  <c r="NQC69" i="9"/>
  <c r="NQE69" i="9"/>
  <c r="NQG69" i="9"/>
  <c r="NQI69" i="9"/>
  <c r="NQK69" i="9"/>
  <c r="NQM69" i="9"/>
  <c r="NQO69" i="9"/>
  <c r="NQQ69" i="9"/>
  <c r="NQS69" i="9"/>
  <c r="NQU69" i="9"/>
  <c r="NQW69" i="9"/>
  <c r="NQY69" i="9"/>
  <c r="NRA69" i="9"/>
  <c r="NRC69" i="9"/>
  <c r="NRE69" i="9"/>
  <c r="NRG69" i="9"/>
  <c r="NRI69" i="9"/>
  <c r="NRK69" i="9"/>
  <c r="NRM69" i="9"/>
  <c r="NRO69" i="9"/>
  <c r="NRQ69" i="9"/>
  <c r="NRS69" i="9"/>
  <c r="NRU69" i="9"/>
  <c r="NRW69" i="9"/>
  <c r="NRY69" i="9"/>
  <c r="NSA69" i="9"/>
  <c r="NSC69" i="9"/>
  <c r="NSE69" i="9"/>
  <c r="NSG69" i="9"/>
  <c r="NSI69" i="9"/>
  <c r="NSK69" i="9"/>
  <c r="NSM69" i="9"/>
  <c r="NSO69" i="9"/>
  <c r="NSQ69" i="9"/>
  <c r="NSS69" i="9"/>
  <c r="NSU69" i="9"/>
  <c r="NSW69" i="9"/>
  <c r="NSY69" i="9"/>
  <c r="NTA69" i="9"/>
  <c r="NTC69" i="9"/>
  <c r="NTE69" i="9"/>
  <c r="NTG69" i="9"/>
  <c r="NTI69" i="9"/>
  <c r="NTK69" i="9"/>
  <c r="NTM69" i="9"/>
  <c r="NTO69" i="9"/>
  <c r="NTQ69" i="9"/>
  <c r="NTS69" i="9"/>
  <c r="NTU69" i="9"/>
  <c r="NTW69" i="9"/>
  <c r="NTY69" i="9"/>
  <c r="NUA69" i="9"/>
  <c r="NUC69" i="9"/>
  <c r="NUE69" i="9"/>
  <c r="NUG69" i="9"/>
  <c r="NUI69" i="9"/>
  <c r="NUK69" i="9"/>
  <c r="NUM69" i="9"/>
  <c r="NUO69" i="9"/>
  <c r="NUQ69" i="9"/>
  <c r="NUS69" i="9"/>
  <c r="NUU69" i="9"/>
  <c r="NUW69" i="9"/>
  <c r="NUY69" i="9"/>
  <c r="NVA69" i="9"/>
  <c r="NVC69" i="9"/>
  <c r="NVE69" i="9"/>
  <c r="NVG69" i="9"/>
  <c r="NVI69" i="9"/>
  <c r="NVK69" i="9"/>
  <c r="NVM69" i="9"/>
  <c r="NVO69" i="9"/>
  <c r="NVQ69" i="9"/>
  <c r="NVS69" i="9"/>
  <c r="NVU69" i="9"/>
  <c r="NVW69" i="9"/>
  <c r="NVY69" i="9"/>
  <c r="NWA69" i="9"/>
  <c r="NWC69" i="9"/>
  <c r="NWE69" i="9"/>
  <c r="NWG69" i="9"/>
  <c r="NWI69" i="9"/>
  <c r="NWK69" i="9"/>
  <c r="NWM69" i="9"/>
  <c r="NWO69" i="9"/>
  <c r="NWQ69" i="9"/>
  <c r="NWS69" i="9"/>
  <c r="NWU69" i="9"/>
  <c r="NWW69" i="9"/>
  <c r="NWY69" i="9"/>
  <c r="NXA69" i="9"/>
  <c r="NXC69" i="9"/>
  <c r="NXE69" i="9"/>
  <c r="NXG69" i="9"/>
  <c r="NXI69" i="9"/>
  <c r="NXK69" i="9"/>
  <c r="NXM69" i="9"/>
  <c r="NXO69" i="9"/>
  <c r="NXQ69" i="9"/>
  <c r="NXS69" i="9"/>
  <c r="NXU69" i="9"/>
  <c r="NXW69" i="9"/>
  <c r="NXY69" i="9"/>
  <c r="NYA69" i="9"/>
  <c r="NYC69" i="9"/>
  <c r="NYE69" i="9"/>
  <c r="NYG69" i="9"/>
  <c r="NYI69" i="9"/>
  <c r="NYK69" i="9"/>
  <c r="NYM69" i="9"/>
  <c r="NYO69" i="9"/>
  <c r="NYQ69" i="9"/>
  <c r="NYS69" i="9"/>
  <c r="NYU69" i="9"/>
  <c r="NYW69" i="9"/>
  <c r="NYY69" i="9"/>
  <c r="NZA69" i="9"/>
  <c r="NZC69" i="9"/>
  <c r="NZE69" i="9"/>
  <c r="NZG69" i="9"/>
  <c r="NZI69" i="9"/>
  <c r="NZK69" i="9"/>
  <c r="NZM69" i="9"/>
  <c r="NZO69" i="9"/>
  <c r="NZQ69" i="9"/>
  <c r="NZS69" i="9"/>
  <c r="NZU69" i="9"/>
  <c r="NZW69" i="9"/>
  <c r="NZY69" i="9"/>
  <c r="OAA69" i="9"/>
  <c r="OAC69" i="9"/>
  <c r="OAE69" i="9"/>
  <c r="OAG69" i="9"/>
  <c r="OAI69" i="9"/>
  <c r="OAK69" i="9"/>
  <c r="OAM69" i="9"/>
  <c r="OAO69" i="9"/>
  <c r="OAQ69" i="9"/>
  <c r="OAS69" i="9"/>
  <c r="OAU69" i="9"/>
  <c r="OAW69" i="9"/>
  <c r="OAY69" i="9"/>
  <c r="OBA69" i="9"/>
  <c r="OBC69" i="9"/>
  <c r="OBE69" i="9"/>
  <c r="OBG69" i="9"/>
  <c r="OBI69" i="9"/>
  <c r="OBK69" i="9"/>
  <c r="OBM69" i="9"/>
  <c r="OBO69" i="9"/>
  <c r="OBQ69" i="9"/>
  <c r="OBS69" i="9"/>
  <c r="OBU69" i="9"/>
  <c r="OBW69" i="9"/>
  <c r="OBY69" i="9"/>
  <c r="OCA69" i="9"/>
  <c r="OCC69" i="9"/>
  <c r="OCE69" i="9"/>
  <c r="OCG69" i="9"/>
  <c r="OCI69" i="9"/>
  <c r="OCK69" i="9"/>
  <c r="OCM69" i="9"/>
  <c r="OCO69" i="9"/>
  <c r="OCQ69" i="9"/>
  <c r="OCS69" i="9"/>
  <c r="OCU69" i="9"/>
  <c r="OCW69" i="9"/>
  <c r="OCY69" i="9"/>
  <c r="ODA69" i="9"/>
  <c r="ODC69" i="9"/>
  <c r="ODE69" i="9"/>
  <c r="ODG69" i="9"/>
  <c r="ODI69" i="9"/>
  <c r="ODK69" i="9"/>
  <c r="ODM69" i="9"/>
  <c r="ODO69" i="9"/>
  <c r="ODQ69" i="9"/>
  <c r="ODS69" i="9"/>
  <c r="ODU69" i="9"/>
  <c r="ODW69" i="9"/>
  <c r="ODY69" i="9"/>
  <c r="OEA69" i="9"/>
  <c r="OEC69" i="9"/>
  <c r="OEE69" i="9"/>
  <c r="OEG69" i="9"/>
  <c r="OEI69" i="9"/>
  <c r="OEK69" i="9"/>
  <c r="OEM69" i="9"/>
  <c r="OEO69" i="9"/>
  <c r="OEQ69" i="9"/>
  <c r="OES69" i="9"/>
  <c r="OEU69" i="9"/>
  <c r="OEW69" i="9"/>
  <c r="OEY69" i="9"/>
  <c r="OFA69" i="9"/>
  <c r="OFC69" i="9"/>
  <c r="OFE69" i="9"/>
  <c r="OFG69" i="9"/>
  <c r="OFI69" i="9"/>
  <c r="OFK69" i="9"/>
  <c r="OFM69" i="9"/>
  <c r="OFO69" i="9"/>
  <c r="OFQ69" i="9"/>
  <c r="OFS69" i="9"/>
  <c r="OFU69" i="9"/>
  <c r="OFW69" i="9"/>
  <c r="OFY69" i="9"/>
  <c r="OGA69" i="9"/>
  <c r="OGC69" i="9"/>
  <c r="OGE69" i="9"/>
  <c r="OGG69" i="9"/>
  <c r="OGI69" i="9"/>
  <c r="OGK69" i="9"/>
  <c r="OGM69" i="9"/>
  <c r="OGO69" i="9"/>
  <c r="OGQ69" i="9"/>
  <c r="OGS69" i="9"/>
  <c r="OGU69" i="9"/>
  <c r="OGW69" i="9"/>
  <c r="OGY69" i="9"/>
  <c r="OHA69" i="9"/>
  <c r="OHC69" i="9"/>
  <c r="OHE69" i="9"/>
  <c r="OHG69" i="9"/>
  <c r="OHI69" i="9"/>
  <c r="OHK69" i="9"/>
  <c r="OHM69" i="9"/>
  <c r="OHO69" i="9"/>
  <c r="OHQ69" i="9"/>
  <c r="OHS69" i="9"/>
  <c r="OHU69" i="9"/>
  <c r="OHW69" i="9"/>
  <c r="OHY69" i="9"/>
  <c r="OIA69" i="9"/>
  <c r="OIC69" i="9"/>
  <c r="OIE69" i="9"/>
  <c r="OIG69" i="9"/>
  <c r="OII69" i="9"/>
  <c r="OIK69" i="9"/>
  <c r="OIM69" i="9"/>
  <c r="OIO69" i="9"/>
  <c r="OIQ69" i="9"/>
  <c r="OIS69" i="9"/>
  <c r="OIU69" i="9"/>
  <c r="OIW69" i="9"/>
  <c r="OIY69" i="9"/>
  <c r="OJA69" i="9"/>
  <c r="OJC69" i="9"/>
  <c r="OJE69" i="9"/>
  <c r="OJG69" i="9"/>
  <c r="OJI69" i="9"/>
  <c r="OJK69" i="9"/>
  <c r="OJM69" i="9"/>
  <c r="OJO69" i="9"/>
  <c r="OJQ69" i="9"/>
  <c r="OJS69" i="9"/>
  <c r="OJU69" i="9"/>
  <c r="OJW69" i="9"/>
  <c r="OJY69" i="9"/>
  <c r="OKA69" i="9"/>
  <c r="OKC69" i="9"/>
  <c r="OKE69" i="9"/>
  <c r="OKG69" i="9"/>
  <c r="OKI69" i="9"/>
  <c r="OKK69" i="9"/>
  <c r="OKM69" i="9"/>
  <c r="OKO69" i="9"/>
  <c r="OKQ69" i="9"/>
  <c r="OKS69" i="9"/>
  <c r="OKU69" i="9"/>
  <c r="OKW69" i="9"/>
  <c r="OKY69" i="9"/>
  <c r="OLA69" i="9"/>
  <c r="OLC69" i="9"/>
  <c r="OLE69" i="9"/>
  <c r="OLG69" i="9"/>
  <c r="OLI69" i="9"/>
  <c r="OLK69" i="9"/>
  <c r="OLM69" i="9"/>
  <c r="OLO69" i="9"/>
  <c r="OLQ69" i="9"/>
  <c r="OLS69" i="9"/>
  <c r="OLU69" i="9"/>
  <c r="OLW69" i="9"/>
  <c r="OLY69" i="9"/>
  <c r="OMA69" i="9"/>
  <c r="OMC69" i="9"/>
  <c r="OME69" i="9"/>
  <c r="OMG69" i="9"/>
  <c r="OMI69" i="9"/>
  <c r="OMK69" i="9"/>
  <c r="OMM69" i="9"/>
  <c r="OMO69" i="9"/>
  <c r="OMQ69" i="9"/>
  <c r="OMS69" i="9"/>
  <c r="OMU69" i="9"/>
  <c r="OMW69" i="9"/>
  <c r="OMY69" i="9"/>
  <c r="ONA69" i="9"/>
  <c r="ONC69" i="9"/>
  <c r="ONE69" i="9"/>
  <c r="ONG69" i="9"/>
  <c r="ONI69" i="9"/>
  <c r="ONK69" i="9"/>
  <c r="ONM69" i="9"/>
  <c r="ONO69" i="9"/>
  <c r="ONQ69" i="9"/>
  <c r="ONS69" i="9"/>
  <c r="ONU69" i="9"/>
  <c r="ONW69" i="9"/>
  <c r="ONY69" i="9"/>
  <c r="OOA69" i="9"/>
  <c r="OOC69" i="9"/>
  <c r="OOE69" i="9"/>
  <c r="OOG69" i="9"/>
  <c r="OOI69" i="9"/>
  <c r="OOK69" i="9"/>
  <c r="OOM69" i="9"/>
  <c r="OOO69" i="9"/>
  <c r="OOQ69" i="9"/>
  <c r="OOS69" i="9"/>
  <c r="OOU69" i="9"/>
  <c r="OOW69" i="9"/>
  <c r="OOY69" i="9"/>
  <c r="OPA69" i="9"/>
  <c r="OPC69" i="9"/>
  <c r="OPE69" i="9"/>
  <c r="OPG69" i="9"/>
  <c r="OPI69" i="9"/>
  <c r="OPK69" i="9"/>
  <c r="OPM69" i="9"/>
  <c r="OPO69" i="9"/>
  <c r="OPQ69" i="9"/>
  <c r="OPS69" i="9"/>
  <c r="OPU69" i="9"/>
  <c r="OPW69" i="9"/>
  <c r="OPY69" i="9"/>
  <c r="OQA69" i="9"/>
  <c r="OQC69" i="9"/>
  <c r="OQE69" i="9"/>
  <c r="OQG69" i="9"/>
  <c r="OQI69" i="9"/>
  <c r="OQK69" i="9"/>
  <c r="OQM69" i="9"/>
  <c r="OQO69" i="9"/>
  <c r="OQQ69" i="9"/>
  <c r="OQS69" i="9"/>
  <c r="OQU69" i="9"/>
  <c r="OQW69" i="9"/>
  <c r="OQY69" i="9"/>
  <c r="ORA69" i="9"/>
  <c r="ORC69" i="9"/>
  <c r="ORE69" i="9"/>
  <c r="ORG69" i="9"/>
  <c r="ORI69" i="9"/>
  <c r="ORK69" i="9"/>
  <c r="ORM69" i="9"/>
  <c r="ORO69" i="9"/>
  <c r="ORQ69" i="9"/>
  <c r="ORS69" i="9"/>
  <c r="ORU69" i="9"/>
  <c r="ORW69" i="9"/>
  <c r="ORY69" i="9"/>
  <c r="OSA69" i="9"/>
  <c r="OSC69" i="9"/>
  <c r="OSE69" i="9"/>
  <c r="OSG69" i="9"/>
  <c r="OSI69" i="9"/>
  <c r="OSK69" i="9"/>
  <c r="OSM69" i="9"/>
  <c r="OSO69" i="9"/>
  <c r="OSQ69" i="9"/>
  <c r="OSS69" i="9"/>
  <c r="OSU69" i="9"/>
  <c r="OSW69" i="9"/>
  <c r="OSY69" i="9"/>
  <c r="OTA69" i="9"/>
  <c r="OTC69" i="9"/>
  <c r="OTE69" i="9"/>
  <c r="OTG69" i="9"/>
  <c r="OTI69" i="9"/>
  <c r="OTK69" i="9"/>
  <c r="OTM69" i="9"/>
  <c r="OTO69" i="9"/>
  <c r="OTQ69" i="9"/>
  <c r="OTS69" i="9"/>
  <c r="OTU69" i="9"/>
  <c r="OTW69" i="9"/>
  <c r="OTY69" i="9"/>
  <c r="OUA69" i="9"/>
  <c r="OUC69" i="9"/>
  <c r="OUE69" i="9"/>
  <c r="OUG69" i="9"/>
  <c r="OUI69" i="9"/>
  <c r="OUK69" i="9"/>
  <c r="OUM69" i="9"/>
  <c r="OUO69" i="9"/>
  <c r="OUQ69" i="9"/>
  <c r="OUS69" i="9"/>
  <c r="OUU69" i="9"/>
  <c r="OUW69" i="9"/>
  <c r="OUY69" i="9"/>
  <c r="OVA69" i="9"/>
  <c r="OVC69" i="9"/>
  <c r="OVE69" i="9"/>
  <c r="OVG69" i="9"/>
  <c r="OVI69" i="9"/>
  <c r="OVK69" i="9"/>
  <c r="OVM69" i="9"/>
  <c r="OVO69" i="9"/>
  <c r="OVQ69" i="9"/>
  <c r="OVS69" i="9"/>
  <c r="OVU69" i="9"/>
  <c r="OVW69" i="9"/>
  <c r="OVY69" i="9"/>
  <c r="OWA69" i="9"/>
  <c r="OWC69" i="9"/>
  <c r="OWE69" i="9"/>
  <c r="OWG69" i="9"/>
  <c r="OWI69" i="9"/>
  <c r="OWK69" i="9"/>
  <c r="OWM69" i="9"/>
  <c r="OWO69" i="9"/>
  <c r="OWQ69" i="9"/>
  <c r="OWS69" i="9"/>
  <c r="OWU69" i="9"/>
  <c r="OWW69" i="9"/>
  <c r="OWY69" i="9"/>
  <c r="OXA69" i="9"/>
  <c r="OXC69" i="9"/>
  <c r="OXE69" i="9"/>
  <c r="OXG69" i="9"/>
  <c r="OXI69" i="9"/>
  <c r="OXK69" i="9"/>
  <c r="OXM69" i="9"/>
  <c r="OXO69" i="9"/>
  <c r="OXQ69" i="9"/>
  <c r="OXS69" i="9"/>
  <c r="OXU69" i="9"/>
  <c r="OXW69" i="9"/>
  <c r="OXY69" i="9"/>
  <c r="OYA69" i="9"/>
  <c r="OYC69" i="9"/>
  <c r="OYE69" i="9"/>
  <c r="OYG69" i="9"/>
  <c r="OYI69" i="9"/>
  <c r="OYK69" i="9"/>
  <c r="OYM69" i="9"/>
  <c r="OYO69" i="9"/>
  <c r="OYQ69" i="9"/>
  <c r="OYS69" i="9"/>
  <c r="OYU69" i="9"/>
  <c r="OYW69" i="9"/>
  <c r="OYY69" i="9"/>
  <c r="OZA69" i="9"/>
  <c r="OZC69" i="9"/>
  <c r="OZE69" i="9"/>
  <c r="OZG69" i="9"/>
  <c r="OZI69" i="9"/>
  <c r="OZK69" i="9"/>
  <c r="OZM69" i="9"/>
  <c r="OZO69" i="9"/>
  <c r="OZQ69" i="9"/>
  <c r="OZS69" i="9"/>
  <c r="OZU69" i="9"/>
  <c r="OZW69" i="9"/>
  <c r="OZY69" i="9"/>
  <c r="PAA69" i="9"/>
  <c r="PAC69" i="9"/>
  <c r="PAE69" i="9"/>
  <c r="PAG69" i="9"/>
  <c r="PAI69" i="9"/>
  <c r="PAK69" i="9"/>
  <c r="PAM69" i="9"/>
  <c r="PAO69" i="9"/>
  <c r="PAQ69" i="9"/>
  <c r="PAS69" i="9"/>
  <c r="PAU69" i="9"/>
  <c r="PAW69" i="9"/>
  <c r="PAY69" i="9"/>
  <c r="PBA69" i="9"/>
  <c r="PBC69" i="9"/>
  <c r="PBE69" i="9"/>
  <c r="PBG69" i="9"/>
  <c r="PBI69" i="9"/>
  <c r="PBK69" i="9"/>
  <c r="PBM69" i="9"/>
  <c r="PBO69" i="9"/>
  <c r="PBQ69" i="9"/>
  <c r="PBS69" i="9"/>
  <c r="PBU69" i="9"/>
  <c r="PBW69" i="9"/>
  <c r="PBY69" i="9"/>
  <c r="PCA69" i="9"/>
  <c r="PCC69" i="9"/>
  <c r="PCE69" i="9"/>
  <c r="PCG69" i="9"/>
  <c r="PCI69" i="9"/>
  <c r="PCK69" i="9"/>
  <c r="PCM69" i="9"/>
  <c r="PCO69" i="9"/>
  <c r="PCQ69" i="9"/>
  <c r="PCS69" i="9"/>
  <c r="PCU69" i="9"/>
  <c r="PCW69" i="9"/>
  <c r="PCY69" i="9"/>
  <c r="PDA69" i="9"/>
  <c r="PDC69" i="9"/>
  <c r="PDE69" i="9"/>
  <c r="PDG69" i="9"/>
  <c r="PDI69" i="9"/>
  <c r="PDK69" i="9"/>
  <c r="PDM69" i="9"/>
  <c r="PDO69" i="9"/>
  <c r="PDQ69" i="9"/>
  <c r="PDS69" i="9"/>
  <c r="PDU69" i="9"/>
  <c r="PDW69" i="9"/>
  <c r="PDY69" i="9"/>
  <c r="PEA69" i="9"/>
  <c r="PEC69" i="9"/>
  <c r="PEE69" i="9"/>
  <c r="PEG69" i="9"/>
  <c r="PEI69" i="9"/>
  <c r="PEK69" i="9"/>
  <c r="PEM69" i="9"/>
  <c r="PEO69" i="9"/>
  <c r="PEQ69" i="9"/>
  <c r="PES69" i="9"/>
  <c r="PEU69" i="9"/>
  <c r="PEW69" i="9"/>
  <c r="PEY69" i="9"/>
  <c r="PFA69" i="9"/>
  <c r="PFC69" i="9"/>
  <c r="PFE69" i="9"/>
  <c r="PFG69" i="9"/>
  <c r="PFI69" i="9"/>
  <c r="PFK69" i="9"/>
  <c r="PFM69" i="9"/>
  <c r="PFO69" i="9"/>
  <c r="PFQ69" i="9"/>
  <c r="PFS69" i="9"/>
  <c r="PFU69" i="9"/>
  <c r="PFW69" i="9"/>
  <c r="PFY69" i="9"/>
  <c r="PGA69" i="9"/>
  <c r="PGC69" i="9"/>
  <c r="PGE69" i="9"/>
  <c r="PGG69" i="9"/>
  <c r="PGI69" i="9"/>
  <c r="PGK69" i="9"/>
  <c r="PGM69" i="9"/>
  <c r="PGO69" i="9"/>
  <c r="PGQ69" i="9"/>
  <c r="PGS69" i="9"/>
  <c r="PGU69" i="9"/>
  <c r="PGW69" i="9"/>
  <c r="PGY69" i="9"/>
  <c r="PHA69" i="9"/>
  <c r="PHC69" i="9"/>
  <c r="PHE69" i="9"/>
  <c r="PHG69" i="9"/>
  <c r="PHI69" i="9"/>
  <c r="PHK69" i="9"/>
  <c r="PHM69" i="9"/>
  <c r="PHO69" i="9"/>
  <c r="PHQ69" i="9"/>
  <c r="PHS69" i="9"/>
  <c r="PHU69" i="9"/>
  <c r="PHW69" i="9"/>
  <c r="PHY69" i="9"/>
  <c r="PIA69" i="9"/>
  <c r="PIC69" i="9"/>
  <c r="PIE69" i="9"/>
  <c r="PIG69" i="9"/>
  <c r="PII69" i="9"/>
  <c r="PIK69" i="9"/>
  <c r="PIM69" i="9"/>
  <c r="PIO69" i="9"/>
  <c r="PIQ69" i="9"/>
  <c r="PIS69" i="9"/>
  <c r="PIU69" i="9"/>
  <c r="PIW69" i="9"/>
  <c r="PIY69" i="9"/>
  <c r="PJA69" i="9"/>
  <c r="PJC69" i="9"/>
  <c r="PJE69" i="9"/>
  <c r="PJG69" i="9"/>
  <c r="PJI69" i="9"/>
  <c r="PJK69" i="9"/>
  <c r="PJM69" i="9"/>
  <c r="PJO69" i="9"/>
  <c r="PJQ69" i="9"/>
  <c r="PJS69" i="9"/>
  <c r="PJU69" i="9"/>
  <c r="PJW69" i="9"/>
  <c r="PJY69" i="9"/>
  <c r="PKA69" i="9"/>
  <c r="PKC69" i="9"/>
  <c r="PKE69" i="9"/>
  <c r="PKG69" i="9"/>
  <c r="PKI69" i="9"/>
  <c r="PKK69" i="9"/>
  <c r="PKM69" i="9"/>
  <c r="PKO69" i="9"/>
  <c r="PKQ69" i="9"/>
  <c r="PKS69" i="9"/>
  <c r="PKU69" i="9"/>
  <c r="PKW69" i="9"/>
  <c r="PKY69" i="9"/>
  <c r="PLA69" i="9"/>
  <c r="PLC69" i="9"/>
  <c r="PLE69" i="9"/>
  <c r="PLG69" i="9"/>
  <c r="PLI69" i="9"/>
  <c r="PLK69" i="9"/>
  <c r="PLM69" i="9"/>
  <c r="PLO69" i="9"/>
  <c r="PLQ69" i="9"/>
  <c r="PLS69" i="9"/>
  <c r="PLU69" i="9"/>
  <c r="PLW69" i="9"/>
  <c r="PLY69" i="9"/>
  <c r="PMA69" i="9"/>
  <c r="PMC69" i="9"/>
  <c r="PME69" i="9"/>
  <c r="PMG69" i="9"/>
  <c r="PMI69" i="9"/>
  <c r="PMK69" i="9"/>
  <c r="PMM69" i="9"/>
  <c r="PMO69" i="9"/>
  <c r="PMQ69" i="9"/>
  <c r="PMS69" i="9"/>
  <c r="PMU69" i="9"/>
  <c r="PMW69" i="9"/>
  <c r="PMY69" i="9"/>
  <c r="PNA69" i="9"/>
  <c r="PNC69" i="9"/>
  <c r="PNE69" i="9"/>
  <c r="PNG69" i="9"/>
  <c r="PNI69" i="9"/>
  <c r="PNK69" i="9"/>
  <c r="PNM69" i="9"/>
  <c r="PNO69" i="9"/>
  <c r="PNQ69" i="9"/>
  <c r="PNS69" i="9"/>
  <c r="PNU69" i="9"/>
  <c r="PNW69" i="9"/>
  <c r="PNY69" i="9"/>
  <c r="POA69" i="9"/>
  <c r="POC69" i="9"/>
  <c r="POE69" i="9"/>
  <c r="POG69" i="9"/>
  <c r="POI69" i="9"/>
  <c r="POK69" i="9"/>
  <c r="POM69" i="9"/>
  <c r="POO69" i="9"/>
  <c r="POQ69" i="9"/>
  <c r="POS69" i="9"/>
  <c r="POU69" i="9"/>
  <c r="POW69" i="9"/>
  <c r="POY69" i="9"/>
  <c r="PPA69" i="9"/>
  <c r="PPC69" i="9"/>
  <c r="PPE69" i="9"/>
  <c r="PPG69" i="9"/>
  <c r="PPI69" i="9"/>
  <c r="PPK69" i="9"/>
  <c r="PPM69" i="9"/>
  <c r="PPO69" i="9"/>
  <c r="PPQ69" i="9"/>
  <c r="PPS69" i="9"/>
  <c r="PPU69" i="9"/>
  <c r="PPW69" i="9"/>
  <c r="PPY69" i="9"/>
  <c r="PQA69" i="9"/>
  <c r="PQC69" i="9"/>
  <c r="PQE69" i="9"/>
  <c r="PQG69" i="9"/>
  <c r="PQI69" i="9"/>
  <c r="PQK69" i="9"/>
  <c r="PQM69" i="9"/>
  <c r="PQO69" i="9"/>
  <c r="PQQ69" i="9"/>
  <c r="PQS69" i="9"/>
  <c r="PQU69" i="9"/>
  <c r="PQW69" i="9"/>
  <c r="PQY69" i="9"/>
  <c r="PRA69" i="9"/>
  <c r="PRC69" i="9"/>
  <c r="PRE69" i="9"/>
  <c r="PRG69" i="9"/>
  <c r="PRI69" i="9"/>
  <c r="PRK69" i="9"/>
  <c r="PRM69" i="9"/>
  <c r="PRO69" i="9"/>
  <c r="PRQ69" i="9"/>
  <c r="PRS69" i="9"/>
  <c r="PRU69" i="9"/>
  <c r="PRW69" i="9"/>
  <c r="PRY69" i="9"/>
  <c r="PSA69" i="9"/>
  <c r="PSC69" i="9"/>
  <c r="PSE69" i="9"/>
  <c r="PSG69" i="9"/>
  <c r="PSI69" i="9"/>
  <c r="PSK69" i="9"/>
  <c r="PSM69" i="9"/>
  <c r="PSO69" i="9"/>
  <c r="PSQ69" i="9"/>
  <c r="PSS69" i="9"/>
  <c r="PSU69" i="9"/>
  <c r="PSW69" i="9"/>
  <c r="PSY69" i="9"/>
  <c r="PTA69" i="9"/>
  <c r="PTC69" i="9"/>
  <c r="PTE69" i="9"/>
  <c r="PTG69" i="9"/>
  <c r="PTI69" i="9"/>
  <c r="PTK69" i="9"/>
  <c r="PTM69" i="9"/>
  <c r="PTO69" i="9"/>
  <c r="PTQ69" i="9"/>
  <c r="PTS69" i="9"/>
  <c r="PTU69" i="9"/>
  <c r="PTW69" i="9"/>
  <c r="PTY69" i="9"/>
  <c r="PUA69" i="9"/>
  <c r="PUC69" i="9"/>
  <c r="PUE69" i="9"/>
  <c r="PUG69" i="9"/>
  <c r="PUI69" i="9"/>
  <c r="PUK69" i="9"/>
  <c r="PUM69" i="9"/>
  <c r="PUO69" i="9"/>
  <c r="PUQ69" i="9"/>
  <c r="PUS69" i="9"/>
  <c r="PUU69" i="9"/>
  <c r="PUW69" i="9"/>
  <c r="PUY69" i="9"/>
  <c r="PVA69" i="9"/>
  <c r="PVC69" i="9"/>
  <c r="PVE69" i="9"/>
  <c r="PVG69" i="9"/>
  <c r="PVI69" i="9"/>
  <c r="PVK69" i="9"/>
  <c r="PVM69" i="9"/>
  <c r="PVO69" i="9"/>
  <c r="PVQ69" i="9"/>
  <c r="PVS69" i="9"/>
  <c r="PVU69" i="9"/>
  <c r="PVW69" i="9"/>
  <c r="PVY69" i="9"/>
  <c r="PWA69" i="9"/>
  <c r="PWC69" i="9"/>
  <c r="PWE69" i="9"/>
  <c r="PWG69" i="9"/>
  <c r="PWI69" i="9"/>
  <c r="PWK69" i="9"/>
  <c r="PWM69" i="9"/>
  <c r="PWO69" i="9"/>
  <c r="PWQ69" i="9"/>
  <c r="PWS69" i="9"/>
  <c r="PWU69" i="9"/>
  <c r="PWW69" i="9"/>
  <c r="PWY69" i="9"/>
  <c r="PXA69" i="9"/>
  <c r="PXC69" i="9"/>
  <c r="PXE69" i="9"/>
  <c r="PXG69" i="9"/>
  <c r="PXI69" i="9"/>
  <c r="PXK69" i="9"/>
  <c r="PXM69" i="9"/>
  <c r="PXO69" i="9"/>
  <c r="PXQ69" i="9"/>
  <c r="PXS69" i="9"/>
  <c r="PXU69" i="9"/>
  <c r="PXW69" i="9"/>
  <c r="PXY69" i="9"/>
  <c r="PYA69" i="9"/>
  <c r="PYC69" i="9"/>
  <c r="PYE69" i="9"/>
  <c r="PYG69" i="9"/>
  <c r="PYI69" i="9"/>
  <c r="PYK69" i="9"/>
  <c r="PYM69" i="9"/>
  <c r="PYO69" i="9"/>
  <c r="PYQ69" i="9"/>
  <c r="PYS69" i="9"/>
  <c r="PYU69" i="9"/>
  <c r="PYW69" i="9"/>
  <c r="PYY69" i="9"/>
  <c r="PZA69" i="9"/>
  <c r="PZC69" i="9"/>
  <c r="PZE69" i="9"/>
  <c r="PZG69" i="9"/>
  <c r="PZI69" i="9"/>
  <c r="PZK69" i="9"/>
  <c r="PZM69" i="9"/>
  <c r="PZO69" i="9"/>
  <c r="PZQ69" i="9"/>
  <c r="PZS69" i="9"/>
  <c r="PZU69" i="9"/>
  <c r="PZW69" i="9"/>
  <c r="PZY69" i="9"/>
  <c r="QAA69" i="9"/>
  <c r="QAC69" i="9"/>
  <c r="QAE69" i="9"/>
  <c r="QAG69" i="9"/>
  <c r="QAI69" i="9"/>
  <c r="QAK69" i="9"/>
  <c r="QAM69" i="9"/>
  <c r="QAO69" i="9"/>
  <c r="QAQ69" i="9"/>
  <c r="QAS69" i="9"/>
  <c r="QAU69" i="9"/>
  <c r="QAW69" i="9"/>
  <c r="QAY69" i="9"/>
  <c r="QBA69" i="9"/>
  <c r="QBC69" i="9"/>
  <c r="QBE69" i="9"/>
  <c r="QBG69" i="9"/>
  <c r="QBI69" i="9"/>
  <c r="QBK69" i="9"/>
  <c r="QBM69" i="9"/>
  <c r="QBO69" i="9"/>
  <c r="QBQ69" i="9"/>
  <c r="QBS69" i="9"/>
  <c r="QBU69" i="9"/>
  <c r="QBW69" i="9"/>
  <c r="QBY69" i="9"/>
  <c r="QCA69" i="9"/>
  <c r="QCC69" i="9"/>
  <c r="QCE69" i="9"/>
  <c r="QCG69" i="9"/>
  <c r="QCI69" i="9"/>
  <c r="QCK69" i="9"/>
  <c r="QCM69" i="9"/>
  <c r="QCO69" i="9"/>
  <c r="QCQ69" i="9"/>
  <c r="QCS69" i="9"/>
  <c r="QCU69" i="9"/>
  <c r="QCW69" i="9"/>
  <c r="QCY69" i="9"/>
  <c r="QDA69" i="9"/>
  <c r="QDC69" i="9"/>
  <c r="QDE69" i="9"/>
  <c r="QDG69" i="9"/>
  <c r="QDI69" i="9"/>
  <c r="QDK69" i="9"/>
  <c r="QDM69" i="9"/>
  <c r="QDO69" i="9"/>
  <c r="QDQ69" i="9"/>
  <c r="QDS69" i="9"/>
  <c r="QDU69" i="9"/>
  <c r="QDW69" i="9"/>
  <c r="QDY69" i="9"/>
  <c r="QEA69" i="9"/>
  <c r="QEC69" i="9"/>
  <c r="QEE69" i="9"/>
  <c r="QEG69" i="9"/>
  <c r="QEI69" i="9"/>
  <c r="QEK69" i="9"/>
  <c r="QEM69" i="9"/>
  <c r="QEO69" i="9"/>
  <c r="QEQ69" i="9"/>
  <c r="QES69" i="9"/>
  <c r="QEU69" i="9"/>
  <c r="QEW69" i="9"/>
  <c r="QEY69" i="9"/>
  <c r="QFA69" i="9"/>
  <c r="QFC69" i="9"/>
  <c r="QFE69" i="9"/>
  <c r="QFG69" i="9"/>
  <c r="QFI69" i="9"/>
  <c r="QFK69" i="9"/>
  <c r="QFM69" i="9"/>
  <c r="QFO69" i="9"/>
  <c r="QFQ69" i="9"/>
  <c r="QFS69" i="9"/>
  <c r="QFU69" i="9"/>
  <c r="QFW69" i="9"/>
  <c r="QFY69" i="9"/>
  <c r="QGA69" i="9"/>
  <c r="QGC69" i="9"/>
  <c r="QGE69" i="9"/>
  <c r="QGG69" i="9"/>
  <c r="QGI69" i="9"/>
  <c r="QGK69" i="9"/>
  <c r="QGM69" i="9"/>
  <c r="QGO69" i="9"/>
  <c r="QGQ69" i="9"/>
  <c r="QGS69" i="9"/>
  <c r="QGU69" i="9"/>
  <c r="QGW69" i="9"/>
  <c r="QGY69" i="9"/>
  <c r="QHA69" i="9"/>
  <c r="QHC69" i="9"/>
  <c r="QHE69" i="9"/>
  <c r="QHG69" i="9"/>
  <c r="QHI69" i="9"/>
  <c r="QHK69" i="9"/>
  <c r="QHM69" i="9"/>
  <c r="QHO69" i="9"/>
  <c r="QHQ69" i="9"/>
  <c r="QHS69" i="9"/>
  <c r="QHU69" i="9"/>
  <c r="QHW69" i="9"/>
  <c r="QHY69" i="9"/>
  <c r="QIA69" i="9"/>
  <c r="QIC69" i="9"/>
  <c r="QIE69" i="9"/>
  <c r="QIG69" i="9"/>
  <c r="QII69" i="9"/>
  <c r="QIK69" i="9"/>
  <c r="QIM69" i="9"/>
  <c r="QIO69" i="9"/>
  <c r="QIQ69" i="9"/>
  <c r="QIS69" i="9"/>
  <c r="QIU69" i="9"/>
  <c r="QIW69" i="9"/>
  <c r="QIY69" i="9"/>
  <c r="QJA69" i="9"/>
  <c r="QJC69" i="9"/>
  <c r="QJE69" i="9"/>
  <c r="QJG69" i="9"/>
  <c r="QJI69" i="9"/>
  <c r="QJK69" i="9"/>
  <c r="QJM69" i="9"/>
  <c r="QJO69" i="9"/>
  <c r="QJQ69" i="9"/>
  <c r="QJS69" i="9"/>
  <c r="QJU69" i="9"/>
  <c r="QJW69" i="9"/>
  <c r="QJY69" i="9"/>
  <c r="QKA69" i="9"/>
  <c r="QKC69" i="9"/>
  <c r="QKE69" i="9"/>
  <c r="QKG69" i="9"/>
  <c r="QKI69" i="9"/>
  <c r="QKK69" i="9"/>
  <c r="QKM69" i="9"/>
  <c r="QKO69" i="9"/>
  <c r="QKQ69" i="9"/>
  <c r="QKS69" i="9"/>
  <c r="QKU69" i="9"/>
  <c r="QKW69" i="9"/>
  <c r="QKY69" i="9"/>
  <c r="QLA69" i="9"/>
  <c r="QLC69" i="9"/>
  <c r="QLE69" i="9"/>
  <c r="QLG69" i="9"/>
  <c r="QLI69" i="9"/>
  <c r="QLK69" i="9"/>
  <c r="QLM69" i="9"/>
  <c r="QLO69" i="9"/>
  <c r="QLQ69" i="9"/>
  <c r="QLS69" i="9"/>
  <c r="QLU69" i="9"/>
  <c r="QLW69" i="9"/>
  <c r="QLY69" i="9"/>
  <c r="QMA69" i="9"/>
  <c r="QMC69" i="9"/>
  <c r="QME69" i="9"/>
  <c r="QMG69" i="9"/>
  <c r="QMI69" i="9"/>
  <c r="QMK69" i="9"/>
  <c r="QMM69" i="9"/>
  <c r="QMO69" i="9"/>
  <c r="QMQ69" i="9"/>
  <c r="QMS69" i="9"/>
  <c r="QMU69" i="9"/>
  <c r="QMW69" i="9"/>
  <c r="QMY69" i="9"/>
  <c r="QNA69" i="9"/>
  <c r="QNC69" i="9"/>
  <c r="QNE69" i="9"/>
  <c r="QNG69" i="9"/>
  <c r="QNI69" i="9"/>
  <c r="QNK69" i="9"/>
  <c r="QNM69" i="9"/>
  <c r="QNO69" i="9"/>
  <c r="QNQ69" i="9"/>
  <c r="QNS69" i="9"/>
  <c r="QNU69" i="9"/>
  <c r="QNW69" i="9"/>
  <c r="QNY69" i="9"/>
  <c r="QOA69" i="9"/>
  <c r="QOC69" i="9"/>
  <c r="QOE69" i="9"/>
  <c r="QOG69" i="9"/>
  <c r="QOI69" i="9"/>
  <c r="QOK69" i="9"/>
  <c r="QOM69" i="9"/>
  <c r="QOO69" i="9"/>
  <c r="QOQ69" i="9"/>
  <c r="QOS69" i="9"/>
  <c r="QOU69" i="9"/>
  <c r="QOW69" i="9"/>
  <c r="QOY69" i="9"/>
  <c r="QPA69" i="9"/>
  <c r="QPC69" i="9"/>
  <c r="QPE69" i="9"/>
  <c r="QPG69" i="9"/>
  <c r="QPI69" i="9"/>
  <c r="QPK69" i="9"/>
  <c r="QPM69" i="9"/>
  <c r="QPO69" i="9"/>
  <c r="QPQ69" i="9"/>
  <c r="QPS69" i="9"/>
  <c r="QPU69" i="9"/>
  <c r="QPW69" i="9"/>
  <c r="QPY69" i="9"/>
  <c r="QQA69" i="9"/>
  <c r="QQC69" i="9"/>
  <c r="QQE69" i="9"/>
  <c r="QQG69" i="9"/>
  <c r="QQI69" i="9"/>
  <c r="QQK69" i="9"/>
  <c r="QQM69" i="9"/>
  <c r="QQO69" i="9"/>
  <c r="QQQ69" i="9"/>
  <c r="QQS69" i="9"/>
  <c r="QQU69" i="9"/>
  <c r="QQW69" i="9"/>
  <c r="QQY69" i="9"/>
  <c r="QRA69" i="9"/>
  <c r="QRC69" i="9"/>
  <c r="QRE69" i="9"/>
  <c r="QRG69" i="9"/>
  <c r="QRI69" i="9"/>
  <c r="QRK69" i="9"/>
  <c r="QRM69" i="9"/>
  <c r="QRO69" i="9"/>
  <c r="QRQ69" i="9"/>
  <c r="QRS69" i="9"/>
  <c r="QRU69" i="9"/>
  <c r="QRW69" i="9"/>
  <c r="QRY69" i="9"/>
  <c r="QSA69" i="9"/>
  <c r="QSC69" i="9"/>
  <c r="QSE69" i="9"/>
  <c r="QSG69" i="9"/>
  <c r="QSI69" i="9"/>
  <c r="QSK69" i="9"/>
  <c r="QSM69" i="9"/>
  <c r="QSO69" i="9"/>
  <c r="QSQ69" i="9"/>
  <c r="QSS69" i="9"/>
  <c r="QSU69" i="9"/>
  <c r="QSW69" i="9"/>
  <c r="QSY69" i="9"/>
  <c r="QTA69" i="9"/>
  <c r="QTC69" i="9"/>
  <c r="QTE69" i="9"/>
  <c r="QTG69" i="9"/>
  <c r="QTI69" i="9"/>
  <c r="QTK69" i="9"/>
  <c r="QTM69" i="9"/>
  <c r="QTO69" i="9"/>
  <c r="QTQ69" i="9"/>
  <c r="QTS69" i="9"/>
  <c r="QTU69" i="9"/>
  <c r="QTW69" i="9"/>
  <c r="QTY69" i="9"/>
  <c r="QUA69" i="9"/>
  <c r="QUC69" i="9"/>
  <c r="QUE69" i="9"/>
  <c r="QUG69" i="9"/>
  <c r="QUI69" i="9"/>
  <c r="QUK69" i="9"/>
  <c r="QUM69" i="9"/>
  <c r="QUO69" i="9"/>
  <c r="QUQ69" i="9"/>
  <c r="QUS69" i="9"/>
  <c r="QUU69" i="9"/>
  <c r="QUW69" i="9"/>
  <c r="QUY69" i="9"/>
  <c r="QVA69" i="9"/>
  <c r="QVC69" i="9"/>
  <c r="QVE69" i="9"/>
  <c r="QVG69" i="9"/>
  <c r="QVI69" i="9"/>
  <c r="QVK69" i="9"/>
  <c r="QVM69" i="9"/>
  <c r="QVO69" i="9"/>
  <c r="QVQ69" i="9"/>
  <c r="QVS69" i="9"/>
  <c r="QVU69" i="9"/>
  <c r="QVW69" i="9"/>
  <c r="QVY69" i="9"/>
  <c r="QWA69" i="9"/>
  <c r="QWC69" i="9"/>
  <c r="QWE69" i="9"/>
  <c r="QWG69" i="9"/>
  <c r="QWI69" i="9"/>
  <c r="QWK69" i="9"/>
  <c r="QWM69" i="9"/>
  <c r="QWO69" i="9"/>
  <c r="QWQ69" i="9"/>
  <c r="QWS69" i="9"/>
  <c r="QWU69" i="9"/>
  <c r="QWW69" i="9"/>
  <c r="QWY69" i="9"/>
  <c r="QXA69" i="9"/>
  <c r="QXC69" i="9"/>
  <c r="QXE69" i="9"/>
  <c r="QXG69" i="9"/>
  <c r="QXI69" i="9"/>
  <c r="QXK69" i="9"/>
  <c r="QXM69" i="9"/>
  <c r="QXO69" i="9"/>
  <c r="QXQ69" i="9"/>
  <c r="QXS69" i="9"/>
  <c r="QXU69" i="9"/>
  <c r="QXW69" i="9"/>
  <c r="QXY69" i="9"/>
  <c r="QYA69" i="9"/>
  <c r="QYC69" i="9"/>
  <c r="QYE69" i="9"/>
  <c r="QYG69" i="9"/>
  <c r="QYI69" i="9"/>
  <c r="QYK69" i="9"/>
  <c r="QYM69" i="9"/>
  <c r="QYO69" i="9"/>
  <c r="QYQ69" i="9"/>
  <c r="QYS69" i="9"/>
  <c r="QYU69" i="9"/>
  <c r="QYW69" i="9"/>
  <c r="QYY69" i="9"/>
  <c r="QZA69" i="9"/>
  <c r="QZC69" i="9"/>
  <c r="QZE69" i="9"/>
  <c r="QZG69" i="9"/>
  <c r="QZI69" i="9"/>
  <c r="QZK69" i="9"/>
  <c r="QZM69" i="9"/>
  <c r="QZO69" i="9"/>
  <c r="QZQ69" i="9"/>
  <c r="QZS69" i="9"/>
  <c r="QZU69" i="9"/>
  <c r="QZW69" i="9"/>
  <c r="QZY69" i="9"/>
  <c r="RAA69" i="9"/>
  <c r="RAC69" i="9"/>
  <c r="RAE69" i="9"/>
  <c r="RAG69" i="9"/>
  <c r="RAI69" i="9"/>
  <c r="RAK69" i="9"/>
  <c r="RAM69" i="9"/>
  <c r="RAO69" i="9"/>
  <c r="RAQ69" i="9"/>
  <c r="RAS69" i="9"/>
  <c r="RAU69" i="9"/>
  <c r="RAW69" i="9"/>
  <c r="RAY69" i="9"/>
  <c r="RBA69" i="9"/>
  <c r="RBC69" i="9"/>
  <c r="RBE69" i="9"/>
  <c r="RBG69" i="9"/>
  <c r="RBI69" i="9"/>
  <c r="RBK69" i="9"/>
  <c r="RBM69" i="9"/>
  <c r="RBO69" i="9"/>
  <c r="RBQ69" i="9"/>
  <c r="RBS69" i="9"/>
  <c r="RBU69" i="9"/>
  <c r="RBW69" i="9"/>
  <c r="RBY69" i="9"/>
  <c r="RCA69" i="9"/>
  <c r="RCC69" i="9"/>
  <c r="RCE69" i="9"/>
  <c r="RCG69" i="9"/>
  <c r="RCI69" i="9"/>
  <c r="RCK69" i="9"/>
  <c r="RCM69" i="9"/>
  <c r="RCO69" i="9"/>
  <c r="RCQ69" i="9"/>
  <c r="RCS69" i="9"/>
  <c r="RCU69" i="9"/>
  <c r="RCW69" i="9"/>
  <c r="RCY69" i="9"/>
  <c r="RDA69" i="9"/>
  <c r="RDC69" i="9"/>
  <c r="RDE69" i="9"/>
  <c r="RDG69" i="9"/>
  <c r="RDI69" i="9"/>
  <c r="RDK69" i="9"/>
  <c r="RDM69" i="9"/>
  <c r="RDO69" i="9"/>
  <c r="RDQ69" i="9"/>
  <c r="RDS69" i="9"/>
  <c r="RDU69" i="9"/>
  <c r="RDW69" i="9"/>
  <c r="RDY69" i="9"/>
  <c r="REA69" i="9"/>
  <c r="REC69" i="9"/>
  <c r="REE69" i="9"/>
  <c r="REG69" i="9"/>
  <c r="REI69" i="9"/>
  <c r="REK69" i="9"/>
  <c r="REM69" i="9"/>
  <c r="REO69" i="9"/>
  <c r="REQ69" i="9"/>
  <c r="RES69" i="9"/>
  <c r="REU69" i="9"/>
  <c r="REW69" i="9"/>
  <c r="REY69" i="9"/>
  <c r="RFA69" i="9"/>
  <c r="RFC69" i="9"/>
  <c r="RFE69" i="9"/>
  <c r="RFG69" i="9"/>
  <c r="RFI69" i="9"/>
  <c r="RFK69" i="9"/>
  <c r="RFM69" i="9"/>
  <c r="RFO69" i="9"/>
  <c r="RFQ69" i="9"/>
  <c r="RFS69" i="9"/>
  <c r="RFU69" i="9"/>
  <c r="RFW69" i="9"/>
  <c r="RFY69" i="9"/>
  <c r="RGA69" i="9"/>
  <c r="RGC69" i="9"/>
  <c r="RGE69" i="9"/>
  <c r="RGG69" i="9"/>
  <c r="RGI69" i="9"/>
  <c r="RGK69" i="9"/>
  <c r="RGM69" i="9"/>
  <c r="RGO69" i="9"/>
  <c r="RGQ69" i="9"/>
  <c r="RGS69" i="9"/>
  <c r="RGU69" i="9"/>
  <c r="RGW69" i="9"/>
  <c r="RGY69" i="9"/>
  <c r="RHA69" i="9"/>
  <c r="RHC69" i="9"/>
  <c r="RHE69" i="9"/>
  <c r="RHG69" i="9"/>
  <c r="RHI69" i="9"/>
  <c r="RHK69" i="9"/>
  <c r="RHM69" i="9"/>
  <c r="RHO69" i="9"/>
  <c r="RHQ69" i="9"/>
  <c r="RHS69" i="9"/>
  <c r="RHU69" i="9"/>
  <c r="RHW69" i="9"/>
  <c r="RHY69" i="9"/>
  <c r="RIA69" i="9"/>
  <c r="RIC69" i="9"/>
  <c r="RIE69" i="9"/>
  <c r="RIG69" i="9"/>
  <c r="RII69" i="9"/>
  <c r="RIK69" i="9"/>
  <c r="RIM69" i="9"/>
  <c r="RIO69" i="9"/>
  <c r="RIQ69" i="9"/>
  <c r="RIS69" i="9"/>
  <c r="RIU69" i="9"/>
  <c r="RIW69" i="9"/>
  <c r="RIY69" i="9"/>
  <c r="RJA69" i="9"/>
  <c r="RJC69" i="9"/>
  <c r="RJE69" i="9"/>
  <c r="RJG69" i="9"/>
  <c r="RJI69" i="9"/>
  <c r="RJK69" i="9"/>
  <c r="RJM69" i="9"/>
  <c r="RJO69" i="9"/>
  <c r="RJQ69" i="9"/>
  <c r="RJS69" i="9"/>
  <c r="RJU69" i="9"/>
  <c r="RJW69" i="9"/>
  <c r="RJY69" i="9"/>
  <c r="RKA69" i="9"/>
  <c r="RKC69" i="9"/>
  <c r="RKE69" i="9"/>
  <c r="RKG69" i="9"/>
  <c r="RKI69" i="9"/>
  <c r="RKK69" i="9"/>
  <c r="RKM69" i="9"/>
  <c r="RKO69" i="9"/>
  <c r="RKQ69" i="9"/>
  <c r="RKS69" i="9"/>
  <c r="RKU69" i="9"/>
  <c r="RKW69" i="9"/>
  <c r="RKY69" i="9"/>
  <c r="RLA69" i="9"/>
  <c r="RLC69" i="9"/>
  <c r="RLE69" i="9"/>
  <c r="RLG69" i="9"/>
  <c r="RLI69" i="9"/>
  <c r="RLK69" i="9"/>
  <c r="RLM69" i="9"/>
  <c r="RLO69" i="9"/>
  <c r="RLQ69" i="9"/>
  <c r="RLS69" i="9"/>
  <c r="RLU69" i="9"/>
  <c r="RLW69" i="9"/>
  <c r="RLY69" i="9"/>
  <c r="RMA69" i="9"/>
  <c r="RMC69" i="9"/>
  <c r="RME69" i="9"/>
  <c r="RMG69" i="9"/>
  <c r="RMI69" i="9"/>
  <c r="RMK69" i="9"/>
  <c r="RMM69" i="9"/>
  <c r="RMO69" i="9"/>
  <c r="RMQ69" i="9"/>
  <c r="RMS69" i="9"/>
  <c r="RMU69" i="9"/>
  <c r="RMW69" i="9"/>
  <c r="RMY69" i="9"/>
  <c r="RNA69" i="9"/>
  <c r="RNC69" i="9"/>
  <c r="RNE69" i="9"/>
  <c r="RNG69" i="9"/>
  <c r="RNI69" i="9"/>
  <c r="RNK69" i="9"/>
  <c r="RNM69" i="9"/>
  <c r="RNO69" i="9"/>
  <c r="RNQ69" i="9"/>
  <c r="RNS69" i="9"/>
  <c r="RNU69" i="9"/>
  <c r="RNW69" i="9"/>
  <c r="RNY69" i="9"/>
  <c r="ROA69" i="9"/>
  <c r="ROC69" i="9"/>
  <c r="ROE69" i="9"/>
  <c r="ROG69" i="9"/>
  <c r="ROI69" i="9"/>
  <c r="ROK69" i="9"/>
  <c r="ROM69" i="9"/>
  <c r="ROO69" i="9"/>
  <c r="ROQ69" i="9"/>
  <c r="ROS69" i="9"/>
  <c r="ROU69" i="9"/>
  <c r="ROW69" i="9"/>
  <c r="ROY69" i="9"/>
  <c r="RPA69" i="9"/>
  <c r="RPC69" i="9"/>
  <c r="RPE69" i="9"/>
  <c r="RPG69" i="9"/>
  <c r="RPI69" i="9"/>
  <c r="RPK69" i="9"/>
  <c r="RPM69" i="9"/>
  <c r="RPO69" i="9"/>
  <c r="RPQ69" i="9"/>
  <c r="RPS69" i="9"/>
  <c r="RPU69" i="9"/>
  <c r="RPW69" i="9"/>
  <c r="RPY69" i="9"/>
  <c r="RQA69" i="9"/>
  <c r="RQC69" i="9"/>
  <c r="RQE69" i="9"/>
  <c r="RQG69" i="9"/>
  <c r="RQI69" i="9"/>
  <c r="RQK69" i="9"/>
  <c r="RQM69" i="9"/>
  <c r="RQO69" i="9"/>
  <c r="RQQ69" i="9"/>
  <c r="RQS69" i="9"/>
  <c r="RQU69" i="9"/>
  <c r="RQW69" i="9"/>
  <c r="RQY69" i="9"/>
  <c r="RRA69" i="9"/>
  <c r="RRC69" i="9"/>
  <c r="RRE69" i="9"/>
  <c r="RRG69" i="9"/>
  <c r="RRI69" i="9"/>
  <c r="RRK69" i="9"/>
  <c r="RRM69" i="9"/>
  <c r="RRO69" i="9"/>
  <c r="RRQ69" i="9"/>
  <c r="RRS69" i="9"/>
  <c r="RRU69" i="9"/>
  <c r="RRW69" i="9"/>
  <c r="RRY69" i="9"/>
  <c r="RSA69" i="9"/>
  <c r="RSC69" i="9"/>
  <c r="RSE69" i="9"/>
  <c r="RSG69" i="9"/>
  <c r="RSI69" i="9"/>
  <c r="RSK69" i="9"/>
  <c r="RSM69" i="9"/>
  <c r="RSO69" i="9"/>
  <c r="RSQ69" i="9"/>
  <c r="RSS69" i="9"/>
  <c r="RSU69" i="9"/>
  <c r="RSW69" i="9"/>
  <c r="RSY69" i="9"/>
  <c r="RTA69" i="9"/>
  <c r="RTC69" i="9"/>
  <c r="RTE69" i="9"/>
  <c r="RTG69" i="9"/>
  <c r="RTI69" i="9"/>
  <c r="RTK69" i="9"/>
  <c r="RTM69" i="9"/>
  <c r="RTO69" i="9"/>
  <c r="RTQ69" i="9"/>
  <c r="RTS69" i="9"/>
  <c r="RTU69" i="9"/>
  <c r="RTW69" i="9"/>
  <c r="RTY69" i="9"/>
  <c r="RUA69" i="9"/>
  <c r="RUC69" i="9"/>
  <c r="RUE69" i="9"/>
  <c r="RUG69" i="9"/>
  <c r="RUI69" i="9"/>
  <c r="RUK69" i="9"/>
  <c r="RUM69" i="9"/>
  <c r="RUO69" i="9"/>
  <c r="RUQ69" i="9"/>
  <c r="RUS69" i="9"/>
  <c r="RUU69" i="9"/>
  <c r="RUW69" i="9"/>
  <c r="RUY69" i="9"/>
  <c r="RVA69" i="9"/>
  <c r="RVC69" i="9"/>
  <c r="RVE69" i="9"/>
  <c r="RVG69" i="9"/>
  <c r="RVI69" i="9"/>
  <c r="RVK69" i="9"/>
  <c r="RVM69" i="9"/>
  <c r="RVO69" i="9"/>
  <c r="RVQ69" i="9"/>
  <c r="RVS69" i="9"/>
  <c r="RVU69" i="9"/>
  <c r="RVW69" i="9"/>
  <c r="RVY69" i="9"/>
  <c r="RWA69" i="9"/>
  <c r="RWC69" i="9"/>
  <c r="RWE69" i="9"/>
  <c r="RWG69" i="9"/>
  <c r="RWI69" i="9"/>
  <c r="RWK69" i="9"/>
  <c r="RWM69" i="9"/>
  <c r="RWO69" i="9"/>
  <c r="RWQ69" i="9"/>
  <c r="RWS69" i="9"/>
  <c r="RWU69" i="9"/>
  <c r="RWW69" i="9"/>
  <c r="RWY69" i="9"/>
  <c r="RXA69" i="9"/>
  <c r="RXC69" i="9"/>
  <c r="RXE69" i="9"/>
  <c r="RXG69" i="9"/>
  <c r="RXI69" i="9"/>
  <c r="RXK69" i="9"/>
  <c r="RXM69" i="9"/>
  <c r="RXO69" i="9"/>
  <c r="RXQ69" i="9"/>
  <c r="RXS69" i="9"/>
  <c r="RXU69" i="9"/>
  <c r="RXW69" i="9"/>
  <c r="RXY69" i="9"/>
  <c r="RYA69" i="9"/>
  <c r="RYC69" i="9"/>
  <c r="RYE69" i="9"/>
  <c r="RYG69" i="9"/>
  <c r="RYI69" i="9"/>
  <c r="RYK69" i="9"/>
  <c r="RYM69" i="9"/>
  <c r="RYO69" i="9"/>
  <c r="RYQ69" i="9"/>
  <c r="RYS69" i="9"/>
  <c r="RYU69" i="9"/>
  <c r="RYW69" i="9"/>
  <c r="RYY69" i="9"/>
  <c r="RZA69" i="9"/>
  <c r="RZC69" i="9"/>
  <c r="RZE69" i="9"/>
  <c r="RZG69" i="9"/>
  <c r="RZI69" i="9"/>
  <c r="RZK69" i="9"/>
  <c r="RZM69" i="9"/>
  <c r="RZO69" i="9"/>
  <c r="RZQ69" i="9"/>
  <c r="RZS69" i="9"/>
  <c r="RZU69" i="9"/>
  <c r="RZW69" i="9"/>
  <c r="RZY69" i="9"/>
  <c r="SAA69" i="9"/>
  <c r="SAC69" i="9"/>
  <c r="SAE69" i="9"/>
  <c r="SAG69" i="9"/>
  <c r="SAI69" i="9"/>
  <c r="SAK69" i="9"/>
  <c r="SAM69" i="9"/>
  <c r="SAO69" i="9"/>
  <c r="SAQ69" i="9"/>
  <c r="SAS69" i="9"/>
  <c r="SAU69" i="9"/>
  <c r="SAW69" i="9"/>
  <c r="SAY69" i="9"/>
  <c r="SBA69" i="9"/>
  <c r="SBC69" i="9"/>
  <c r="SBE69" i="9"/>
  <c r="SBG69" i="9"/>
  <c r="SBI69" i="9"/>
  <c r="SBK69" i="9"/>
  <c r="SBM69" i="9"/>
  <c r="SBO69" i="9"/>
  <c r="SBQ69" i="9"/>
  <c r="SBS69" i="9"/>
  <c r="SBU69" i="9"/>
  <c r="SBW69" i="9"/>
  <c r="SBY69" i="9"/>
  <c r="SCA69" i="9"/>
  <c r="SCC69" i="9"/>
  <c r="SCE69" i="9"/>
  <c r="SCG69" i="9"/>
  <c r="SCI69" i="9"/>
  <c r="SCK69" i="9"/>
  <c r="SCM69" i="9"/>
  <c r="SCO69" i="9"/>
  <c r="SCQ69" i="9"/>
  <c r="SCS69" i="9"/>
  <c r="SCU69" i="9"/>
  <c r="SCW69" i="9"/>
  <c r="SCY69" i="9"/>
  <c r="SDA69" i="9"/>
  <c r="SDC69" i="9"/>
  <c r="SDE69" i="9"/>
  <c r="SDG69" i="9"/>
  <c r="SDI69" i="9"/>
  <c r="SDK69" i="9"/>
  <c r="SDM69" i="9"/>
  <c r="SDO69" i="9"/>
  <c r="SDQ69" i="9"/>
  <c r="SDS69" i="9"/>
  <c r="SDU69" i="9"/>
  <c r="SDW69" i="9"/>
  <c r="SDY69" i="9"/>
  <c r="SEA69" i="9"/>
  <c r="SEC69" i="9"/>
  <c r="SEE69" i="9"/>
  <c r="SEG69" i="9"/>
  <c r="SEI69" i="9"/>
  <c r="SEK69" i="9"/>
  <c r="SEM69" i="9"/>
  <c r="SEO69" i="9"/>
  <c r="SEQ69" i="9"/>
  <c r="SES69" i="9"/>
  <c r="SEU69" i="9"/>
  <c r="SEW69" i="9"/>
  <c r="SEY69" i="9"/>
  <c r="SFA69" i="9"/>
  <c r="SFC69" i="9"/>
  <c r="SFE69" i="9"/>
  <c r="SFG69" i="9"/>
  <c r="SFI69" i="9"/>
  <c r="SFK69" i="9"/>
  <c r="SFM69" i="9"/>
  <c r="SFO69" i="9"/>
  <c r="SFQ69" i="9"/>
  <c r="SFS69" i="9"/>
  <c r="SFU69" i="9"/>
  <c r="SFW69" i="9"/>
  <c r="SFY69" i="9"/>
  <c r="SGA69" i="9"/>
  <c r="SGC69" i="9"/>
  <c r="SGE69" i="9"/>
  <c r="SGG69" i="9"/>
  <c r="SGI69" i="9"/>
  <c r="SGK69" i="9"/>
  <c r="SGM69" i="9"/>
  <c r="SGO69" i="9"/>
  <c r="SGQ69" i="9"/>
  <c r="SGS69" i="9"/>
  <c r="SGU69" i="9"/>
  <c r="SGW69" i="9"/>
  <c r="SGY69" i="9"/>
  <c r="SHA69" i="9"/>
  <c r="SHC69" i="9"/>
  <c r="SHE69" i="9"/>
  <c r="SHG69" i="9"/>
  <c r="SHI69" i="9"/>
  <c r="SHK69" i="9"/>
  <c r="SHM69" i="9"/>
  <c r="SHO69" i="9"/>
  <c r="SHQ69" i="9"/>
  <c r="SHS69" i="9"/>
  <c r="SHU69" i="9"/>
  <c r="SHW69" i="9"/>
  <c r="SHY69" i="9"/>
  <c r="SIA69" i="9"/>
  <c r="SIC69" i="9"/>
  <c r="SIE69" i="9"/>
  <c r="SIG69" i="9"/>
  <c r="SII69" i="9"/>
  <c r="SIK69" i="9"/>
  <c r="SIM69" i="9"/>
  <c r="SIO69" i="9"/>
  <c r="SIQ69" i="9"/>
  <c r="SIS69" i="9"/>
  <c r="SIU69" i="9"/>
  <c r="SIW69" i="9"/>
  <c r="SIY69" i="9"/>
  <c r="SJA69" i="9"/>
  <c r="SJC69" i="9"/>
  <c r="SJE69" i="9"/>
  <c r="SJG69" i="9"/>
  <c r="SJI69" i="9"/>
  <c r="SJK69" i="9"/>
  <c r="SJM69" i="9"/>
  <c r="SJO69" i="9"/>
  <c r="SJQ69" i="9"/>
  <c r="SJS69" i="9"/>
  <c r="SJU69" i="9"/>
  <c r="SJW69" i="9"/>
  <c r="SJY69" i="9"/>
  <c r="SKA69" i="9"/>
  <c r="SKC69" i="9"/>
  <c r="SKE69" i="9"/>
  <c r="SKG69" i="9"/>
  <c r="SKI69" i="9"/>
  <c r="SKK69" i="9"/>
  <c r="SKM69" i="9"/>
  <c r="SKO69" i="9"/>
  <c r="SKQ69" i="9"/>
  <c r="SKS69" i="9"/>
  <c r="SKU69" i="9"/>
  <c r="SKW69" i="9"/>
  <c r="SKY69" i="9"/>
  <c r="SLA69" i="9"/>
  <c r="SLC69" i="9"/>
  <c r="SLE69" i="9"/>
  <c r="SLG69" i="9"/>
  <c r="SLI69" i="9"/>
  <c r="SLK69" i="9"/>
  <c r="SLM69" i="9"/>
  <c r="SLO69" i="9"/>
  <c r="SLQ69" i="9"/>
  <c r="SLS69" i="9"/>
  <c r="SLU69" i="9"/>
  <c r="SLW69" i="9"/>
  <c r="SLY69" i="9"/>
  <c r="SMA69" i="9"/>
  <c r="SMC69" i="9"/>
  <c r="SME69" i="9"/>
  <c r="SMG69" i="9"/>
  <c r="SMI69" i="9"/>
  <c r="SMK69" i="9"/>
  <c r="SMM69" i="9"/>
  <c r="SMO69" i="9"/>
  <c r="SMQ69" i="9"/>
  <c r="SMS69" i="9"/>
  <c r="SMU69" i="9"/>
  <c r="SMW69" i="9"/>
  <c r="SMY69" i="9"/>
  <c r="SNA69" i="9"/>
  <c r="SNC69" i="9"/>
  <c r="SNE69" i="9"/>
  <c r="SNG69" i="9"/>
  <c r="SNI69" i="9"/>
  <c r="SNK69" i="9"/>
  <c r="SNM69" i="9"/>
  <c r="SNO69" i="9"/>
  <c r="SNQ69" i="9"/>
  <c r="SNS69" i="9"/>
  <c r="SNU69" i="9"/>
  <c r="SNW69" i="9"/>
  <c r="SNY69" i="9"/>
  <c r="SOA69" i="9"/>
  <c r="SOC69" i="9"/>
  <c r="SOE69" i="9"/>
  <c r="SOG69" i="9"/>
  <c r="SOI69" i="9"/>
  <c r="SOK69" i="9"/>
  <c r="SOM69" i="9"/>
  <c r="SOO69" i="9"/>
  <c r="SOQ69" i="9"/>
  <c r="SOS69" i="9"/>
  <c r="SOU69" i="9"/>
  <c r="SOW69" i="9"/>
  <c r="SOY69" i="9"/>
  <c r="SPA69" i="9"/>
  <c r="SPC69" i="9"/>
  <c r="SPE69" i="9"/>
  <c r="SPG69" i="9"/>
  <c r="SPI69" i="9"/>
  <c r="SPK69" i="9"/>
  <c r="SPM69" i="9"/>
  <c r="SPO69" i="9"/>
  <c r="SPQ69" i="9"/>
  <c r="SPS69" i="9"/>
  <c r="SPU69" i="9"/>
  <c r="SPW69" i="9"/>
  <c r="SPY69" i="9"/>
  <c r="SQA69" i="9"/>
  <c r="SQC69" i="9"/>
  <c r="SQE69" i="9"/>
  <c r="SQG69" i="9"/>
  <c r="SQI69" i="9"/>
  <c r="SQK69" i="9"/>
  <c r="SQM69" i="9"/>
  <c r="SQO69" i="9"/>
  <c r="SQQ69" i="9"/>
  <c r="SQS69" i="9"/>
  <c r="SQU69" i="9"/>
  <c r="SQW69" i="9"/>
  <c r="SQY69" i="9"/>
  <c r="SRA69" i="9"/>
  <c r="SRC69" i="9"/>
  <c r="SRE69" i="9"/>
  <c r="SRG69" i="9"/>
  <c r="SRI69" i="9"/>
  <c r="SRK69" i="9"/>
  <c r="SRM69" i="9"/>
  <c r="SRO69" i="9"/>
  <c r="SRQ69" i="9"/>
  <c r="SRS69" i="9"/>
  <c r="SRU69" i="9"/>
  <c r="SRW69" i="9"/>
  <c r="SRY69" i="9"/>
  <c r="SSA69" i="9"/>
  <c r="SSC69" i="9"/>
  <c r="SSE69" i="9"/>
  <c r="SSG69" i="9"/>
  <c r="SSI69" i="9"/>
  <c r="SSK69" i="9"/>
  <c r="SSM69" i="9"/>
  <c r="SSO69" i="9"/>
  <c r="SSQ69" i="9"/>
  <c r="SSS69" i="9"/>
  <c r="SSU69" i="9"/>
  <c r="SSW69" i="9"/>
  <c r="SSY69" i="9"/>
  <c r="STA69" i="9"/>
  <c r="STC69" i="9"/>
  <c r="STE69" i="9"/>
  <c r="STG69" i="9"/>
  <c r="STI69" i="9"/>
  <c r="STK69" i="9"/>
  <c r="STM69" i="9"/>
  <c r="STO69" i="9"/>
  <c r="STQ69" i="9"/>
  <c r="STS69" i="9"/>
  <c r="STU69" i="9"/>
  <c r="STW69" i="9"/>
  <c r="STY69" i="9"/>
  <c r="SUA69" i="9"/>
  <c r="SUC69" i="9"/>
  <c r="SUE69" i="9"/>
  <c r="SUG69" i="9"/>
  <c r="SUI69" i="9"/>
  <c r="SUK69" i="9"/>
  <c r="SUM69" i="9"/>
  <c r="SUO69" i="9"/>
  <c r="SUQ69" i="9"/>
  <c r="SUS69" i="9"/>
  <c r="SUU69" i="9"/>
  <c r="SUW69" i="9"/>
  <c r="SUY69" i="9"/>
  <c r="SVA69" i="9"/>
  <c r="SVC69" i="9"/>
  <c r="SVE69" i="9"/>
  <c r="SVG69" i="9"/>
  <c r="SVI69" i="9"/>
  <c r="SVK69" i="9"/>
  <c r="SVM69" i="9"/>
  <c r="SVO69" i="9"/>
  <c r="SVQ69" i="9"/>
  <c r="SVS69" i="9"/>
  <c r="SVU69" i="9"/>
  <c r="SVW69" i="9"/>
  <c r="SVY69" i="9"/>
  <c r="SWA69" i="9"/>
  <c r="SWC69" i="9"/>
  <c r="SWE69" i="9"/>
  <c r="SWG69" i="9"/>
  <c r="SWI69" i="9"/>
  <c r="SWK69" i="9"/>
  <c r="SWM69" i="9"/>
  <c r="SWO69" i="9"/>
  <c r="SWQ69" i="9"/>
  <c r="SWS69" i="9"/>
  <c r="SWU69" i="9"/>
  <c r="SWW69" i="9"/>
  <c r="SWY69" i="9"/>
  <c r="SXA69" i="9"/>
  <c r="SXC69" i="9"/>
  <c r="SXE69" i="9"/>
  <c r="SXG69" i="9"/>
  <c r="SXI69" i="9"/>
  <c r="SXK69" i="9"/>
  <c r="SXM69" i="9"/>
  <c r="SXO69" i="9"/>
  <c r="SXQ69" i="9"/>
  <c r="SXS69" i="9"/>
  <c r="SXU69" i="9"/>
  <c r="SXW69" i="9"/>
  <c r="SXY69" i="9"/>
  <c r="SYA69" i="9"/>
  <c r="SYC69" i="9"/>
  <c r="SYE69" i="9"/>
  <c r="SYG69" i="9"/>
  <c r="SYI69" i="9"/>
  <c r="SYK69" i="9"/>
  <c r="SYM69" i="9"/>
  <c r="SYO69" i="9"/>
  <c r="SYQ69" i="9"/>
  <c r="SYS69" i="9"/>
  <c r="SYU69" i="9"/>
  <c r="SYW69" i="9"/>
  <c r="SYY69" i="9"/>
  <c r="SZA69" i="9"/>
  <c r="SZC69" i="9"/>
  <c r="SZE69" i="9"/>
  <c r="SZG69" i="9"/>
  <c r="SZI69" i="9"/>
  <c r="SZK69" i="9"/>
  <c r="SZM69" i="9"/>
  <c r="SZO69" i="9"/>
  <c r="SZQ69" i="9"/>
  <c r="SZS69" i="9"/>
  <c r="SZU69" i="9"/>
  <c r="SZW69" i="9"/>
  <c r="SZY69" i="9"/>
  <c r="TAA69" i="9"/>
  <c r="TAC69" i="9"/>
  <c r="TAE69" i="9"/>
  <c r="TAG69" i="9"/>
  <c r="TAI69" i="9"/>
  <c r="TAK69" i="9"/>
  <c r="TAM69" i="9"/>
  <c r="TAO69" i="9"/>
  <c r="TAQ69" i="9"/>
  <c r="TAS69" i="9"/>
  <c r="TAU69" i="9"/>
  <c r="TAW69" i="9"/>
  <c r="TAY69" i="9"/>
  <c r="TBA69" i="9"/>
  <c r="TBC69" i="9"/>
  <c r="TBE69" i="9"/>
  <c r="TBG69" i="9"/>
  <c r="TBI69" i="9"/>
  <c r="TBK69" i="9"/>
  <c r="TBM69" i="9"/>
  <c r="TBO69" i="9"/>
  <c r="TBQ69" i="9"/>
  <c r="TBS69" i="9"/>
  <c r="TBU69" i="9"/>
  <c r="TBW69" i="9"/>
  <c r="TBY69" i="9"/>
  <c r="TCA69" i="9"/>
  <c r="TCC69" i="9"/>
  <c r="TCE69" i="9"/>
  <c r="TCG69" i="9"/>
  <c r="TCI69" i="9"/>
  <c r="TCK69" i="9"/>
  <c r="TCM69" i="9"/>
  <c r="TCO69" i="9"/>
  <c r="TCQ69" i="9"/>
  <c r="TCS69" i="9"/>
  <c r="TCU69" i="9"/>
  <c r="TCW69" i="9"/>
  <c r="TCY69" i="9"/>
  <c r="TDA69" i="9"/>
  <c r="TDC69" i="9"/>
  <c r="TDE69" i="9"/>
  <c r="TDG69" i="9"/>
  <c r="TDI69" i="9"/>
  <c r="TDK69" i="9"/>
  <c r="TDM69" i="9"/>
  <c r="TDO69" i="9"/>
  <c r="TDQ69" i="9"/>
  <c r="TDS69" i="9"/>
  <c r="TDU69" i="9"/>
  <c r="TDW69" i="9"/>
  <c r="TDY69" i="9"/>
  <c r="TEA69" i="9"/>
  <c r="TEC69" i="9"/>
  <c r="TEE69" i="9"/>
  <c r="TEG69" i="9"/>
  <c r="TEI69" i="9"/>
  <c r="TEK69" i="9"/>
  <c r="TEM69" i="9"/>
  <c r="TEO69" i="9"/>
  <c r="TEQ69" i="9"/>
  <c r="TES69" i="9"/>
  <c r="TEU69" i="9"/>
  <c r="TEW69" i="9"/>
  <c r="TEY69" i="9"/>
  <c r="TFA69" i="9"/>
  <c r="TFC69" i="9"/>
  <c r="TFE69" i="9"/>
  <c r="TFG69" i="9"/>
  <c r="TFI69" i="9"/>
  <c r="TFK69" i="9"/>
  <c r="TFM69" i="9"/>
  <c r="TFO69" i="9"/>
  <c r="TFQ69" i="9"/>
  <c r="TFS69" i="9"/>
  <c r="TFU69" i="9"/>
  <c r="TFW69" i="9"/>
  <c r="TFY69" i="9"/>
  <c r="TGA69" i="9"/>
  <c r="TGC69" i="9"/>
  <c r="TGE69" i="9"/>
  <c r="TGG69" i="9"/>
  <c r="TGI69" i="9"/>
  <c r="TGK69" i="9"/>
  <c r="TGM69" i="9"/>
  <c r="TGO69" i="9"/>
  <c r="TGQ69" i="9"/>
  <c r="TGS69" i="9"/>
  <c r="TGU69" i="9"/>
  <c r="TGW69" i="9"/>
  <c r="TGY69" i="9"/>
  <c r="THA69" i="9"/>
  <c r="THC69" i="9"/>
  <c r="THE69" i="9"/>
  <c r="THG69" i="9"/>
  <c r="THI69" i="9"/>
  <c r="THK69" i="9"/>
  <c r="THM69" i="9"/>
  <c r="THO69" i="9"/>
  <c r="THQ69" i="9"/>
  <c r="THS69" i="9"/>
  <c r="THU69" i="9"/>
  <c r="THW69" i="9"/>
  <c r="THY69" i="9"/>
  <c r="TIA69" i="9"/>
  <c r="TIC69" i="9"/>
  <c r="TIE69" i="9"/>
  <c r="TIG69" i="9"/>
  <c r="TII69" i="9"/>
  <c r="TIK69" i="9"/>
  <c r="TIM69" i="9"/>
  <c r="TIO69" i="9"/>
  <c r="TIQ69" i="9"/>
  <c r="TIS69" i="9"/>
  <c r="TIU69" i="9"/>
  <c r="TIW69" i="9"/>
  <c r="TIY69" i="9"/>
  <c r="TJA69" i="9"/>
  <c r="TJC69" i="9"/>
  <c r="TJE69" i="9"/>
  <c r="TJG69" i="9"/>
  <c r="TJI69" i="9"/>
  <c r="TJK69" i="9"/>
  <c r="TJM69" i="9"/>
  <c r="TJO69" i="9"/>
  <c r="TJQ69" i="9"/>
  <c r="TJS69" i="9"/>
  <c r="TJU69" i="9"/>
  <c r="TJW69" i="9"/>
  <c r="TJY69" i="9"/>
  <c r="TKA69" i="9"/>
  <c r="TKC69" i="9"/>
  <c r="TKE69" i="9"/>
  <c r="TKG69" i="9"/>
  <c r="TKI69" i="9"/>
  <c r="TKK69" i="9"/>
  <c r="TKM69" i="9"/>
  <c r="TKO69" i="9"/>
  <c r="TKQ69" i="9"/>
  <c r="TKS69" i="9"/>
  <c r="TKU69" i="9"/>
  <c r="TKW69" i="9"/>
  <c r="TKY69" i="9"/>
  <c r="TLA69" i="9"/>
  <c r="TLC69" i="9"/>
  <c r="TLE69" i="9"/>
  <c r="TLG69" i="9"/>
  <c r="TLI69" i="9"/>
  <c r="TLK69" i="9"/>
  <c r="TLM69" i="9"/>
  <c r="TLO69" i="9"/>
  <c r="TLQ69" i="9"/>
  <c r="TLS69" i="9"/>
  <c r="TLU69" i="9"/>
  <c r="TLW69" i="9"/>
  <c r="TLY69" i="9"/>
  <c r="TMA69" i="9"/>
  <c r="TMC69" i="9"/>
  <c r="TME69" i="9"/>
  <c r="TMG69" i="9"/>
  <c r="TMI69" i="9"/>
  <c r="TMK69" i="9"/>
  <c r="TMM69" i="9"/>
  <c r="TMO69" i="9"/>
  <c r="TMQ69" i="9"/>
  <c r="TMS69" i="9"/>
  <c r="TMU69" i="9"/>
  <c r="TMW69" i="9"/>
  <c r="TMY69" i="9"/>
  <c r="TNA69" i="9"/>
  <c r="TNC69" i="9"/>
  <c r="TNE69" i="9"/>
  <c r="TNG69" i="9"/>
  <c r="TNI69" i="9"/>
  <c r="TNK69" i="9"/>
  <c r="TNM69" i="9"/>
  <c r="TNO69" i="9"/>
  <c r="TNQ69" i="9"/>
  <c r="TNS69" i="9"/>
  <c r="TNU69" i="9"/>
  <c r="TNW69" i="9"/>
  <c r="TNY69" i="9"/>
  <c r="TOA69" i="9"/>
  <c r="TOC69" i="9"/>
  <c r="TOE69" i="9"/>
  <c r="TOG69" i="9"/>
  <c r="TOI69" i="9"/>
  <c r="TOK69" i="9"/>
  <c r="TOM69" i="9"/>
  <c r="TOO69" i="9"/>
  <c r="TOQ69" i="9"/>
  <c r="TOS69" i="9"/>
  <c r="TOU69" i="9"/>
  <c r="TOW69" i="9"/>
  <c r="TOY69" i="9"/>
  <c r="TPA69" i="9"/>
  <c r="TPC69" i="9"/>
  <c r="TPE69" i="9"/>
  <c r="TPG69" i="9"/>
  <c r="TPI69" i="9"/>
  <c r="TPK69" i="9"/>
  <c r="TPM69" i="9"/>
  <c r="TPO69" i="9"/>
  <c r="TPQ69" i="9"/>
  <c r="TPS69" i="9"/>
  <c r="TPU69" i="9"/>
  <c r="TPW69" i="9"/>
  <c r="TPY69" i="9"/>
  <c r="TQA69" i="9"/>
  <c r="TQC69" i="9"/>
  <c r="TQE69" i="9"/>
  <c r="TQG69" i="9"/>
  <c r="TQI69" i="9"/>
  <c r="TQK69" i="9"/>
  <c r="TQM69" i="9"/>
  <c r="TQO69" i="9"/>
  <c r="TQQ69" i="9"/>
  <c r="TQS69" i="9"/>
  <c r="TQU69" i="9"/>
  <c r="TQW69" i="9"/>
  <c r="TQY69" i="9"/>
  <c r="TRA69" i="9"/>
  <c r="TRC69" i="9"/>
  <c r="TRE69" i="9"/>
  <c r="TRG69" i="9"/>
  <c r="TRI69" i="9"/>
  <c r="TRK69" i="9"/>
  <c r="TRM69" i="9"/>
  <c r="TRO69" i="9"/>
  <c r="TRQ69" i="9"/>
  <c r="TRS69" i="9"/>
  <c r="TRU69" i="9"/>
  <c r="TRW69" i="9"/>
  <c r="TRY69" i="9"/>
  <c r="TSA69" i="9"/>
  <c r="TSC69" i="9"/>
  <c r="TSE69" i="9"/>
  <c r="TSG69" i="9"/>
  <c r="TSI69" i="9"/>
  <c r="TSK69" i="9"/>
  <c r="TSM69" i="9"/>
  <c r="TSO69" i="9"/>
  <c r="TSQ69" i="9"/>
  <c r="TSS69" i="9"/>
  <c r="TSU69" i="9"/>
  <c r="TSW69" i="9"/>
  <c r="TSY69" i="9"/>
  <c r="TTA69" i="9"/>
  <c r="TTC69" i="9"/>
  <c r="TTE69" i="9"/>
  <c r="TTG69" i="9"/>
  <c r="TTI69" i="9"/>
  <c r="TTK69" i="9"/>
  <c r="TTM69" i="9"/>
  <c r="TTO69" i="9"/>
  <c r="TTQ69" i="9"/>
  <c r="TTS69" i="9"/>
  <c r="TTU69" i="9"/>
  <c r="TTW69" i="9"/>
  <c r="TTY69" i="9"/>
  <c r="TUA69" i="9"/>
  <c r="TUC69" i="9"/>
  <c r="TUE69" i="9"/>
  <c r="TUG69" i="9"/>
  <c r="TUI69" i="9"/>
  <c r="TUK69" i="9"/>
  <c r="TUM69" i="9"/>
  <c r="TUO69" i="9"/>
  <c r="TUQ69" i="9"/>
  <c r="TUS69" i="9"/>
  <c r="TUU69" i="9"/>
  <c r="TUW69" i="9"/>
  <c r="TUY69" i="9"/>
  <c r="TVA69" i="9"/>
  <c r="TVC69" i="9"/>
  <c r="TVE69" i="9"/>
  <c r="TVG69" i="9"/>
  <c r="TVI69" i="9"/>
  <c r="TVK69" i="9"/>
  <c r="TVM69" i="9"/>
  <c r="TVO69" i="9"/>
  <c r="TVQ69" i="9"/>
  <c r="TVS69" i="9"/>
  <c r="TVU69" i="9"/>
  <c r="TVW69" i="9"/>
  <c r="TVY69" i="9"/>
  <c r="TWA69" i="9"/>
  <c r="TWC69" i="9"/>
  <c r="TWE69" i="9"/>
  <c r="TWG69" i="9"/>
  <c r="TWI69" i="9"/>
  <c r="TWK69" i="9"/>
  <c r="TWM69" i="9"/>
  <c r="TWO69" i="9"/>
  <c r="TWQ69" i="9"/>
  <c r="TWS69" i="9"/>
  <c r="TWU69" i="9"/>
  <c r="TWW69" i="9"/>
  <c r="TWY69" i="9"/>
  <c r="TXA69" i="9"/>
  <c r="TXC69" i="9"/>
  <c r="TXE69" i="9"/>
  <c r="TXG69" i="9"/>
  <c r="TXI69" i="9"/>
  <c r="TXK69" i="9"/>
  <c r="TXM69" i="9"/>
  <c r="TXO69" i="9"/>
  <c r="TXQ69" i="9"/>
  <c r="TXS69" i="9"/>
  <c r="TXU69" i="9"/>
  <c r="TXW69" i="9"/>
  <c r="TXY69" i="9"/>
  <c r="TYA69" i="9"/>
  <c r="TYC69" i="9"/>
  <c r="TYE69" i="9"/>
  <c r="TYG69" i="9"/>
  <c r="TYI69" i="9"/>
  <c r="TYK69" i="9"/>
  <c r="TYM69" i="9"/>
  <c r="TYO69" i="9"/>
  <c r="TYQ69" i="9"/>
  <c r="TYS69" i="9"/>
  <c r="TYU69" i="9"/>
  <c r="TYW69" i="9"/>
  <c r="TYY69" i="9"/>
  <c r="TZA69" i="9"/>
  <c r="TZC69" i="9"/>
  <c r="TZE69" i="9"/>
  <c r="TZG69" i="9"/>
  <c r="TZI69" i="9"/>
  <c r="TZK69" i="9"/>
  <c r="TZM69" i="9"/>
  <c r="TZO69" i="9"/>
  <c r="TZQ69" i="9"/>
  <c r="TZS69" i="9"/>
  <c r="TZU69" i="9"/>
  <c r="TZW69" i="9"/>
  <c r="TZY69" i="9"/>
  <c r="UAA69" i="9"/>
  <c r="UAC69" i="9"/>
  <c r="UAE69" i="9"/>
  <c r="UAG69" i="9"/>
  <c r="UAI69" i="9"/>
  <c r="UAK69" i="9"/>
  <c r="UAM69" i="9"/>
  <c r="UAO69" i="9"/>
  <c r="UAQ69" i="9"/>
  <c r="UAS69" i="9"/>
  <c r="UAU69" i="9"/>
  <c r="UAW69" i="9"/>
  <c r="UAY69" i="9"/>
  <c r="UBA69" i="9"/>
  <c r="UBC69" i="9"/>
  <c r="UBE69" i="9"/>
  <c r="UBG69" i="9"/>
  <c r="UBI69" i="9"/>
  <c r="UBK69" i="9"/>
  <c r="UBM69" i="9"/>
  <c r="UBO69" i="9"/>
  <c r="UBQ69" i="9"/>
  <c r="UBS69" i="9"/>
  <c r="UBU69" i="9"/>
  <c r="UBW69" i="9"/>
  <c r="UBY69" i="9"/>
  <c r="UCA69" i="9"/>
  <c r="UCC69" i="9"/>
  <c r="UCE69" i="9"/>
  <c r="UCG69" i="9"/>
  <c r="UCI69" i="9"/>
  <c r="UCK69" i="9"/>
  <c r="UCM69" i="9"/>
  <c r="UCO69" i="9"/>
  <c r="UCQ69" i="9"/>
  <c r="UCS69" i="9"/>
  <c r="UCU69" i="9"/>
  <c r="UCW69" i="9"/>
  <c r="UCY69" i="9"/>
  <c r="UDA69" i="9"/>
  <c r="UDC69" i="9"/>
  <c r="UDE69" i="9"/>
  <c r="UDG69" i="9"/>
  <c r="UDI69" i="9"/>
  <c r="UDK69" i="9"/>
  <c r="UDM69" i="9"/>
  <c r="UDO69" i="9"/>
  <c r="UDQ69" i="9"/>
  <c r="UDS69" i="9"/>
  <c r="UDU69" i="9"/>
  <c r="UDW69" i="9"/>
  <c r="UDY69" i="9"/>
  <c r="UEA69" i="9"/>
  <c r="UEC69" i="9"/>
  <c r="UEE69" i="9"/>
  <c r="UEG69" i="9"/>
  <c r="UEI69" i="9"/>
  <c r="UEK69" i="9"/>
  <c r="UEM69" i="9"/>
  <c r="UEO69" i="9"/>
  <c r="UEQ69" i="9"/>
  <c r="UES69" i="9"/>
  <c r="UEU69" i="9"/>
  <c r="UEW69" i="9"/>
  <c r="UEY69" i="9"/>
  <c r="UFA69" i="9"/>
  <c r="UFC69" i="9"/>
  <c r="UFE69" i="9"/>
  <c r="UFG69" i="9"/>
  <c r="UFI69" i="9"/>
  <c r="UFK69" i="9"/>
  <c r="UFM69" i="9"/>
  <c r="UFO69" i="9"/>
  <c r="UFQ69" i="9"/>
  <c r="UFS69" i="9"/>
  <c r="UFU69" i="9"/>
  <c r="UFW69" i="9"/>
  <c r="UFY69" i="9"/>
  <c r="UGA69" i="9"/>
  <c r="UGC69" i="9"/>
  <c r="UGE69" i="9"/>
  <c r="UGG69" i="9"/>
  <c r="UGI69" i="9"/>
  <c r="UGK69" i="9"/>
  <c r="UGM69" i="9"/>
  <c r="UGO69" i="9"/>
  <c r="UGQ69" i="9"/>
  <c r="UGS69" i="9"/>
  <c r="UGU69" i="9"/>
  <c r="UGW69" i="9"/>
  <c r="UGY69" i="9"/>
  <c r="UHA69" i="9"/>
  <c r="UHC69" i="9"/>
  <c r="UHE69" i="9"/>
  <c r="UHG69" i="9"/>
  <c r="UHI69" i="9"/>
  <c r="UHK69" i="9"/>
  <c r="UHM69" i="9"/>
  <c r="UHO69" i="9"/>
  <c r="UHQ69" i="9"/>
  <c r="UHS69" i="9"/>
  <c r="UHU69" i="9"/>
  <c r="UHW69" i="9"/>
  <c r="UHY69" i="9"/>
  <c r="UIA69" i="9"/>
  <c r="UIC69" i="9"/>
  <c r="UIE69" i="9"/>
  <c r="UIG69" i="9"/>
  <c r="UII69" i="9"/>
  <c r="UIK69" i="9"/>
  <c r="UIM69" i="9"/>
  <c r="UIO69" i="9"/>
  <c r="UIQ69" i="9"/>
  <c r="UIS69" i="9"/>
  <c r="UIU69" i="9"/>
  <c r="UIW69" i="9"/>
  <c r="UIY69" i="9"/>
  <c r="UJA69" i="9"/>
  <c r="UJC69" i="9"/>
  <c r="UJE69" i="9"/>
  <c r="UJG69" i="9"/>
  <c r="UJI69" i="9"/>
  <c r="UJK69" i="9"/>
  <c r="UJM69" i="9"/>
  <c r="UJO69" i="9"/>
  <c r="UJQ69" i="9"/>
  <c r="UJS69" i="9"/>
  <c r="UJU69" i="9"/>
  <c r="UJW69" i="9"/>
  <c r="UJY69" i="9"/>
  <c r="UKA69" i="9"/>
  <c r="UKC69" i="9"/>
  <c r="UKE69" i="9"/>
  <c r="UKG69" i="9"/>
  <c r="UKI69" i="9"/>
  <c r="UKK69" i="9"/>
  <c r="UKM69" i="9"/>
  <c r="UKO69" i="9"/>
  <c r="UKQ69" i="9"/>
  <c r="UKS69" i="9"/>
  <c r="UKU69" i="9"/>
  <c r="UKW69" i="9"/>
  <c r="UKY69" i="9"/>
  <c r="ULA69" i="9"/>
  <c r="ULC69" i="9"/>
  <c r="ULE69" i="9"/>
  <c r="ULG69" i="9"/>
  <c r="ULI69" i="9"/>
  <c r="ULK69" i="9"/>
  <c r="ULM69" i="9"/>
  <c r="ULO69" i="9"/>
  <c r="ULQ69" i="9"/>
  <c r="ULS69" i="9"/>
  <c r="ULU69" i="9"/>
  <c r="ULW69" i="9"/>
  <c r="ULY69" i="9"/>
  <c r="UMA69" i="9"/>
  <c r="UMC69" i="9"/>
  <c r="UME69" i="9"/>
  <c r="UMG69" i="9"/>
  <c r="UMI69" i="9"/>
  <c r="UMK69" i="9"/>
  <c r="UMM69" i="9"/>
  <c r="UMO69" i="9"/>
  <c r="UMQ69" i="9"/>
  <c r="UMS69" i="9"/>
  <c r="UMU69" i="9"/>
  <c r="UMW69" i="9"/>
  <c r="UMY69" i="9"/>
  <c r="UNA69" i="9"/>
  <c r="UNC69" i="9"/>
  <c r="UNE69" i="9"/>
  <c r="UNG69" i="9"/>
  <c r="UNI69" i="9"/>
  <c r="UNK69" i="9"/>
  <c r="UNM69" i="9"/>
  <c r="UNO69" i="9"/>
  <c r="UNQ69" i="9"/>
  <c r="UNS69" i="9"/>
  <c r="UNU69" i="9"/>
  <c r="UNW69" i="9"/>
  <c r="UNY69" i="9"/>
  <c r="UOA69" i="9"/>
  <c r="UOC69" i="9"/>
  <c r="UOE69" i="9"/>
  <c r="UOG69" i="9"/>
  <c r="UOI69" i="9"/>
  <c r="UOK69" i="9"/>
  <c r="UOM69" i="9"/>
  <c r="UOO69" i="9"/>
  <c r="UOQ69" i="9"/>
  <c r="UOS69" i="9"/>
  <c r="UOU69" i="9"/>
  <c r="UOW69" i="9"/>
  <c r="UOY69" i="9"/>
  <c r="UPA69" i="9"/>
  <c r="UPC69" i="9"/>
  <c r="UPE69" i="9"/>
  <c r="UPG69" i="9"/>
  <c r="UPI69" i="9"/>
  <c r="UPK69" i="9"/>
  <c r="UPM69" i="9"/>
  <c r="UPO69" i="9"/>
  <c r="UPQ69" i="9"/>
  <c r="UPS69" i="9"/>
  <c r="UPU69" i="9"/>
  <c r="UPW69" i="9"/>
  <c r="UPY69" i="9"/>
  <c r="UQA69" i="9"/>
  <c r="UQC69" i="9"/>
  <c r="UQE69" i="9"/>
  <c r="UQG69" i="9"/>
  <c r="UQI69" i="9"/>
  <c r="UQK69" i="9"/>
  <c r="UQM69" i="9"/>
  <c r="UQO69" i="9"/>
  <c r="UQQ69" i="9"/>
  <c r="UQS69" i="9"/>
  <c r="UQU69" i="9"/>
  <c r="UQW69" i="9"/>
  <c r="UQY69" i="9"/>
  <c r="URA69" i="9"/>
  <c r="URC69" i="9"/>
  <c r="URE69" i="9"/>
  <c r="URG69" i="9"/>
  <c r="URI69" i="9"/>
  <c r="URK69" i="9"/>
  <c r="URM69" i="9"/>
  <c r="URO69" i="9"/>
  <c r="URQ69" i="9"/>
  <c r="URS69" i="9"/>
  <c r="URU69" i="9"/>
  <c r="URW69" i="9"/>
  <c r="URY69" i="9"/>
  <c r="USA69" i="9"/>
  <c r="USC69" i="9"/>
  <c r="USE69" i="9"/>
  <c r="USG69" i="9"/>
  <c r="USI69" i="9"/>
  <c r="USK69" i="9"/>
  <c r="USM69" i="9"/>
  <c r="USO69" i="9"/>
  <c r="USQ69" i="9"/>
  <c r="USS69" i="9"/>
  <c r="USU69" i="9"/>
  <c r="USW69" i="9"/>
  <c r="USY69" i="9"/>
  <c r="UTA69" i="9"/>
  <c r="UTC69" i="9"/>
  <c r="UTE69" i="9"/>
  <c r="UTG69" i="9"/>
  <c r="UTI69" i="9"/>
  <c r="UTK69" i="9"/>
  <c r="UTM69" i="9"/>
  <c r="UTO69" i="9"/>
  <c r="UTQ69" i="9"/>
  <c r="UTS69" i="9"/>
  <c r="UTU69" i="9"/>
  <c r="UTW69" i="9"/>
  <c r="UTY69" i="9"/>
  <c r="UUA69" i="9"/>
  <c r="UUC69" i="9"/>
  <c r="UUE69" i="9"/>
  <c r="UUG69" i="9"/>
  <c r="UUI69" i="9"/>
  <c r="UUK69" i="9"/>
  <c r="UUM69" i="9"/>
  <c r="UUO69" i="9"/>
  <c r="UUQ69" i="9"/>
  <c r="UUS69" i="9"/>
  <c r="UUU69" i="9"/>
  <c r="UUW69" i="9"/>
  <c r="UUY69" i="9"/>
  <c r="UVA69" i="9"/>
  <c r="UVC69" i="9"/>
  <c r="UVE69" i="9"/>
  <c r="UVG69" i="9"/>
  <c r="UVI69" i="9"/>
  <c r="UVK69" i="9"/>
  <c r="UVM69" i="9"/>
  <c r="UVO69" i="9"/>
  <c r="UVQ69" i="9"/>
  <c r="UVS69" i="9"/>
  <c r="UVU69" i="9"/>
  <c r="UVW69" i="9"/>
  <c r="UVY69" i="9"/>
  <c r="UWA69" i="9"/>
  <c r="UWC69" i="9"/>
  <c r="UWE69" i="9"/>
  <c r="UWG69" i="9"/>
  <c r="UWI69" i="9"/>
  <c r="UWK69" i="9"/>
  <c r="UWM69" i="9"/>
  <c r="UWO69" i="9"/>
  <c r="UWQ69" i="9"/>
  <c r="UWS69" i="9"/>
  <c r="UWU69" i="9"/>
  <c r="UWW69" i="9"/>
  <c r="UWY69" i="9"/>
  <c r="UXA69" i="9"/>
  <c r="UXC69" i="9"/>
  <c r="UXE69" i="9"/>
  <c r="UXG69" i="9"/>
  <c r="UXI69" i="9"/>
  <c r="UXK69" i="9"/>
  <c r="UXM69" i="9"/>
  <c r="UXO69" i="9"/>
  <c r="UXQ69" i="9"/>
  <c r="UXS69" i="9"/>
  <c r="UXU69" i="9"/>
  <c r="UXW69" i="9"/>
  <c r="UXY69" i="9"/>
  <c r="UYA69" i="9"/>
  <c r="UYC69" i="9"/>
  <c r="UYE69" i="9"/>
  <c r="UYG69" i="9"/>
  <c r="UYI69" i="9"/>
  <c r="UYK69" i="9"/>
  <c r="UYM69" i="9"/>
  <c r="UYO69" i="9"/>
  <c r="UYQ69" i="9"/>
  <c r="UYS69" i="9"/>
  <c r="UYU69" i="9"/>
  <c r="UYW69" i="9"/>
  <c r="UYY69" i="9"/>
  <c r="UZA69" i="9"/>
  <c r="UZC69" i="9"/>
  <c r="UZE69" i="9"/>
  <c r="UZG69" i="9"/>
  <c r="UZI69" i="9"/>
  <c r="UZK69" i="9"/>
  <c r="UZM69" i="9"/>
  <c r="UZO69" i="9"/>
  <c r="UZQ69" i="9"/>
  <c r="UZS69" i="9"/>
  <c r="UZU69" i="9"/>
  <c r="UZW69" i="9"/>
  <c r="UZY69" i="9"/>
  <c r="VAA69" i="9"/>
  <c r="VAC69" i="9"/>
  <c r="VAE69" i="9"/>
  <c r="VAG69" i="9"/>
  <c r="VAI69" i="9"/>
  <c r="VAK69" i="9"/>
  <c r="VAM69" i="9"/>
  <c r="VAO69" i="9"/>
  <c r="VAQ69" i="9"/>
  <c r="VAS69" i="9"/>
  <c r="VAU69" i="9"/>
  <c r="VAW69" i="9"/>
  <c r="VAY69" i="9"/>
  <c r="VBA69" i="9"/>
  <c r="VBC69" i="9"/>
  <c r="VBE69" i="9"/>
  <c r="VBG69" i="9"/>
  <c r="VBI69" i="9"/>
  <c r="VBK69" i="9"/>
  <c r="VBM69" i="9"/>
  <c r="VBO69" i="9"/>
  <c r="VBQ69" i="9"/>
  <c r="VBS69" i="9"/>
  <c r="VBU69" i="9"/>
  <c r="VBW69" i="9"/>
  <c r="VBY69" i="9"/>
  <c r="VCA69" i="9"/>
  <c r="VCC69" i="9"/>
  <c r="VCE69" i="9"/>
  <c r="VCG69" i="9"/>
  <c r="VCI69" i="9"/>
  <c r="VCK69" i="9"/>
  <c r="VCM69" i="9"/>
  <c r="VCO69" i="9"/>
  <c r="VCQ69" i="9"/>
  <c r="VCS69" i="9"/>
  <c r="VCU69" i="9"/>
  <c r="VCW69" i="9"/>
  <c r="VCY69" i="9"/>
  <c r="VDA69" i="9"/>
  <c r="VDC69" i="9"/>
  <c r="VDE69" i="9"/>
  <c r="VDG69" i="9"/>
  <c r="VDI69" i="9"/>
  <c r="VDK69" i="9"/>
  <c r="VDM69" i="9"/>
  <c r="VDO69" i="9"/>
  <c r="VDQ69" i="9"/>
  <c r="VDS69" i="9"/>
  <c r="VDU69" i="9"/>
  <c r="VDW69" i="9"/>
  <c r="VDY69" i="9"/>
  <c r="VEA69" i="9"/>
  <c r="VEC69" i="9"/>
  <c r="VEE69" i="9"/>
  <c r="VEG69" i="9"/>
  <c r="VEI69" i="9"/>
  <c r="VEK69" i="9"/>
  <c r="VEM69" i="9"/>
  <c r="VEO69" i="9"/>
  <c r="VEQ69" i="9"/>
  <c r="VES69" i="9"/>
  <c r="VEU69" i="9"/>
  <c r="VEW69" i="9"/>
  <c r="VEY69" i="9"/>
  <c r="VFA69" i="9"/>
  <c r="VFC69" i="9"/>
  <c r="VFE69" i="9"/>
  <c r="VFG69" i="9"/>
  <c r="VFI69" i="9"/>
  <c r="VFK69" i="9"/>
  <c r="VFM69" i="9"/>
  <c r="VFO69" i="9"/>
  <c r="VFQ69" i="9"/>
  <c r="VFS69" i="9"/>
  <c r="VFU69" i="9"/>
  <c r="VFW69" i="9"/>
  <c r="VFY69" i="9"/>
  <c r="VGA69" i="9"/>
  <c r="VGC69" i="9"/>
  <c r="VGE69" i="9"/>
  <c r="VGG69" i="9"/>
  <c r="VGI69" i="9"/>
  <c r="VGK69" i="9"/>
  <c r="VGM69" i="9"/>
  <c r="VGO69" i="9"/>
  <c r="VGQ69" i="9"/>
  <c r="VGS69" i="9"/>
  <c r="VGU69" i="9"/>
  <c r="VGW69" i="9"/>
  <c r="VGY69" i="9"/>
  <c r="VHA69" i="9"/>
  <c r="VHC69" i="9"/>
  <c r="VHE69" i="9"/>
  <c r="VHG69" i="9"/>
  <c r="VHI69" i="9"/>
  <c r="VHK69" i="9"/>
  <c r="VHM69" i="9"/>
  <c r="VHO69" i="9"/>
  <c r="VHQ69" i="9"/>
  <c r="VHS69" i="9"/>
  <c r="VHU69" i="9"/>
  <c r="VHW69" i="9"/>
  <c r="VHY69" i="9"/>
  <c r="VIA69" i="9"/>
  <c r="VIC69" i="9"/>
  <c r="VIE69" i="9"/>
  <c r="VIG69" i="9"/>
  <c r="VII69" i="9"/>
  <c r="VIK69" i="9"/>
  <c r="VIM69" i="9"/>
  <c r="VIO69" i="9"/>
  <c r="VIQ69" i="9"/>
  <c r="VIS69" i="9"/>
  <c r="VIU69" i="9"/>
  <c r="VIW69" i="9"/>
  <c r="VIY69" i="9"/>
  <c r="VJA69" i="9"/>
  <c r="VJC69" i="9"/>
  <c r="VJE69" i="9"/>
  <c r="VJG69" i="9"/>
  <c r="VJI69" i="9"/>
  <c r="VJK69" i="9"/>
  <c r="VJM69" i="9"/>
  <c r="VJO69" i="9"/>
  <c r="VJQ69" i="9"/>
  <c r="VJS69" i="9"/>
  <c r="VJU69" i="9"/>
  <c r="VJW69" i="9"/>
  <c r="VJY69" i="9"/>
  <c r="VKA69" i="9"/>
  <c r="VKC69" i="9"/>
  <c r="VKE69" i="9"/>
  <c r="VKG69" i="9"/>
  <c r="VKI69" i="9"/>
  <c r="VKK69" i="9"/>
  <c r="VKM69" i="9"/>
  <c r="VKO69" i="9"/>
  <c r="VKQ69" i="9"/>
  <c r="VKS69" i="9"/>
  <c r="VKU69" i="9"/>
  <c r="VKW69" i="9"/>
  <c r="VKY69" i="9"/>
  <c r="VLA69" i="9"/>
  <c r="VLC69" i="9"/>
  <c r="VLE69" i="9"/>
  <c r="VLG69" i="9"/>
  <c r="VLI69" i="9"/>
  <c r="VLK69" i="9"/>
  <c r="VLM69" i="9"/>
  <c r="VLO69" i="9"/>
  <c r="VLQ69" i="9"/>
  <c r="VLS69" i="9"/>
  <c r="VLU69" i="9"/>
  <c r="VLW69" i="9"/>
  <c r="VLY69" i="9"/>
  <c r="VMA69" i="9"/>
  <c r="VMC69" i="9"/>
  <c r="VME69" i="9"/>
  <c r="VMG69" i="9"/>
  <c r="VMI69" i="9"/>
  <c r="VMK69" i="9"/>
  <c r="VMM69" i="9"/>
  <c r="VMO69" i="9"/>
  <c r="VMQ69" i="9"/>
  <c r="VMS69" i="9"/>
  <c r="VMU69" i="9"/>
  <c r="VMW69" i="9"/>
  <c r="VMY69" i="9"/>
  <c r="VNA69" i="9"/>
  <c r="VNC69" i="9"/>
  <c r="VNE69" i="9"/>
  <c r="VNG69" i="9"/>
  <c r="VNI69" i="9"/>
  <c r="VNK69" i="9"/>
  <c r="VNM69" i="9"/>
  <c r="VNO69" i="9"/>
  <c r="VNQ69" i="9"/>
  <c r="VNS69" i="9"/>
  <c r="VNU69" i="9"/>
  <c r="VNW69" i="9"/>
  <c r="VNY69" i="9"/>
  <c r="VOA69" i="9"/>
  <c r="VOC69" i="9"/>
  <c r="VOE69" i="9"/>
  <c r="VOG69" i="9"/>
  <c r="VOI69" i="9"/>
  <c r="VOK69" i="9"/>
  <c r="VOM69" i="9"/>
  <c r="VOO69" i="9"/>
  <c r="VOQ69" i="9"/>
  <c r="VOS69" i="9"/>
  <c r="VOU69" i="9"/>
  <c r="VOW69" i="9"/>
  <c r="VOY69" i="9"/>
  <c r="VPA69" i="9"/>
  <c r="VPC69" i="9"/>
  <c r="VPE69" i="9"/>
  <c r="VPG69" i="9"/>
  <c r="VPI69" i="9"/>
  <c r="VPK69" i="9"/>
  <c r="VPM69" i="9"/>
  <c r="VPO69" i="9"/>
  <c r="VPQ69" i="9"/>
  <c r="VPS69" i="9"/>
  <c r="VPU69" i="9"/>
  <c r="VPW69" i="9"/>
  <c r="VPY69" i="9"/>
  <c r="VQA69" i="9"/>
  <c r="VQC69" i="9"/>
  <c r="VQE69" i="9"/>
  <c r="VQG69" i="9"/>
  <c r="VQI69" i="9"/>
  <c r="VQK69" i="9"/>
  <c r="VQM69" i="9"/>
  <c r="VQO69" i="9"/>
  <c r="VQQ69" i="9"/>
  <c r="VQS69" i="9"/>
  <c r="VQU69" i="9"/>
  <c r="VQW69" i="9"/>
  <c r="VQY69" i="9"/>
  <c r="VRA69" i="9"/>
  <c r="VRC69" i="9"/>
  <c r="VRE69" i="9"/>
  <c r="VRG69" i="9"/>
  <c r="VRI69" i="9"/>
  <c r="VRK69" i="9"/>
  <c r="VRM69" i="9"/>
  <c r="VRO69" i="9"/>
  <c r="VRQ69" i="9"/>
  <c r="VRS69" i="9"/>
  <c r="VRU69" i="9"/>
  <c r="VRW69" i="9"/>
  <c r="VRY69" i="9"/>
  <c r="VSA69" i="9"/>
  <c r="VSC69" i="9"/>
  <c r="VSE69" i="9"/>
  <c r="VSG69" i="9"/>
  <c r="VSI69" i="9"/>
  <c r="VSK69" i="9"/>
  <c r="VSM69" i="9"/>
  <c r="VSO69" i="9"/>
  <c r="VSQ69" i="9"/>
  <c r="VSS69" i="9"/>
  <c r="VSU69" i="9"/>
  <c r="VSW69" i="9"/>
  <c r="VSY69" i="9"/>
  <c r="VTA69" i="9"/>
  <c r="VTC69" i="9"/>
  <c r="VTE69" i="9"/>
  <c r="VTG69" i="9"/>
  <c r="VTI69" i="9"/>
  <c r="VTK69" i="9"/>
  <c r="VTM69" i="9"/>
  <c r="VTO69" i="9"/>
  <c r="VTQ69" i="9"/>
  <c r="VTS69" i="9"/>
  <c r="VTU69" i="9"/>
  <c r="VTW69" i="9"/>
  <c r="VTY69" i="9"/>
  <c r="VUA69" i="9"/>
  <c r="VUC69" i="9"/>
  <c r="VUE69" i="9"/>
  <c r="VUG69" i="9"/>
  <c r="VUI69" i="9"/>
  <c r="VUK69" i="9"/>
  <c r="VUM69" i="9"/>
  <c r="VUO69" i="9"/>
  <c r="VUQ69" i="9"/>
  <c r="VUS69" i="9"/>
  <c r="VUU69" i="9"/>
  <c r="VUW69" i="9"/>
  <c r="VUY69" i="9"/>
  <c r="VVA69" i="9"/>
  <c r="VVC69" i="9"/>
  <c r="VVE69" i="9"/>
  <c r="VVG69" i="9"/>
  <c r="VVI69" i="9"/>
  <c r="VVK69" i="9"/>
  <c r="VVM69" i="9"/>
  <c r="VVO69" i="9"/>
  <c r="VVQ69" i="9"/>
  <c r="VVS69" i="9"/>
  <c r="VVU69" i="9"/>
  <c r="VVW69" i="9"/>
  <c r="VVY69" i="9"/>
  <c r="VWA69" i="9"/>
  <c r="VWC69" i="9"/>
  <c r="VWE69" i="9"/>
  <c r="VWG69" i="9"/>
  <c r="VWI69" i="9"/>
  <c r="VWK69" i="9"/>
  <c r="VWM69" i="9"/>
  <c r="VWO69" i="9"/>
  <c r="VWQ69" i="9"/>
  <c r="VWS69" i="9"/>
  <c r="VWU69" i="9"/>
  <c r="VWW69" i="9"/>
  <c r="VWY69" i="9"/>
  <c r="VXA69" i="9"/>
  <c r="VXC69" i="9"/>
  <c r="VXE69" i="9"/>
  <c r="VXG69" i="9"/>
  <c r="VXI69" i="9"/>
  <c r="VXK69" i="9"/>
  <c r="VXM69" i="9"/>
  <c r="VXO69" i="9"/>
  <c r="VXQ69" i="9"/>
  <c r="VXS69" i="9"/>
  <c r="VXU69" i="9"/>
  <c r="VXW69" i="9"/>
  <c r="VXY69" i="9"/>
  <c r="VYA69" i="9"/>
  <c r="VYC69" i="9"/>
  <c r="VYE69" i="9"/>
  <c r="VYG69" i="9"/>
  <c r="VYI69" i="9"/>
  <c r="VYK69" i="9"/>
  <c r="VYM69" i="9"/>
  <c r="VYO69" i="9"/>
  <c r="VYQ69" i="9"/>
  <c r="VYS69" i="9"/>
  <c r="VYU69" i="9"/>
  <c r="VYW69" i="9"/>
  <c r="VYY69" i="9"/>
  <c r="VZA69" i="9"/>
  <c r="VZC69" i="9"/>
  <c r="VZE69" i="9"/>
  <c r="VZG69" i="9"/>
  <c r="VZI69" i="9"/>
  <c r="VZK69" i="9"/>
  <c r="VZM69" i="9"/>
  <c r="VZO69" i="9"/>
  <c r="VZQ69" i="9"/>
  <c r="VZS69" i="9"/>
  <c r="VZU69" i="9"/>
  <c r="VZW69" i="9"/>
  <c r="VZY69" i="9"/>
  <c r="WAA69" i="9"/>
  <c r="WAC69" i="9"/>
  <c r="WAE69" i="9"/>
  <c r="WAG69" i="9"/>
  <c r="WAI69" i="9"/>
  <c r="WAK69" i="9"/>
  <c r="WAM69" i="9"/>
  <c r="WAO69" i="9"/>
  <c r="WAQ69" i="9"/>
  <c r="WAS69" i="9"/>
  <c r="WAU69" i="9"/>
  <c r="WAW69" i="9"/>
  <c r="WAY69" i="9"/>
  <c r="WBA69" i="9"/>
  <c r="WBC69" i="9"/>
  <c r="WBE69" i="9"/>
  <c r="WBG69" i="9"/>
  <c r="WBI69" i="9"/>
  <c r="WBK69" i="9"/>
  <c r="WBM69" i="9"/>
  <c r="WBO69" i="9"/>
  <c r="WBQ69" i="9"/>
  <c r="WBS69" i="9"/>
  <c r="WBU69" i="9"/>
  <c r="WBW69" i="9"/>
  <c r="WBY69" i="9"/>
  <c r="WCA69" i="9"/>
  <c r="WCC69" i="9"/>
  <c r="WCE69" i="9"/>
  <c r="WCG69" i="9"/>
  <c r="WCI69" i="9"/>
  <c r="WCK69" i="9"/>
  <c r="WCM69" i="9"/>
  <c r="WCO69" i="9"/>
  <c r="WCQ69" i="9"/>
  <c r="WCS69" i="9"/>
  <c r="WCU69" i="9"/>
  <c r="WCW69" i="9"/>
  <c r="WCY69" i="9"/>
  <c r="WDA69" i="9"/>
  <c r="WDC69" i="9"/>
  <c r="WDE69" i="9"/>
  <c r="WDG69" i="9"/>
  <c r="WDI69" i="9"/>
  <c r="WDK69" i="9"/>
  <c r="WDM69" i="9"/>
  <c r="WDO69" i="9"/>
  <c r="WDQ69" i="9"/>
  <c r="WDS69" i="9"/>
  <c r="WDU69" i="9"/>
  <c r="WDW69" i="9"/>
  <c r="WDY69" i="9"/>
  <c r="WEA69" i="9"/>
  <c r="WEC69" i="9"/>
  <c r="WEE69" i="9"/>
  <c r="WEG69" i="9"/>
  <c r="WEI69" i="9"/>
  <c r="WEK69" i="9"/>
  <c r="WEM69" i="9"/>
  <c r="WEO69" i="9"/>
  <c r="WEQ69" i="9"/>
  <c r="WES69" i="9"/>
  <c r="WEU69" i="9"/>
  <c r="WEW69" i="9"/>
  <c r="WEY69" i="9"/>
  <c r="WFA69" i="9"/>
  <c r="WFC69" i="9"/>
  <c r="WFE69" i="9"/>
  <c r="WFG69" i="9"/>
  <c r="WFI69" i="9"/>
  <c r="WFK69" i="9"/>
  <c r="WFM69" i="9"/>
  <c r="WFO69" i="9"/>
  <c r="WFQ69" i="9"/>
  <c r="WFS69" i="9"/>
  <c r="WFU69" i="9"/>
  <c r="WFW69" i="9"/>
  <c r="WFY69" i="9"/>
  <c r="WGA69" i="9"/>
  <c r="WGC69" i="9"/>
  <c r="WGE69" i="9"/>
  <c r="WGG69" i="9"/>
  <c r="WGI69" i="9"/>
  <c r="WGK69" i="9"/>
  <c r="WGM69" i="9"/>
  <c r="WGO69" i="9"/>
  <c r="WGQ69" i="9"/>
  <c r="WGS69" i="9"/>
  <c r="WGU69" i="9"/>
  <c r="WGW69" i="9"/>
  <c r="WGY69" i="9"/>
  <c r="WHA69" i="9"/>
  <c r="WHC69" i="9"/>
  <c r="WHE69" i="9"/>
  <c r="WHG69" i="9"/>
  <c r="WHI69" i="9"/>
  <c r="WHK69" i="9"/>
  <c r="WHM69" i="9"/>
  <c r="WHO69" i="9"/>
  <c r="WHQ69" i="9"/>
  <c r="WHS69" i="9"/>
  <c r="WHU69" i="9"/>
  <c r="WHW69" i="9"/>
  <c r="WHY69" i="9"/>
  <c r="WIA69" i="9"/>
  <c r="WIC69" i="9"/>
  <c r="WIE69" i="9"/>
  <c r="WIG69" i="9"/>
  <c r="WII69" i="9"/>
  <c r="WIK69" i="9"/>
  <c r="WIM69" i="9"/>
  <c r="WIO69" i="9"/>
  <c r="WIQ69" i="9"/>
  <c r="WIS69" i="9"/>
  <c r="WIU69" i="9"/>
  <c r="WIW69" i="9"/>
  <c r="WIY69" i="9"/>
  <c r="WJA69" i="9"/>
  <c r="WJC69" i="9"/>
  <c r="WJE69" i="9"/>
  <c r="WJG69" i="9"/>
  <c r="WJI69" i="9"/>
  <c r="WJK69" i="9"/>
  <c r="WJM69" i="9"/>
  <c r="WJO69" i="9"/>
  <c r="WJQ69" i="9"/>
  <c r="WJS69" i="9"/>
  <c r="WJU69" i="9"/>
  <c r="WJW69" i="9"/>
  <c r="WJY69" i="9"/>
  <c r="WKA69" i="9"/>
  <c r="WKC69" i="9"/>
  <c r="WKE69" i="9"/>
  <c r="WKG69" i="9"/>
  <c r="WKI69" i="9"/>
  <c r="WKK69" i="9"/>
  <c r="WKM69" i="9"/>
  <c r="WKO69" i="9"/>
  <c r="WKQ69" i="9"/>
  <c r="WKS69" i="9"/>
  <c r="WKU69" i="9"/>
  <c r="WKW69" i="9"/>
  <c r="WKY69" i="9"/>
  <c r="WLA69" i="9"/>
  <c r="WLC69" i="9"/>
  <c r="WLE69" i="9"/>
  <c r="WLG69" i="9"/>
  <c r="WLI69" i="9"/>
  <c r="WLK69" i="9"/>
  <c r="WLM69" i="9"/>
  <c r="WLO69" i="9"/>
  <c r="WLQ69" i="9"/>
  <c r="WLS69" i="9"/>
  <c r="WLU69" i="9"/>
  <c r="WLW69" i="9"/>
  <c r="WLY69" i="9"/>
  <c r="WMA69" i="9"/>
  <c r="WMC69" i="9"/>
  <c r="WME69" i="9"/>
  <c r="WMG69" i="9"/>
  <c r="WMI69" i="9"/>
  <c r="WMK69" i="9"/>
  <c r="WMM69" i="9"/>
  <c r="WMO69" i="9"/>
  <c r="WMQ69" i="9"/>
  <c r="WMS69" i="9"/>
  <c r="WMU69" i="9"/>
  <c r="WMW69" i="9"/>
  <c r="WMY69" i="9"/>
  <c r="WNA69" i="9"/>
  <c r="WNC69" i="9"/>
  <c r="WNE69" i="9"/>
  <c r="WNG69" i="9"/>
  <c r="WNI69" i="9"/>
  <c r="WNK69" i="9"/>
  <c r="WNM69" i="9"/>
  <c r="WNO69" i="9"/>
  <c r="WNQ69" i="9"/>
  <c r="WNS69" i="9"/>
  <c r="WNU69" i="9"/>
  <c r="WNW69" i="9"/>
  <c r="WNY69" i="9"/>
  <c r="WOA69" i="9"/>
  <c r="WOC69" i="9"/>
  <c r="WOE69" i="9"/>
  <c r="WOG69" i="9"/>
  <c r="WOI69" i="9"/>
  <c r="WOK69" i="9"/>
  <c r="WOM69" i="9"/>
  <c r="WOO69" i="9"/>
  <c r="WOQ69" i="9"/>
  <c r="WOS69" i="9"/>
  <c r="WOU69" i="9"/>
  <c r="WOW69" i="9"/>
  <c r="WOY69" i="9"/>
  <c r="WPA69" i="9"/>
  <c r="WPC69" i="9"/>
  <c r="WPE69" i="9"/>
  <c r="WPG69" i="9"/>
  <c r="WPI69" i="9"/>
  <c r="WPK69" i="9"/>
  <c r="WPM69" i="9"/>
  <c r="WPO69" i="9"/>
  <c r="WPQ69" i="9"/>
  <c r="WPS69" i="9"/>
  <c r="WPU69" i="9"/>
  <c r="WPW69" i="9"/>
  <c r="WPY69" i="9"/>
  <c r="WQA69" i="9"/>
  <c r="WQC69" i="9"/>
  <c r="WQE69" i="9"/>
  <c r="WQG69" i="9"/>
  <c r="WQI69" i="9"/>
  <c r="WQK69" i="9"/>
  <c r="WQM69" i="9"/>
  <c r="WQO69" i="9"/>
  <c r="WQQ69" i="9"/>
  <c r="WQS69" i="9"/>
  <c r="WQU69" i="9"/>
  <c r="WQW69" i="9"/>
  <c r="WQY69" i="9"/>
  <c r="WRA69" i="9"/>
  <c r="WRC69" i="9"/>
  <c r="WRE69" i="9"/>
  <c r="WRG69" i="9"/>
  <c r="WRI69" i="9"/>
  <c r="WRK69" i="9"/>
  <c r="WRM69" i="9"/>
  <c r="WRO69" i="9"/>
  <c r="WRQ69" i="9"/>
  <c r="WRS69" i="9"/>
  <c r="WRU69" i="9"/>
  <c r="WRW69" i="9"/>
  <c r="WRY69" i="9"/>
  <c r="WSA69" i="9"/>
  <c r="WSC69" i="9"/>
  <c r="WSE69" i="9"/>
  <c r="WSG69" i="9"/>
  <c r="WSI69" i="9"/>
  <c r="WSK69" i="9"/>
  <c r="WSM69" i="9"/>
  <c r="WSO69" i="9"/>
  <c r="WSQ69" i="9"/>
  <c r="WSS69" i="9"/>
  <c r="WSU69" i="9"/>
  <c r="WSW69" i="9"/>
  <c r="WSY69" i="9"/>
  <c r="WTA69" i="9"/>
  <c r="WTC69" i="9"/>
  <c r="WTE69" i="9"/>
  <c r="WTG69" i="9"/>
  <c r="WTI69" i="9"/>
  <c r="WTK69" i="9"/>
  <c r="WTM69" i="9"/>
  <c r="WTO69" i="9"/>
  <c r="WTQ69" i="9"/>
  <c r="WTS69" i="9"/>
  <c r="WTU69" i="9"/>
  <c r="WTW69" i="9"/>
  <c r="WTY69" i="9"/>
  <c r="WUA69" i="9"/>
  <c r="WUC69" i="9"/>
  <c r="WUE69" i="9"/>
  <c r="WUG69" i="9"/>
  <c r="WUI69" i="9"/>
  <c r="WUK69" i="9"/>
  <c r="WUM69" i="9"/>
  <c r="WUO69" i="9"/>
  <c r="WUQ69" i="9"/>
  <c r="WUS69" i="9"/>
  <c r="WUU69" i="9"/>
  <c r="WUW69" i="9"/>
  <c r="WUY69" i="9"/>
  <c r="WVA69" i="9"/>
  <c r="WVC69" i="9"/>
  <c r="WVE69" i="9"/>
  <c r="WVG69" i="9"/>
  <c r="WVI69" i="9"/>
  <c r="WVK69" i="9"/>
  <c r="WVM69" i="9"/>
  <c r="WVO69" i="9"/>
  <c r="WVQ69" i="9"/>
  <c r="WVS69" i="9"/>
  <c r="WVU69" i="9"/>
  <c r="WVW69" i="9"/>
  <c r="WVY69" i="9"/>
  <c r="WWA69" i="9"/>
  <c r="WWC69" i="9"/>
  <c r="WWE69" i="9"/>
  <c r="WWG69" i="9"/>
  <c r="WWI69" i="9"/>
  <c r="WWK69" i="9"/>
  <c r="WWM69" i="9"/>
  <c r="WWO69" i="9"/>
  <c r="WWQ69" i="9"/>
  <c r="WWS69" i="9"/>
  <c r="WWU69" i="9"/>
  <c r="WWW69" i="9"/>
  <c r="WWY69" i="9"/>
  <c r="WXA69" i="9"/>
  <c r="WXC69" i="9"/>
  <c r="WXE69" i="9"/>
  <c r="WXG69" i="9"/>
  <c r="WXI69" i="9"/>
  <c r="WXK69" i="9"/>
  <c r="WXM69" i="9"/>
  <c r="WXO69" i="9"/>
  <c r="WXQ69" i="9"/>
  <c r="WXS69" i="9"/>
  <c r="WXU69" i="9"/>
  <c r="WXW69" i="9"/>
  <c r="WXY69" i="9"/>
  <c r="WYA69" i="9"/>
  <c r="WYC69" i="9"/>
  <c r="WYE69" i="9"/>
  <c r="WYG69" i="9"/>
  <c r="WYI69" i="9"/>
  <c r="WYK69" i="9"/>
  <c r="WYM69" i="9"/>
  <c r="WYO69" i="9"/>
  <c r="WYQ69" i="9"/>
  <c r="WYS69" i="9"/>
  <c r="WYU69" i="9"/>
  <c r="WYW69" i="9"/>
  <c r="WYY69" i="9"/>
  <c r="WZA69" i="9"/>
  <c r="WZC69" i="9"/>
  <c r="WZE69" i="9"/>
  <c r="WZG69" i="9"/>
  <c r="WZI69" i="9"/>
  <c r="WZK69" i="9"/>
  <c r="WZM69" i="9"/>
  <c r="WZO69" i="9"/>
  <c r="WZQ69" i="9"/>
  <c r="WZS69" i="9"/>
  <c r="WZU69" i="9"/>
  <c r="WZW69" i="9"/>
  <c r="WZY69" i="9"/>
  <c r="XAA69" i="9"/>
  <c r="XAC69" i="9"/>
  <c r="XAE69" i="9"/>
  <c r="XAG69" i="9"/>
  <c r="XAI69" i="9"/>
  <c r="XAK69" i="9"/>
  <c r="XAM69" i="9"/>
  <c r="XAO69" i="9"/>
  <c r="XAQ69" i="9"/>
  <c r="XAS69" i="9"/>
  <c r="XAU69" i="9"/>
  <c r="XAW69" i="9"/>
  <c r="XAY69" i="9"/>
  <c r="XBA69" i="9"/>
  <c r="XBC69" i="9"/>
  <c r="XBE69" i="9"/>
  <c r="XBG69" i="9"/>
  <c r="XBI69" i="9"/>
  <c r="XBK69" i="9"/>
  <c r="XBM69" i="9"/>
  <c r="XBO69" i="9"/>
  <c r="XBQ69" i="9"/>
  <c r="XBS69" i="9"/>
  <c r="XBU69" i="9"/>
  <c r="XBW69" i="9"/>
  <c r="XBY69" i="9"/>
  <c r="XCA69" i="9"/>
  <c r="XCC69" i="9"/>
  <c r="XCE69" i="9"/>
  <c r="XCG69" i="9"/>
  <c r="XCI69" i="9"/>
  <c r="XCK69" i="9"/>
  <c r="XCM69" i="9"/>
  <c r="XCO69" i="9"/>
  <c r="XCQ69" i="9"/>
  <c r="XCS69" i="9"/>
  <c r="XCU69" i="9"/>
  <c r="XCW69" i="9"/>
  <c r="XCY69" i="9"/>
  <c r="XDA69" i="9"/>
  <c r="XDC69" i="9"/>
  <c r="XDE69" i="9"/>
  <c r="XDG69" i="9"/>
  <c r="XDI69" i="9"/>
  <c r="XDK69" i="9"/>
  <c r="XDM69" i="9"/>
  <c r="XDO69" i="9"/>
  <c r="XDQ69" i="9"/>
  <c r="XDS69" i="9"/>
  <c r="XDU69" i="9"/>
  <c r="XDW69" i="9"/>
  <c r="XDY69" i="9"/>
  <c r="XEA69" i="9"/>
  <c r="XEC69" i="9"/>
  <c r="XEE69" i="9"/>
  <c r="XEG69" i="9"/>
  <c r="XEI69" i="9"/>
  <c r="XEK69" i="9"/>
  <c r="XEM69" i="9"/>
  <c r="XEO69" i="9"/>
  <c r="XEQ69" i="9"/>
  <c r="XES69" i="9"/>
  <c r="XEU69" i="9"/>
  <c r="XEW69" i="9"/>
  <c r="XEY69" i="9"/>
  <c r="XFA69" i="9"/>
  <c r="XFC69" i="9"/>
  <c r="G69" i="9"/>
  <c r="G68" i="9"/>
  <c r="G67" i="9"/>
  <c r="G66" i="9"/>
  <c r="E66" i="9"/>
  <c r="E67" i="9"/>
  <c r="D90" i="25"/>
  <c r="E90" i="25"/>
  <c r="AC850" i="3" l="1"/>
  <c r="AG435" i="3" l="1"/>
  <c r="AG436" i="3"/>
  <c r="AG442" i="3"/>
  <c r="AG439" i="3"/>
  <c r="S84" i="4"/>
  <c r="S94" i="4"/>
  <c r="C68" i="4"/>
  <c r="C64" i="4"/>
  <c r="C65" i="4"/>
  <c r="R45" i="4"/>
  <c r="C94" i="4"/>
  <c r="C30" i="4"/>
  <c r="C90" i="4"/>
  <c r="AM551" i="3"/>
  <c r="AO631" i="3"/>
  <c r="C29" i="4" l="1"/>
  <c r="C45" i="4"/>
  <c r="Y21" i="26"/>
  <c r="AD21" i="26"/>
  <c r="C68" i="9"/>
  <c r="A68" i="9"/>
  <c r="C66" i="9"/>
  <c r="A67" i="9"/>
  <c r="A66" i="9"/>
  <c r="E5" i="4"/>
  <c r="E13" i="4"/>
  <c r="I94" i="4"/>
  <c r="C33" i="4" l="1"/>
  <c r="C32" i="4"/>
  <c r="L908" i="3"/>
  <c r="W810" i="3"/>
  <c r="Q618" i="3"/>
  <c r="C67" i="9" l="1"/>
  <c r="E69" i="9"/>
  <c r="R52" i="4" l="1"/>
  <c r="S43" i="4"/>
  <c r="R17" i="4"/>
  <c r="R18" i="4"/>
  <c r="R19" i="4"/>
  <c r="R20" i="4"/>
  <c r="R21" i="4"/>
  <c r="R22" i="4"/>
  <c r="R23" i="4"/>
  <c r="R24" i="4"/>
  <c r="R25" i="4"/>
  <c r="R27" i="4"/>
  <c r="R14" i="4"/>
  <c r="R9" i="4"/>
  <c r="R4" i="4"/>
  <c r="L909" i="3" l="1"/>
  <c r="L906" i="3"/>
  <c r="W806" i="3"/>
  <c r="W818" i="3"/>
  <c r="W817" i="3"/>
  <c r="AO622" i="3" l="1"/>
  <c r="C622" i="3"/>
  <c r="AO621" i="3"/>
  <c r="Q621" i="3"/>
  <c r="C621" i="3"/>
  <c r="AO620" i="3"/>
  <c r="Q620" i="3"/>
  <c r="C620" i="3"/>
  <c r="AO619" i="3"/>
  <c r="Q619" i="3"/>
  <c r="C619" i="3"/>
  <c r="T618" i="3"/>
  <c r="AA581" i="3"/>
  <c r="Q549" i="3"/>
  <c r="Q548" i="3"/>
  <c r="Q547" i="3"/>
  <c r="W465" i="3"/>
  <c r="I385" i="3"/>
  <c r="AB278" i="3"/>
  <c r="L278" i="3"/>
  <c r="L277" i="3"/>
  <c r="M261" i="3"/>
  <c r="M250" i="3"/>
  <c r="M249" i="3"/>
  <c r="M248" i="3"/>
  <c r="AC247" i="3"/>
  <c r="W247" i="3"/>
  <c r="M247" i="3"/>
  <c r="M246"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32" i="3" s="1"/>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AZ260" i="3"/>
  <c r="BH708" i="3"/>
  <c r="BH712" i="3"/>
  <c r="BH716" i="3"/>
  <c r="BH720" i="3"/>
  <c r="BH728" i="3"/>
  <c r="BH709" i="3"/>
  <c r="BH717" i="3"/>
  <c r="BH725" i="3"/>
  <c r="BH718" i="3"/>
  <c r="BH724" i="3"/>
  <c r="BH729" i="3"/>
  <c r="BH714" i="3"/>
  <c r="BH726" i="3"/>
  <c r="BH707" i="3"/>
  <c r="BH711" i="3"/>
  <c r="BH715" i="3"/>
  <c r="BH719" i="3"/>
  <c r="BH723" i="3"/>
  <c r="BH727" i="3"/>
  <c r="BH731" i="3"/>
  <c r="BH713" i="3"/>
  <c r="BH721" i="3"/>
  <c r="BH710" i="3"/>
  <c r="BH722" i="3"/>
  <c r="BH730" i="3"/>
  <c r="BG701" i="3"/>
  <c r="Y22" i="5"/>
  <c r="AD22" i="5"/>
  <c r="AI22" i="5"/>
  <c r="T22" i="5"/>
  <c r="BH732" i="3" l="1"/>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AJ941" i="3" l="1"/>
  <c r="AG796" i="3"/>
  <c r="AF242" i="3"/>
  <c r="AJ968" i="3" l="1"/>
  <c r="AF969" i="3"/>
  <c r="AF964" i="3"/>
  <c r="AF215"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S10" i="4"/>
  <c r="R30" i="28"/>
  <c r="AC692" i="3"/>
  <c r="AM692" i="3"/>
  <c r="AC693" i="3"/>
  <c r="AC694" i="3"/>
  <c r="AC695" i="3"/>
  <c r="AC696" i="3"/>
  <c r="AC697" i="3"/>
  <c r="AC698" i="3"/>
  <c r="AC699" i="3"/>
  <c r="AC700" i="3"/>
  <c r="AC701" i="3"/>
  <c r="AC702" i="3"/>
  <c r="AC703" i="3"/>
  <c r="AC704" i="3"/>
  <c r="H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E101" i="15" s="1"/>
  <c r="D101" i="15"/>
  <c r="B102" i="15"/>
  <c r="E102" i="15" s="1"/>
  <c r="C102" i="15"/>
  <c r="D102" i="15"/>
  <c r="B103" i="15"/>
  <c r="C103" i="15"/>
  <c r="E103" i="15" s="1"/>
  <c r="D103" i="15"/>
  <c r="E100" i="15"/>
  <c r="D99" i="15"/>
  <c r="C99" i="15"/>
  <c r="B99" i="15"/>
  <c r="B84" i="15"/>
  <c r="C84" i="15"/>
  <c r="D84" i="15"/>
  <c r="B85" i="15"/>
  <c r="C85" i="15"/>
  <c r="D85" i="15"/>
  <c r="B86" i="15"/>
  <c r="E86" i="15" s="1"/>
  <c r="C86" i="15"/>
  <c r="D86" i="15"/>
  <c r="B87" i="15"/>
  <c r="C87" i="15"/>
  <c r="D87" i="15"/>
  <c r="B88" i="15"/>
  <c r="C88" i="15"/>
  <c r="D88" i="15"/>
  <c r="B89" i="15"/>
  <c r="C89" i="15"/>
  <c r="D89" i="15"/>
  <c r="B90" i="15"/>
  <c r="E90" i="15" s="1"/>
  <c r="C90" i="15"/>
  <c r="D90" i="15"/>
  <c r="B91" i="15"/>
  <c r="C91" i="15"/>
  <c r="D91" i="15"/>
  <c r="B92" i="15"/>
  <c r="C92" i="15"/>
  <c r="D92" i="15"/>
  <c r="B93" i="15"/>
  <c r="C93" i="15"/>
  <c r="D93" i="15"/>
  <c r="B94" i="15"/>
  <c r="E94" i="15" s="1"/>
  <c r="C94" i="15"/>
  <c r="D94" i="15"/>
  <c r="B95" i="15"/>
  <c r="C95" i="15"/>
  <c r="D95" i="15"/>
  <c r="D83" i="15"/>
  <c r="C83" i="15"/>
  <c r="B83" i="15"/>
  <c r="B80" i="15"/>
  <c r="C80" i="15"/>
  <c r="D80" i="15"/>
  <c r="D79" i="15"/>
  <c r="C79" i="15"/>
  <c r="B79" i="15"/>
  <c r="B73" i="15"/>
  <c r="C73" i="15"/>
  <c r="D73" i="15"/>
  <c r="B74" i="15"/>
  <c r="C74" i="15"/>
  <c r="D74" i="15"/>
  <c r="B75" i="15"/>
  <c r="C75" i="15"/>
  <c r="D75" i="15"/>
  <c r="B76" i="15"/>
  <c r="C76" i="15"/>
  <c r="D76" i="15"/>
  <c r="D72" i="15"/>
  <c r="C72" i="15"/>
  <c r="B72" i="15"/>
  <c r="B66" i="15"/>
  <c r="C66" i="15"/>
  <c r="D66" i="15"/>
  <c r="B67" i="15"/>
  <c r="E67" i="15" s="1"/>
  <c r="C67" i="15"/>
  <c r="D67" i="15"/>
  <c r="B68" i="15"/>
  <c r="C68" i="15"/>
  <c r="D68" i="15"/>
  <c r="B69" i="15"/>
  <c r="C69" i="15"/>
  <c r="D69" i="15"/>
  <c r="D65" i="15"/>
  <c r="C65" i="15"/>
  <c r="B65" i="15"/>
  <c r="B57" i="15"/>
  <c r="E57" i="15" s="1"/>
  <c r="C57" i="15"/>
  <c r="D57" i="15"/>
  <c r="B58" i="15"/>
  <c r="C58" i="15"/>
  <c r="E58" i="15" s="1"/>
  <c r="D58" i="15"/>
  <c r="B59" i="15"/>
  <c r="E59" i="15" s="1"/>
  <c r="C59" i="15"/>
  <c r="D59" i="15"/>
  <c r="B60" i="15"/>
  <c r="C60" i="15"/>
  <c r="D60" i="15"/>
  <c r="B61" i="15"/>
  <c r="E61" i="15" s="1"/>
  <c r="C61" i="15"/>
  <c r="D61" i="15"/>
  <c r="D56" i="15"/>
  <c r="C56" i="15"/>
  <c r="B56" i="15"/>
  <c r="B47" i="15"/>
  <c r="C47" i="15"/>
  <c r="E47" i="15" s="1"/>
  <c r="D47" i="15"/>
  <c r="B48" i="15"/>
  <c r="C48" i="15"/>
  <c r="D48" i="15"/>
  <c r="B49" i="15"/>
  <c r="C49" i="15"/>
  <c r="D49" i="15"/>
  <c r="B50" i="15"/>
  <c r="C50" i="15"/>
  <c r="D50" i="15"/>
  <c r="B51" i="15"/>
  <c r="C51" i="15"/>
  <c r="D51" i="15"/>
  <c r="B52" i="15"/>
  <c r="C52" i="15"/>
  <c r="D52" i="15"/>
  <c r="B53" i="15"/>
  <c r="E53" i="15" s="1"/>
  <c r="C53" i="15"/>
  <c r="D53" i="15"/>
  <c r="D46" i="15"/>
  <c r="C46" i="15"/>
  <c r="E46" i="15" s="1"/>
  <c r="B46" i="15"/>
  <c r="B44" i="15"/>
  <c r="C44" i="15"/>
  <c r="E44" i="15" s="1"/>
  <c r="D44" i="15"/>
  <c r="B42" i="15"/>
  <c r="C42" i="15"/>
  <c r="D42" i="15"/>
  <c r="D41" i="15"/>
  <c r="C41" i="15"/>
  <c r="B41" i="15"/>
  <c r="B38" i="15"/>
  <c r="C38" i="15"/>
  <c r="D38" i="15"/>
  <c r="B31" i="15"/>
  <c r="C31" i="15"/>
  <c r="D31" i="15"/>
  <c r="B32" i="15"/>
  <c r="C32" i="15"/>
  <c r="E32" i="15" s="1"/>
  <c r="D32" i="15"/>
  <c r="B33" i="15"/>
  <c r="C33" i="15"/>
  <c r="D33" i="15"/>
  <c r="B34" i="15"/>
  <c r="C34" i="15"/>
  <c r="D34" i="15"/>
  <c r="B35" i="15"/>
  <c r="E35" i="15" s="1"/>
  <c r="C35" i="15"/>
  <c r="D35" i="15"/>
  <c r="B36" i="15"/>
  <c r="C36" i="15"/>
  <c r="D36" i="15"/>
  <c r="B37" i="15"/>
  <c r="C37" i="15"/>
  <c r="D37" i="15"/>
  <c r="D30" i="15"/>
  <c r="C30" i="15"/>
  <c r="B30" i="15"/>
  <c r="B19" i="15"/>
  <c r="E19" i="15" s="1"/>
  <c r="C19" i="15"/>
  <c r="D19" i="15"/>
  <c r="B20" i="15"/>
  <c r="C20" i="15"/>
  <c r="D20" i="15"/>
  <c r="B21" i="15"/>
  <c r="C21" i="15"/>
  <c r="D21" i="15"/>
  <c r="B22" i="15"/>
  <c r="C22" i="15"/>
  <c r="E22" i="15" s="1"/>
  <c r="D22" i="15"/>
  <c r="B23" i="15"/>
  <c r="E23" i="15" s="1"/>
  <c r="C23" i="15"/>
  <c r="D23" i="15"/>
  <c r="B24" i="15"/>
  <c r="C24" i="15"/>
  <c r="D24" i="15"/>
  <c r="B25" i="15"/>
  <c r="C25" i="15"/>
  <c r="D25" i="15"/>
  <c r="B26" i="15"/>
  <c r="C26" i="15"/>
  <c r="E26" i="15" s="1"/>
  <c r="D26" i="15"/>
  <c r="B28" i="15"/>
  <c r="C28" i="15"/>
  <c r="D28" i="15"/>
  <c r="B5" i="15"/>
  <c r="C5" i="15"/>
  <c r="B6" i="15"/>
  <c r="C6" i="15"/>
  <c r="E6" i="15" s="1"/>
  <c r="B7" i="15"/>
  <c r="C7" i="15"/>
  <c r="B8" i="15"/>
  <c r="C8" i="15"/>
  <c r="B10" i="15"/>
  <c r="C10" i="15"/>
  <c r="E10" i="15" s="1"/>
  <c r="B11" i="15"/>
  <c r="C11" i="15"/>
  <c r="B14" i="15"/>
  <c r="C14" i="15"/>
  <c r="B15" i="15"/>
  <c r="C15" i="15"/>
  <c r="B16" i="15"/>
  <c r="C16" i="15"/>
  <c r="E16" i="15" s="1"/>
  <c r="B18" i="15"/>
  <c r="C18" i="15"/>
  <c r="E18" i="15" s="1"/>
  <c r="C2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34" i="15"/>
  <c r="E56" i="15"/>
  <c r="E73" i="15"/>
  <c r="E79" i="15"/>
  <c r="E21" i="15"/>
  <c r="E72" i="15"/>
  <c r="E41" i="15"/>
  <c r="E30" i="15"/>
  <c r="E15"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B64" i="18"/>
  <c r="B65" i="18"/>
  <c r="B66" i="18"/>
  <c r="B101" i="4"/>
  <c r="R101" i="4"/>
  <c r="B67" i="4"/>
  <c r="B66" i="4"/>
  <c r="B65" i="4"/>
  <c r="B36" i="4"/>
  <c r="B24" i="4"/>
  <c r="S24" i="4" s="1"/>
  <c r="G53" i="9"/>
  <c r="I53" i="9"/>
  <c r="K53" i="9" s="1"/>
  <c r="M53" i="9" s="1"/>
  <c r="O53" i="9" s="1"/>
  <c r="Q53" i="9" s="1"/>
  <c r="G54" i="9"/>
  <c r="I54" i="9" s="1"/>
  <c r="K54" i="9" s="1"/>
  <c r="M54" i="9" s="1"/>
  <c r="G55" i="9"/>
  <c r="I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8" i="25" s="1"/>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12" i="4" s="1"/>
  <c r="B12" i="18" s="1"/>
  <c r="C26" i="4"/>
  <c r="C38" i="4"/>
  <c r="C39" i="15" s="1"/>
  <c r="C42" i="4"/>
  <c r="C53" i="4"/>
  <c r="B54" i="15" s="1"/>
  <c r="C61" i="4"/>
  <c r="C69" i="4"/>
  <c r="D70" i="15" s="1"/>
  <c r="C76" i="4"/>
  <c r="C80" i="4"/>
  <c r="C81" i="15" s="1"/>
  <c r="C95" i="4"/>
  <c r="B96" i="15" s="1"/>
  <c r="C103" i="4"/>
  <c r="C104" i="15" s="1"/>
  <c r="C66" i="25"/>
  <c r="Y20" i="5"/>
  <c r="AI20" i="5"/>
  <c r="F25" i="18"/>
  <c r="F37" i="18"/>
  <c r="F41" i="18"/>
  <c r="F52" i="18"/>
  <c r="F68" i="18"/>
  <c r="F79" i="18"/>
  <c r="F94" i="18"/>
  <c r="F102" i="18"/>
  <c r="T20" i="5"/>
  <c r="T26" i="4"/>
  <c r="T38" i="4"/>
  <c r="T62" i="4" s="1"/>
  <c r="T42" i="4"/>
  <c r="T53" i="4"/>
  <c r="T11" i="4"/>
  <c r="T69" i="4"/>
  <c r="H68" i="18" s="1"/>
  <c r="T80" i="4"/>
  <c r="H79" i="18" s="1"/>
  <c r="T95" i="4"/>
  <c r="T103" i="4"/>
  <c r="I11" i="18"/>
  <c r="I25" i="18"/>
  <c r="I37" i="18"/>
  <c r="I41" i="18"/>
  <c r="I52" i="18"/>
  <c r="I68" i="18"/>
  <c r="I79" i="18"/>
  <c r="I94" i="18"/>
  <c r="I102" i="18"/>
  <c r="U66" i="25"/>
  <c r="U67" i="25"/>
  <c r="U68" i="25"/>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62" i="4" s="1"/>
  <c r="J96" i="4" s="1"/>
  <c r="J104" i="4" s="1"/>
  <c r="J26" i="4"/>
  <c r="J38" i="4"/>
  <c r="J42" i="4"/>
  <c r="J53" i="4"/>
  <c r="J61" i="4"/>
  <c r="J69" i="4"/>
  <c r="J76" i="4"/>
  <c r="J95" i="4"/>
  <c r="K8" i="4"/>
  <c r="K11" i="4"/>
  <c r="K26" i="4"/>
  <c r="K38" i="4"/>
  <c r="K42" i="4"/>
  <c r="K53" i="4"/>
  <c r="K61" i="4"/>
  <c r="K69" i="4"/>
  <c r="K76" i="4"/>
  <c r="K80" i="4"/>
  <c r="K95" i="4"/>
  <c r="L8" i="4"/>
  <c r="L12" i="4" s="1"/>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12" i="4" s="1"/>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F80" i="4"/>
  <c r="G80" i="4"/>
  <c r="H80" i="4"/>
  <c r="G76" i="4"/>
  <c r="F76" i="4"/>
  <c r="B78" i="18"/>
  <c r="H78" i="18"/>
  <c r="B79" i="4"/>
  <c r="B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63" i="18"/>
  <c r="E45" i="18"/>
  <c r="E44" i="18"/>
  <c r="E42" i="18"/>
  <c r="E26" i="18"/>
  <c r="E22"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15" i="4"/>
  <c r="D5" i="15"/>
  <c r="D6" i="15"/>
  <c r="D7" i="15"/>
  <c r="D8" i="15"/>
  <c r="D10" i="15"/>
  <c r="D11" i="15"/>
  <c r="D14" i="15"/>
  <c r="D15" i="15"/>
  <c r="D16" i="15"/>
  <c r="D18" i="15"/>
  <c r="H25" i="18"/>
  <c r="H52" i="18"/>
  <c r="H94" i="18"/>
  <c r="H102" i="18"/>
  <c r="B41" i="18"/>
  <c r="B61" i="4"/>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E4" i="4" s="1"/>
  <c r="B5" i="4"/>
  <c r="R5" i="4" s="1"/>
  <c r="B6" i="4"/>
  <c r="E6" i="4" s="1"/>
  <c r="R6" i="4" s="1"/>
  <c r="B7" i="4"/>
  <c r="E7" i="4" s="1"/>
  <c r="R7" i="4" s="1"/>
  <c r="F8" i="4"/>
  <c r="G8" i="4"/>
  <c r="H8" i="4"/>
  <c r="H11" i="4"/>
  <c r="B9" i="4"/>
  <c r="E9" i="4" s="1"/>
  <c r="B10" i="4"/>
  <c r="E10" i="4" s="1"/>
  <c r="R10" i="4" s="1"/>
  <c r="R11" i="4" s="1"/>
  <c r="F11" i="4"/>
  <c r="G11" i="4"/>
  <c r="B13" i="4"/>
  <c r="R13" i="4" s="1"/>
  <c r="B14" i="4"/>
  <c r="S14" i="4" s="1"/>
  <c r="E14" i="18" s="1"/>
  <c r="B17" i="4"/>
  <c r="S17" i="4" s="1"/>
  <c r="E17" i="18" s="1"/>
  <c r="B18" i="4"/>
  <c r="S18" i="4" s="1"/>
  <c r="E18" i="18" s="1"/>
  <c r="B19" i="4"/>
  <c r="S19" i="4" s="1"/>
  <c r="E19" i="18" s="1"/>
  <c r="B20" i="4"/>
  <c r="S20" i="4" s="1"/>
  <c r="E20" i="18" s="1"/>
  <c r="B21" i="4"/>
  <c r="B22" i="4"/>
  <c r="S22" i="4" s="1"/>
  <c r="B23" i="4"/>
  <c r="S23" i="4" s="1"/>
  <c r="E23" i="18" s="1"/>
  <c r="B25" i="4"/>
  <c r="S25" i="4" s="1"/>
  <c r="E24" i="18" s="1"/>
  <c r="F26" i="4"/>
  <c r="G26" i="4"/>
  <c r="H26" i="4"/>
  <c r="M103" i="4"/>
  <c r="Q103" i="4"/>
  <c r="B27" i="4"/>
  <c r="B29" i="4"/>
  <c r="B30" i="4"/>
  <c r="E30" i="4" s="1"/>
  <c r="B31" i="4"/>
  <c r="B32" i="4"/>
  <c r="B33" i="4"/>
  <c r="B34" i="4"/>
  <c r="B35" i="4"/>
  <c r="B37" i="4"/>
  <c r="F38" i="4"/>
  <c r="G38" i="4"/>
  <c r="H38" i="4"/>
  <c r="O103" i="4"/>
  <c r="B40" i="4"/>
  <c r="B41" i="4"/>
  <c r="F42" i="4"/>
  <c r="G42" i="4"/>
  <c r="H42" i="4"/>
  <c r="B43" i="4"/>
  <c r="E43" i="4" s="1"/>
  <c r="R43" i="4" s="1"/>
  <c r="B45" i="4"/>
  <c r="E45" i="4" s="1"/>
  <c r="B46" i="4"/>
  <c r="E46" i="4" s="1"/>
  <c r="R46" i="4" s="1"/>
  <c r="B47" i="4"/>
  <c r="B48" i="4"/>
  <c r="B49" i="4"/>
  <c r="B50" i="4"/>
  <c r="B51" i="4"/>
  <c r="B52" i="4"/>
  <c r="E51" i="18" s="1"/>
  <c r="F53" i="4"/>
  <c r="F61" i="4"/>
  <c r="F95" i="4"/>
  <c r="F69" i="4"/>
  <c r="F103" i="4"/>
  <c r="G53" i="4"/>
  <c r="H53" i="4"/>
  <c r="B55" i="4"/>
  <c r="E55" i="4" s="1"/>
  <c r="R55" i="4" s="1"/>
  <c r="B56" i="4"/>
  <c r="E56" i="4" s="1"/>
  <c r="R56" i="4" s="1"/>
  <c r="B57" i="4"/>
  <c r="E57" i="4" s="1"/>
  <c r="R57" i="4" s="1"/>
  <c r="B58" i="4"/>
  <c r="E58" i="4" s="1"/>
  <c r="R58" i="4" s="1"/>
  <c r="B59" i="4"/>
  <c r="E59" i="4" s="1"/>
  <c r="R59" i="4" s="1"/>
  <c r="B60" i="4"/>
  <c r="E60" i="4" s="1"/>
  <c r="R60" i="4" s="1"/>
  <c r="G61" i="4"/>
  <c r="H61" i="4"/>
  <c r="B64" i="4"/>
  <c r="E64" i="4" s="1"/>
  <c r="R64" i="4" s="1"/>
  <c r="B68" i="4"/>
  <c r="G69" i="4"/>
  <c r="H69" i="4"/>
  <c r="B71" i="4"/>
  <c r="E71" i="4" s="1"/>
  <c r="R71" i="4" s="1"/>
  <c r="B72" i="4"/>
  <c r="E72" i="4" s="1"/>
  <c r="R72" i="4" s="1"/>
  <c r="B73" i="4"/>
  <c r="E73" i="4" s="1"/>
  <c r="R73" i="4" s="1"/>
  <c r="B74" i="4"/>
  <c r="E74" i="4" s="1"/>
  <c r="R74" i="4" s="1"/>
  <c r="B75" i="4"/>
  <c r="E75" i="4" s="1"/>
  <c r="R75" i="4" s="1"/>
  <c r="H76" i="4"/>
  <c r="B82" i="4"/>
  <c r="E82" i="4" s="1"/>
  <c r="R82" i="4" s="1"/>
  <c r="B83" i="4"/>
  <c r="B84" i="4"/>
  <c r="B85" i="4"/>
  <c r="B86" i="4"/>
  <c r="B87" i="4"/>
  <c r="E87" i="4" s="1"/>
  <c r="R87" i="4" s="1"/>
  <c r="B88" i="4"/>
  <c r="B89" i="4"/>
  <c r="E89" i="4" s="1"/>
  <c r="R89" i="4" s="1"/>
  <c r="B90" i="4"/>
  <c r="E90" i="4" s="1"/>
  <c r="R90" i="4" s="1"/>
  <c r="B91" i="4"/>
  <c r="E91" i="4" s="1"/>
  <c r="R91" i="4" s="1"/>
  <c r="B92" i="4"/>
  <c r="E92" i="4" s="1"/>
  <c r="R92" i="4" s="1"/>
  <c r="B93" i="4"/>
  <c r="E93" i="4" s="1"/>
  <c r="R93" i="4" s="1"/>
  <c r="B94" i="4"/>
  <c r="E94" i="4" s="1"/>
  <c r="R94" i="4" s="1"/>
  <c r="G95" i="4"/>
  <c r="H95" i="4"/>
  <c r="B98" i="4"/>
  <c r="B99" i="4"/>
  <c r="R99" i="4"/>
  <c r="B100" i="4"/>
  <c r="R100" i="4"/>
  <c r="R102"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N12" i="4"/>
  <c r="B26" i="4"/>
  <c r="D12" i="4"/>
  <c r="B43" i="15"/>
  <c r="C43" i="15"/>
  <c r="D43" i="15"/>
  <c r="F12" i="4"/>
  <c r="B27" i="15"/>
  <c r="D27" i="15"/>
  <c r="C27" i="15"/>
  <c r="B11" i="4"/>
  <c r="B76" i="4"/>
  <c r="B77" i="15"/>
  <c r="C77" i="15"/>
  <c r="E77" i="15" s="1"/>
  <c r="D77" i="15"/>
  <c r="B8" i="4"/>
  <c r="B68" i="18"/>
  <c r="B70" i="15"/>
  <c r="C70" i="15"/>
  <c r="C62" i="15"/>
  <c r="D62" i="15"/>
  <c r="B62" i="15"/>
  <c r="B11" i="18"/>
  <c r="G52" i="25"/>
  <c r="AM695" i="3"/>
  <c r="AM704" i="3"/>
  <c r="AM703" i="3"/>
  <c r="AM702" i="3"/>
  <c r="AM701" i="3"/>
  <c r="AM696" i="3"/>
  <c r="AM700" i="3"/>
  <c r="AM699" i="3"/>
  <c r="AM694" i="3"/>
  <c r="AM698" i="3"/>
  <c r="AM697" i="3"/>
  <c r="AB47" i="26"/>
  <c r="I61" i="18"/>
  <c r="I95" i="18"/>
  <c r="I103" i="18"/>
  <c r="I105" i="18"/>
  <c r="J61" i="18"/>
  <c r="J95" i="18"/>
  <c r="J103" i="18"/>
  <c r="J105" i="18"/>
  <c r="K12" i="4"/>
  <c r="B42" i="4"/>
  <c r="C12" i="18"/>
  <c r="D62" i="4"/>
  <c r="B75" i="18"/>
  <c r="B8" i="18"/>
  <c r="H11" i="18"/>
  <c r="Q62" i="4"/>
  <c r="D12" i="18"/>
  <c r="B69" i="4"/>
  <c r="S28" i="9"/>
  <c r="AC28" i="9"/>
  <c r="G19" i="9"/>
  <c r="I19" i="9" s="1"/>
  <c r="K19" i="9" s="1"/>
  <c r="M19" i="9" s="1"/>
  <c r="O19" i="9" s="1"/>
  <c r="Q19" i="9" s="1"/>
  <c r="S19" i="9" s="1"/>
  <c r="U19" i="9" s="1"/>
  <c r="W19" i="9" s="1"/>
  <c r="Y19" i="9" s="1"/>
  <c r="AA19" i="9" s="1"/>
  <c r="AC19" i="9" s="1"/>
  <c r="AE19" i="9" s="1"/>
  <c r="AG19" i="9" s="1"/>
  <c r="AD67" i="5"/>
  <c r="T24" i="27"/>
  <c r="T24" i="26"/>
  <c r="Q580" i="6"/>
  <c r="W580" i="6" s="1"/>
  <c r="T7" i="5" l="1"/>
  <c r="E69" i="15"/>
  <c r="E70" i="15"/>
  <c r="E31" i="15"/>
  <c r="E65" i="15"/>
  <c r="E83" i="15"/>
  <c r="E88" i="15"/>
  <c r="E92" i="15"/>
  <c r="E84" i="15"/>
  <c r="E93" i="15"/>
  <c r="E75" i="15"/>
  <c r="E62" i="15"/>
  <c r="E52" i="15"/>
  <c r="B53" i="4"/>
  <c r="D54" i="15"/>
  <c r="C54" i="15"/>
  <c r="E54" i="15" s="1"/>
  <c r="B52" i="18"/>
  <c r="E11" i="4"/>
  <c r="E11" i="15"/>
  <c r="B12" i="15"/>
  <c r="E33" i="15"/>
  <c r="B38" i="4"/>
  <c r="C62" i="4"/>
  <c r="B62" i="4" s="1"/>
  <c r="B37" i="18"/>
  <c r="B39" i="15"/>
  <c r="E39" i="15" s="1"/>
  <c r="D39" i="15"/>
  <c r="E8" i="15"/>
  <c r="E8" i="4"/>
  <c r="E12" i="4" s="1"/>
  <c r="AP378" i="6"/>
  <c r="AQ378" i="6" s="1"/>
  <c r="S53" i="9"/>
  <c r="K55" i="9"/>
  <c r="M55" i="9" s="1"/>
  <c r="O55" i="9" s="1"/>
  <c r="Q55" i="9" s="1"/>
  <c r="S55" i="9" s="1"/>
  <c r="U55" i="9" s="1"/>
  <c r="W55" i="9" s="1"/>
  <c r="Y55" i="9" s="1"/>
  <c r="AA55" i="9" s="1"/>
  <c r="AC55" i="9" s="1"/>
  <c r="AE55" i="9" s="1"/>
  <c r="AG55" i="9" s="1"/>
  <c r="I58" i="9"/>
  <c r="O54" i="9"/>
  <c r="Q54" i="9" s="1"/>
  <c r="S54" i="9" s="1"/>
  <c r="U54" i="9" s="1"/>
  <c r="W54" i="9" s="1"/>
  <c r="Y54" i="9" s="1"/>
  <c r="AA54" i="9" s="1"/>
  <c r="AC54" i="9" s="1"/>
  <c r="AE54" i="9" s="1"/>
  <c r="AG54" i="9" s="1"/>
  <c r="M58" i="9"/>
  <c r="G58" i="9"/>
  <c r="O58" i="9"/>
  <c r="K58" i="9"/>
  <c r="T96" i="4"/>
  <c r="H95" i="18" s="1"/>
  <c r="H61" i="18"/>
  <c r="B12" i="4"/>
  <c r="B80" i="4"/>
  <c r="E34" i="4"/>
  <c r="R34" i="4" s="1"/>
  <c r="S34" i="4"/>
  <c r="E33" i="18" s="1"/>
  <c r="AB47" i="5"/>
  <c r="E61" i="4"/>
  <c r="E33" i="4"/>
  <c r="R33" i="4" s="1"/>
  <c r="S33" i="4"/>
  <c r="E32" i="18" s="1"/>
  <c r="E51" i="15"/>
  <c r="E91" i="15"/>
  <c r="R61" i="4"/>
  <c r="E32" i="4"/>
  <c r="R32" i="4" s="1"/>
  <c r="S32" i="4"/>
  <c r="E31" i="18" s="1"/>
  <c r="D12" i="15"/>
  <c r="D61" i="18"/>
  <c r="D95" i="18" s="1"/>
  <c r="D103" i="18" s="1"/>
  <c r="G61" i="18"/>
  <c r="G95" i="18" s="1"/>
  <c r="G103" i="18" s="1"/>
  <c r="G105" i="18" s="1"/>
  <c r="E31" i="4"/>
  <c r="R31" i="4" s="1"/>
  <c r="S31" i="4"/>
  <c r="E30" i="18" s="1"/>
  <c r="R26" i="4"/>
  <c r="S21" i="4"/>
  <c r="E21" i="18" s="1"/>
  <c r="H37" i="18"/>
  <c r="E51" i="4"/>
  <c r="R51" i="4" s="1"/>
  <c r="S51" i="4"/>
  <c r="E50" i="18" s="1"/>
  <c r="E41" i="4"/>
  <c r="R41" i="4" s="1"/>
  <c r="S41" i="4"/>
  <c r="E40" i="18" s="1"/>
  <c r="R30" i="4"/>
  <c r="S30" i="4"/>
  <c r="E29" i="18" s="1"/>
  <c r="E36" i="4"/>
  <c r="R36" i="4" s="1"/>
  <c r="S36" i="4"/>
  <c r="E35" i="18" s="1"/>
  <c r="E68" i="15"/>
  <c r="E83" i="4"/>
  <c r="R83" i="4" s="1"/>
  <c r="S83" i="4"/>
  <c r="E50" i="4"/>
  <c r="R50" i="4" s="1"/>
  <c r="S50" i="4"/>
  <c r="E49" i="18" s="1"/>
  <c r="E40" i="4"/>
  <c r="S40" i="4"/>
  <c r="E29" i="4"/>
  <c r="R29" i="4" s="1"/>
  <c r="S29" i="4"/>
  <c r="G12" i="4"/>
  <c r="S26" i="4"/>
  <c r="E65" i="4"/>
  <c r="R65" i="4" s="1"/>
  <c r="S65" i="4"/>
  <c r="E50" i="15"/>
  <c r="E88" i="4"/>
  <c r="R88" i="4" s="1"/>
  <c r="S88" i="4"/>
  <c r="E87" i="18" s="1"/>
  <c r="E49" i="4"/>
  <c r="R49" i="4" s="1"/>
  <c r="S49" i="4"/>
  <c r="E48" i="18" s="1"/>
  <c r="E66" i="4"/>
  <c r="R66" i="4" s="1"/>
  <c r="S66" i="4"/>
  <c r="E65" i="18" s="1"/>
  <c r="E48" i="4"/>
  <c r="R48" i="4" s="1"/>
  <c r="S48" i="4"/>
  <c r="E47" i="18" s="1"/>
  <c r="C61" i="18"/>
  <c r="C95" i="18" s="1"/>
  <c r="C103" i="18" s="1"/>
  <c r="F61" i="18"/>
  <c r="F95" i="18" s="1"/>
  <c r="F103" i="18" s="1"/>
  <c r="F105" i="18" s="1"/>
  <c r="E67" i="4"/>
  <c r="R67" i="4" s="1"/>
  <c r="S67" i="4"/>
  <c r="E66" i="18" s="1"/>
  <c r="C12" i="15"/>
  <c r="E49" i="15"/>
  <c r="J12" i="4"/>
  <c r="I62" i="4"/>
  <c r="I96" i="4" s="1"/>
  <c r="I104" i="4" s="1"/>
  <c r="E86" i="4"/>
  <c r="R86" i="4" s="1"/>
  <c r="S86" i="4"/>
  <c r="E85" i="18" s="1"/>
  <c r="E47" i="4"/>
  <c r="R47" i="4" s="1"/>
  <c r="S47" i="4"/>
  <c r="E78" i="4"/>
  <c r="S78" i="4"/>
  <c r="E35" i="4"/>
  <c r="R35" i="4" s="1"/>
  <c r="S35" i="4"/>
  <c r="E34" i="18" s="1"/>
  <c r="Q96" i="4"/>
  <c r="Q104" i="4" s="1"/>
  <c r="E43" i="15"/>
  <c r="E85" i="4"/>
  <c r="R85" i="4" s="1"/>
  <c r="S85" i="4"/>
  <c r="E84" i="18" s="1"/>
  <c r="E68" i="4"/>
  <c r="R68" i="4" s="1"/>
  <c r="E67" i="18"/>
  <c r="R8" i="4"/>
  <c r="R12" i="4" s="1"/>
  <c r="E79" i="4"/>
  <c r="R79" i="4" s="1"/>
  <c r="S79" i="4"/>
  <c r="E78" i="18" s="1"/>
  <c r="E84" i="4"/>
  <c r="R84" i="4" s="1"/>
  <c r="E83" i="18"/>
  <c r="E37" i="4"/>
  <c r="R37" i="4" s="1"/>
  <c r="S37" i="4"/>
  <c r="E36" i="18" s="1"/>
  <c r="E14" i="15"/>
  <c r="E36" i="15"/>
  <c r="E42" i="15"/>
  <c r="E48" i="15"/>
  <c r="E60" i="15"/>
  <c r="E74" i="15"/>
  <c r="E7" i="15"/>
  <c r="E76" i="15"/>
  <c r="E95" i="15"/>
  <c r="E87" i="15"/>
  <c r="E99" i="15"/>
  <c r="D9" i="15"/>
  <c r="E24" i="15"/>
  <c r="E20" i="15"/>
  <c r="E80" i="15"/>
  <c r="E66" i="15"/>
  <c r="E89" i="15"/>
  <c r="E85" i="15"/>
  <c r="K62" i="4"/>
  <c r="K96" i="4" s="1"/>
  <c r="K104" i="4" s="1"/>
  <c r="E38" i="15"/>
  <c r="S98" i="4"/>
  <c r="E98" i="4"/>
  <c r="D96" i="15"/>
  <c r="B95" i="4"/>
  <c r="C96" i="15"/>
  <c r="E96" i="15" s="1"/>
  <c r="B94" i="18"/>
  <c r="D96" i="4"/>
  <c r="D104" i="4" s="1"/>
  <c r="B79" i="18"/>
  <c r="D81" i="15"/>
  <c r="B81" i="15"/>
  <c r="E81" i="15" s="1"/>
  <c r="R76" i="4"/>
  <c r="E76" i="4"/>
  <c r="N62" i="4"/>
  <c r="N96" i="4" s="1"/>
  <c r="N104" i="4" s="1"/>
  <c r="F62" i="4"/>
  <c r="F96" i="4" s="1"/>
  <c r="F104" i="4" s="1"/>
  <c r="M62" i="4"/>
  <c r="M96" i="4" s="1"/>
  <c r="M104" i="4" s="1"/>
  <c r="H62" i="4"/>
  <c r="H96" i="4" s="1"/>
  <c r="H104" i="4" s="1"/>
  <c r="E28" i="15"/>
  <c r="E26" i="4"/>
  <c r="M12" i="4"/>
  <c r="H12" i="4"/>
  <c r="O62" i="4"/>
  <c r="O96" i="4" s="1"/>
  <c r="O104" i="4" s="1"/>
  <c r="P12" i="4"/>
  <c r="C9" i="15"/>
  <c r="P62" i="4"/>
  <c r="P96" i="4" s="1"/>
  <c r="P104" i="4" s="1"/>
  <c r="L62" i="4"/>
  <c r="L96" i="4" s="1"/>
  <c r="L104" i="4" s="1"/>
  <c r="G62" i="4"/>
  <c r="G96" i="4" s="1"/>
  <c r="G104" i="4" s="1"/>
  <c r="B9" i="15"/>
  <c r="E5" i="15"/>
  <c r="AO632" i="3"/>
  <c r="U69" i="25"/>
  <c r="AI22" i="26"/>
  <c r="AC742" i="3"/>
  <c r="CH620" i="3"/>
  <c r="G67" i="25"/>
  <c r="C67" i="25"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L29" i="28"/>
  <c r="V29" i="28" s="1"/>
  <c r="BI695" i="3"/>
  <c r="BI730" i="3"/>
  <c r="BI693" i="3"/>
  <c r="BI685" i="3"/>
  <c r="BI684" i="3"/>
  <c r="BI681" i="3"/>
  <c r="BI715" i="3"/>
  <c r="BI678" i="3"/>
  <c r="BI688" i="3"/>
  <c r="BI696" i="3"/>
  <c r="BI692" i="3"/>
  <c r="BI683" i="3"/>
  <c r="BI687" i="3"/>
  <c r="BI682" i="3"/>
  <c r="BI712" i="3"/>
  <c r="BI697" i="3"/>
  <c r="BI690" i="3"/>
  <c r="CG614" i="3"/>
  <c r="BS613" i="3"/>
  <c r="O608" i="6" s="1"/>
  <c r="AU572" i="6" s="1"/>
  <c r="O605" i="6"/>
  <c r="AU569" i="6" s="1"/>
  <c r="CH638" i="3"/>
  <c r="O606" i="6"/>
  <c r="AU570" i="6" s="1"/>
  <c r="CB614" i="3"/>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Y11" i="5" s="1"/>
  <c r="G8" i="9"/>
  <c r="E9" i="9"/>
  <c r="R69" i="4" l="1"/>
  <c r="E12" i="15"/>
  <c r="B13" i="15"/>
  <c r="C13" i="15"/>
  <c r="E95" i="4"/>
  <c r="E69" i="4"/>
  <c r="R95" i="4"/>
  <c r="R53" i="4"/>
  <c r="C63" i="15"/>
  <c r="B63" i="15"/>
  <c r="C96" i="4"/>
  <c r="C104" i="4" s="1"/>
  <c r="B61" i="18"/>
  <c r="D63" i="15"/>
  <c r="D13" i="15"/>
  <c r="Y764" i="3"/>
  <c r="Y765" i="3"/>
  <c r="E4" i="9" s="1"/>
  <c r="AS352" i="6"/>
  <c r="Q58" i="9"/>
  <c r="U53" i="9"/>
  <c r="S58" i="9"/>
  <c r="AS354" i="6"/>
  <c r="R38" i="4"/>
  <c r="E38" i="4"/>
  <c r="T104" i="4"/>
  <c r="S95" i="4"/>
  <c r="E94" i="18" s="1"/>
  <c r="E82" i="18"/>
  <c r="E53" i="4"/>
  <c r="E64" i="18"/>
  <c r="S69" i="4"/>
  <c r="E68" i="18" s="1"/>
  <c r="S80" i="4"/>
  <c r="E79" i="18" s="1"/>
  <c r="E77" i="18"/>
  <c r="E46" i="18"/>
  <c r="S53" i="4"/>
  <c r="E52" i="18" s="1"/>
  <c r="E80" i="4"/>
  <c r="R78" i="4"/>
  <c r="R80" i="4" s="1"/>
  <c r="E25" i="18"/>
  <c r="S38" i="4"/>
  <c r="E37" i="18" s="1"/>
  <c r="E28" i="18"/>
  <c r="E39" i="18"/>
  <c r="S42" i="4"/>
  <c r="E41" i="18" s="1"/>
  <c r="R40" i="4"/>
  <c r="R42" i="4" s="1"/>
  <c r="E42" i="4"/>
  <c r="H103" i="18"/>
  <c r="T106" i="4"/>
  <c r="H105" i="18" s="1"/>
  <c r="R98" i="4"/>
  <c r="R103" i="4" s="1"/>
  <c r="E103" i="4"/>
  <c r="S103" i="4"/>
  <c r="E102" i="18" s="1"/>
  <c r="E97" i="18"/>
  <c r="E13" i="15"/>
  <c r="E9" i="15"/>
  <c r="CS620" i="3"/>
  <c r="L30" i="28"/>
  <c r="V30" i="28" s="1"/>
  <c r="L28" i="28"/>
  <c r="V28" i="28" s="1"/>
  <c r="Y606" i="6"/>
  <c r="CM638" i="3"/>
  <c r="AB937" i="3" s="1"/>
  <c r="AJ937" i="3" s="1"/>
  <c r="CQ634" i="3"/>
  <c r="AD27" i="26"/>
  <c r="BX638" i="3"/>
  <c r="AB935" i="3" s="1"/>
  <c r="AJ935" i="3" s="1"/>
  <c r="CC638" i="3"/>
  <c r="AB936" i="3" s="1"/>
  <c r="AJ936" i="3" s="1"/>
  <c r="O604" i="6"/>
  <c r="AU568" i="6" s="1"/>
  <c r="BI698" i="3"/>
  <c r="BI694" i="3"/>
  <c r="BI677" i="3"/>
  <c r="AD27" i="27"/>
  <c r="AF706" i="6"/>
  <c r="AC578" i="6"/>
  <c r="AC584" i="6"/>
  <c r="AC583" i="6"/>
  <c r="G4" i="9"/>
  <c r="I4" i="9" s="1"/>
  <c r="I5" i="9" s="1"/>
  <c r="AC579" i="6"/>
  <c r="AI27" i="27"/>
  <c r="Y27" i="5"/>
  <c r="Y27" i="27"/>
  <c r="AD27" i="5"/>
  <c r="T27" i="27"/>
  <c r="AI27" i="26"/>
  <c r="T27" i="26"/>
  <c r="Y27" i="26"/>
  <c r="AI27" i="5"/>
  <c r="AI28" i="5" s="1"/>
  <c r="T27" i="5"/>
  <c r="BI689" i="3"/>
  <c r="BI721" i="3"/>
  <c r="BI679" i="3"/>
  <c r="BI701" i="3" s="1"/>
  <c r="AH717" i="3" s="1"/>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CH544" i="6"/>
  <c r="BS524" i="6"/>
  <c r="BS528" i="6" s="1"/>
  <c r="BE570" i="6"/>
  <c r="AP580" i="6" s="1"/>
  <c r="K16" i="9"/>
  <c r="E6" i="9"/>
  <c r="Z782" i="3"/>
  <c r="S15" i="9"/>
  <c r="M32" i="9"/>
  <c r="I8" i="9"/>
  <c r="G9" i="9"/>
  <c r="C105" i="15" l="1"/>
  <c r="D105" i="15"/>
  <c r="B96" i="4"/>
  <c r="AC448" i="3"/>
  <c r="B95" i="18"/>
  <c r="D97" i="15"/>
  <c r="E63" i="15"/>
  <c r="E62" i="4"/>
  <c r="E96" i="4" s="1"/>
  <c r="E104" i="4" s="1"/>
  <c r="B103" i="18"/>
  <c r="C97" i="15"/>
  <c r="B105" i="15"/>
  <c r="B104" i="4"/>
  <c r="B97" i="15"/>
  <c r="AK471" i="6"/>
  <c r="T700" i="6" s="1"/>
  <c r="AO691" i="6" s="1"/>
  <c r="R62" i="4"/>
  <c r="R96" i="4" s="1"/>
  <c r="R104" i="4" s="1"/>
  <c r="W53" i="9"/>
  <c r="U58" i="9"/>
  <c r="S62" i="4"/>
  <c r="AD11" i="5"/>
  <c r="AD23" i="5" s="1"/>
  <c r="AD26" i="5" s="1"/>
  <c r="AD28" i="5" s="1"/>
  <c r="AI11" i="27"/>
  <c r="AI23" i="27" s="1"/>
  <c r="AI26" i="27" s="1"/>
  <c r="AI11" i="26"/>
  <c r="AI23" i="26" s="1"/>
  <c r="AI26" i="26" s="1"/>
  <c r="AI28" i="26" s="1"/>
  <c r="AD63" i="26" s="1"/>
  <c r="AD11" i="27"/>
  <c r="AD23" i="27" s="1"/>
  <c r="AD26" i="27" s="1"/>
  <c r="AD11" i="26"/>
  <c r="AD23" i="26" s="1"/>
  <c r="AD26" i="26" s="1"/>
  <c r="AD28" i="26" s="1"/>
  <c r="AI28" i="27"/>
  <c r="AD63" i="27" s="1"/>
  <c r="AD28" i="27"/>
  <c r="BI732" i="3"/>
  <c r="AM717" i="3" s="1"/>
  <c r="Y26" i="5"/>
  <c r="Y28" i="5" s="1"/>
  <c r="G5" i="9"/>
  <c r="K4" i="9"/>
  <c r="M4" i="9" s="1"/>
  <c r="O4" i="9" s="1"/>
  <c r="AC589" i="6"/>
  <c r="CE527" i="6"/>
  <c r="CE528" i="6" s="1"/>
  <c r="CC529" i="6" s="1"/>
  <c r="CQ615" i="3"/>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CQ636" i="3"/>
  <c r="U367" i="6" s="1"/>
  <c r="O720" i="3"/>
  <c r="P414" i="3"/>
  <c r="BF582" i="6"/>
  <c r="BF585" i="6" s="1"/>
  <c r="BL580" i="6"/>
  <c r="BL581" i="6"/>
  <c r="BP581" i="6"/>
  <c r="BL582" i="6"/>
  <c r="AF694" i="6"/>
  <c r="E7" i="9"/>
  <c r="E11" i="9" s="1"/>
  <c r="G6" i="9"/>
  <c r="M16" i="9"/>
  <c r="U15" i="9"/>
  <c r="O32" i="9"/>
  <c r="I9" i="9"/>
  <c r="K8" i="9"/>
  <c r="E105" i="15" l="1"/>
  <c r="AB46" i="26"/>
  <c r="AB48" i="26" s="1"/>
  <c r="AB53" i="26" s="1"/>
  <c r="AB54" i="26" s="1"/>
  <c r="E97" i="15"/>
  <c r="AB46" i="5"/>
  <c r="AB48" i="5" s="1"/>
  <c r="AB53" i="5" s="1"/>
  <c r="AB54" i="5" s="1"/>
  <c r="J58" i="25"/>
  <c r="G71" i="25" s="1"/>
  <c r="G72" i="25" s="1"/>
  <c r="B75" i="25" s="1"/>
  <c r="AC447" i="3"/>
  <c r="AB46" i="27"/>
  <c r="AB48" i="27" s="1"/>
  <c r="AB53" i="27" s="1"/>
  <c r="AB54" i="27" s="1"/>
  <c r="Y53" i="9"/>
  <c r="W58" i="9"/>
  <c r="E61" i="18"/>
  <c r="S96" i="4"/>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O16" i="9"/>
  <c r="O5" i="9"/>
  <c r="Q4" i="9"/>
  <c r="I6" i="9"/>
  <c r="G7" i="9"/>
  <c r="G11" i="9" s="1"/>
  <c r="BI547" i="6"/>
  <c r="BM544" i="6"/>
  <c r="W15" i="9"/>
  <c r="Q32" i="9"/>
  <c r="M8" i="9"/>
  <c r="K9" i="9"/>
  <c r="B76" i="25" l="1"/>
  <c r="O76" i="25" s="1"/>
  <c r="AA53" i="9"/>
  <c r="Y58" i="9"/>
  <c r="E95" i="18"/>
  <c r="S104" i="4"/>
  <c r="T702" i="6"/>
  <c r="AO694" i="6"/>
  <c r="AF702" i="6" s="1"/>
  <c r="AF708" i="6" s="1"/>
  <c r="CC531" i="6"/>
  <c r="CC534" i="6" s="1"/>
  <c r="BY534" i="6"/>
  <c r="BU534" i="6"/>
  <c r="BJ587" i="6"/>
  <c r="AV551" i="6" s="1"/>
  <c r="BY571" i="6"/>
  <c r="K6" i="9"/>
  <c r="I7" i="9"/>
  <c r="I11" i="9" s="1"/>
  <c r="Q16" i="9"/>
  <c r="Q5" i="9"/>
  <c r="S4" i="9"/>
  <c r="Y15" i="9"/>
  <c r="BM547" i="6"/>
  <c r="BQ545" i="6"/>
  <c r="S32" i="9"/>
  <c r="M9" i="9"/>
  <c r="O8" i="9"/>
  <c r="AC53" i="9" l="1"/>
  <c r="AA58" i="9"/>
  <c r="E103" i="18"/>
  <c r="S106" i="4"/>
  <c r="CG534" i="6"/>
  <c r="CD572" i="6"/>
  <c r="BY574" i="6"/>
  <c r="BQ547" i="6"/>
  <c r="BU546" i="6"/>
  <c r="BU547" i="6" s="1"/>
  <c r="S16" i="9"/>
  <c r="AA15" i="9"/>
  <c r="U4" i="9"/>
  <c r="S5" i="9"/>
  <c r="K7" i="9"/>
  <c r="K11" i="9" s="1"/>
  <c r="M6" i="9"/>
  <c r="U32" i="9"/>
  <c r="Q8" i="9"/>
  <c r="O9" i="9"/>
  <c r="AE53" i="9" l="1"/>
  <c r="AC58" i="9"/>
  <c r="X992" i="3"/>
  <c r="X993" i="3" s="1"/>
  <c r="D994" i="3" s="1"/>
  <c r="AC449" i="3"/>
  <c r="E105" i="18"/>
  <c r="CD574" i="6"/>
  <c r="CI573" i="6"/>
  <c r="CI574" i="6" s="1"/>
  <c r="CC547" i="6"/>
  <c r="U16" i="9"/>
  <c r="W4" i="9"/>
  <c r="U5" i="9"/>
  <c r="AC15" i="9"/>
  <c r="O6" i="9"/>
  <c r="M7" i="9"/>
  <c r="M11" i="9" s="1"/>
  <c r="W32" i="9"/>
  <c r="S8" i="9"/>
  <c r="Q9" i="9"/>
  <c r="AG53" i="9" l="1"/>
  <c r="AG58" i="9" s="1"/>
  <c r="AE58" i="9"/>
  <c r="Y11" i="27"/>
  <c r="Y23" i="27" s="1"/>
  <c r="Y26" i="27" s="1"/>
  <c r="Y28" i="27" s="1"/>
  <c r="Y63" i="27" s="1"/>
  <c r="Y67" i="27" s="1"/>
  <c r="T11" i="27"/>
  <c r="T23" i="27" s="1"/>
  <c r="T11" i="26"/>
  <c r="T23" i="26" s="1"/>
  <c r="Y11" i="26"/>
  <c r="Y23" i="26" s="1"/>
  <c r="Y26" i="26" s="1"/>
  <c r="Y28" i="26" s="1"/>
  <c r="Y63" i="26" s="1"/>
  <c r="Y67" i="26" s="1"/>
  <c r="T11" i="5"/>
  <c r="CN574" i="6"/>
  <c r="BD555" i="6" s="1"/>
  <c r="AT557" i="6" s="1"/>
  <c r="Q6" i="9"/>
  <c r="O7" i="9"/>
  <c r="O11" i="9" s="1"/>
  <c r="Y4" i="9"/>
  <c r="W5" i="9"/>
  <c r="AE15" i="9"/>
  <c r="W16" i="9"/>
  <c r="Y32" i="9"/>
  <c r="U8" i="9"/>
  <c r="S9" i="9"/>
  <c r="T26" i="26" l="1"/>
  <c r="T28" i="26" s="1"/>
  <c r="T29" i="26" s="1"/>
  <c r="AD38" i="26"/>
  <c r="AD40" i="26" s="1"/>
  <c r="Y38" i="26"/>
  <c r="Y40" i="26" s="1"/>
  <c r="T26" i="27"/>
  <c r="T28" i="27" s="1"/>
  <c r="T29" i="27" s="1"/>
  <c r="AD38" i="27"/>
  <c r="AD40" i="27" s="1"/>
  <c r="Y38" i="27"/>
  <c r="Y40" i="27" s="1"/>
  <c r="T23" i="5"/>
  <c r="BE16" i="28"/>
  <c r="AW559" i="6"/>
  <c r="AA4" i="9"/>
  <c r="Y5" i="9"/>
  <c r="AG15" i="9"/>
  <c r="Y16" i="9"/>
  <c r="S6" i="9"/>
  <c r="Q7" i="9"/>
  <c r="Q11" i="9" s="1"/>
  <c r="AA32" i="9"/>
  <c r="W8" i="9"/>
  <c r="U9" i="9"/>
  <c r="Y41" i="26" l="1"/>
  <c r="AB55" i="26" s="1"/>
  <c r="AB56" i="26" s="1"/>
  <c r="AB58" i="26" s="1"/>
  <c r="AB75" i="26" s="1"/>
  <c r="AB76" i="26" s="1"/>
  <c r="AB77" i="26" s="1"/>
  <c r="AB79" i="26" s="1"/>
  <c r="J80" i="26" s="1"/>
  <c r="Y41" i="27"/>
  <c r="AB55" i="27" s="1"/>
  <c r="AB56" i="27" s="1"/>
  <c r="AB58" i="27" s="1"/>
  <c r="AB75" i="27" s="1"/>
  <c r="AB76" i="27" s="1"/>
  <c r="AB77" i="27" s="1"/>
  <c r="AB79" i="27" s="1"/>
  <c r="J80" i="27" s="1"/>
  <c r="T26" i="5"/>
  <c r="T28" i="5" s="1"/>
  <c r="T29" i="5" s="1"/>
  <c r="AD38" i="5"/>
  <c r="AD40" i="5" s="1"/>
  <c r="Y63" i="5"/>
  <c r="Y67" i="5" s="1"/>
  <c r="Q71" i="25"/>
  <c r="O75" i="25" s="1"/>
  <c r="R75" i="25" s="1"/>
  <c r="AC4" i="9"/>
  <c r="AA5" i="9"/>
  <c r="U6" i="9"/>
  <c r="S7" i="9"/>
  <c r="S11" i="9" s="1"/>
  <c r="AA16" i="9"/>
  <c r="AC32" i="9"/>
  <c r="W9" i="9"/>
  <c r="Y8" i="9"/>
  <c r="F59" i="26" l="1"/>
  <c r="F59" i="27"/>
  <c r="Y38" i="5"/>
  <c r="Y40" i="5" s="1"/>
  <c r="AR43" i="5" s="1"/>
  <c r="W6" i="9"/>
  <c r="U7" i="9"/>
  <c r="U11" i="9" s="1"/>
  <c r="AC16" i="9"/>
  <c r="AC5" i="9"/>
  <c r="AE4" i="9"/>
  <c r="AE32" i="9"/>
  <c r="Y9" i="9"/>
  <c r="AA8" i="9"/>
  <c r="AR42" i="5" l="1"/>
  <c r="Y41" i="5" s="1"/>
  <c r="AB55" i="5" s="1"/>
  <c r="AB56" i="5" s="1"/>
  <c r="AB58" i="5" s="1"/>
  <c r="AE5" i="9"/>
  <c r="AG4" i="9"/>
  <c r="W7" i="9"/>
  <c r="W11" i="9" s="1"/>
  <c r="Y6" i="9"/>
  <c r="AE16" i="9"/>
  <c r="AG32" i="9"/>
  <c r="AA9" i="9"/>
  <c r="AC8" i="9"/>
  <c r="Q22" i="28" l="1"/>
  <c r="V33" i="28" s="1"/>
  <c r="V35" i="28" s="1"/>
  <c r="M25" i="3"/>
  <c r="P203" i="3" s="1"/>
  <c r="BE15" i="28"/>
  <c r="F59" i="5"/>
  <c r="AB75" i="5"/>
  <c r="AB76" i="5" s="1"/>
  <c r="AG5" i="9"/>
  <c r="AG16" i="9"/>
  <c r="Y7" i="9"/>
  <c r="Y11" i="9" s="1"/>
  <c r="AA6" i="9"/>
  <c r="AC9" i="9"/>
  <c r="AE8" i="9"/>
  <c r="M27" i="3" l="1"/>
  <c r="AB77" i="5"/>
  <c r="AB79" i="5" s="1"/>
  <c r="J80" i="5" s="1"/>
  <c r="AA7" i="9"/>
  <c r="AA11" i="9" s="1"/>
  <c r="AC6" i="9"/>
  <c r="AG8" i="9"/>
  <c r="AE9" i="9"/>
  <c r="D203" i="3" l="1"/>
  <c r="W203" i="3"/>
  <c r="AE6" i="9"/>
  <c r="AC7" i="9"/>
  <c r="AC11" i="9" s="1"/>
  <c r="AG9" i="9"/>
  <c r="AG6" i="9" l="1"/>
  <c r="AE7" i="9"/>
  <c r="AE11" i="9"/>
  <c r="AG7" i="9" l="1"/>
  <c r="AG11" i="9" s="1"/>
  <c r="W836" i="3"/>
  <c r="E20" i="9" s="1"/>
  <c r="AC847" i="3" l="1"/>
  <c r="AC849" i="3" s="1"/>
  <c r="G20" i="9"/>
  <c r="E22" i="9"/>
  <c r="E35" i="9" s="1"/>
  <c r="E37" i="9" s="1"/>
  <c r="E45" i="9" l="1"/>
  <c r="E49" i="9"/>
  <c r="I20" i="9"/>
  <c r="G22" i="9"/>
  <c r="G35" i="9" s="1"/>
  <c r="G37" i="9" s="1"/>
  <c r="G45" i="9" l="1"/>
  <c r="G49" i="9"/>
  <c r="K20" i="9"/>
  <c r="I22" i="9"/>
  <c r="I35" i="9" s="1"/>
  <c r="I37" i="9" s="1"/>
  <c r="E60" i="9"/>
  <c r="E47" i="9"/>
  <c r="E48" i="9"/>
  <c r="E68" i="9" l="1"/>
  <c r="I49" i="9"/>
  <c r="I45" i="9"/>
  <c r="M20" i="9"/>
  <c r="K22" i="9"/>
  <c r="K35" i="9" s="1"/>
  <c r="K37" i="9" s="1"/>
  <c r="G60" i="9"/>
  <c r="G48" i="9"/>
  <c r="G47" i="9"/>
  <c r="G62" i="9" l="1"/>
  <c r="O20" i="9"/>
  <c r="M22" i="9"/>
  <c r="M35" i="9" s="1"/>
  <c r="M37" i="9" s="1"/>
  <c r="K49" i="9"/>
  <c r="K45" i="9"/>
  <c r="E70" i="9"/>
  <c r="E72" i="9" s="1"/>
  <c r="I60" i="9"/>
  <c r="I47" i="9"/>
  <c r="I48" i="9"/>
  <c r="G70" i="9" l="1"/>
  <c r="G72" i="9" s="1"/>
  <c r="Q20" i="9"/>
  <c r="O22" i="9"/>
  <c r="O35" i="9" s="1"/>
  <c r="O37" i="9" s="1"/>
  <c r="M49" i="9"/>
  <c r="M45" i="9"/>
  <c r="I62" i="9"/>
  <c r="K48" i="9"/>
  <c r="K60" i="9"/>
  <c r="K47" i="9"/>
  <c r="K62" i="9" l="1"/>
  <c r="O49" i="9"/>
  <c r="O45" i="9"/>
  <c r="I70" i="9"/>
  <c r="I72" i="9" s="1"/>
  <c r="M48" i="9"/>
  <c r="M60" i="9"/>
  <c r="M47" i="9"/>
  <c r="S20" i="9"/>
  <c r="Q22" i="9"/>
  <c r="Q35" i="9" s="1"/>
  <c r="Q37" i="9" s="1"/>
  <c r="K70" i="9" l="1"/>
  <c r="K72" i="9"/>
  <c r="M62" i="9"/>
  <c r="O48" i="9"/>
  <c r="O60" i="9"/>
  <c r="O47" i="9"/>
  <c r="Q49" i="9"/>
  <c r="Q45" i="9"/>
  <c r="S22" i="9"/>
  <c r="S35" i="9" s="1"/>
  <c r="S37" i="9" s="1"/>
  <c r="U20" i="9"/>
  <c r="Q48" i="9" l="1"/>
  <c r="Q47" i="9"/>
  <c r="Q60" i="9"/>
  <c r="S49" i="9"/>
  <c r="S45" i="9"/>
  <c r="O62" i="9"/>
  <c r="M70" i="9"/>
  <c r="M72" i="9" s="1"/>
  <c r="U22" i="9"/>
  <c r="U35" i="9" s="1"/>
  <c r="U37" i="9" s="1"/>
  <c r="W20" i="9"/>
  <c r="O70" i="9" l="1"/>
  <c r="O72" i="9"/>
  <c r="S60" i="9"/>
  <c r="S48" i="9"/>
  <c r="S47" i="9"/>
  <c r="W22" i="9"/>
  <c r="W35" i="9" s="1"/>
  <c r="W37" i="9" s="1"/>
  <c r="Y20" i="9"/>
  <c r="Q62" i="9"/>
  <c r="U49" i="9"/>
  <c r="U45" i="9"/>
  <c r="Q70" i="9" l="1"/>
  <c r="Q72" i="9" s="1"/>
  <c r="AA20" i="9"/>
  <c r="Y22" i="9"/>
  <c r="Y35" i="9" s="1"/>
  <c r="Y37" i="9" s="1"/>
  <c r="W45" i="9"/>
  <c r="W49" i="9"/>
  <c r="U47" i="9"/>
  <c r="U48" i="9"/>
  <c r="U60" i="9"/>
  <c r="S62" i="9"/>
  <c r="S70" i="9" l="1"/>
  <c r="S72" i="9" s="1"/>
  <c r="U62" i="9"/>
  <c r="W47" i="9"/>
  <c r="W48" i="9"/>
  <c r="W60" i="9"/>
  <c r="Y49" i="9"/>
  <c r="Y45" i="9"/>
  <c r="AC20" i="9"/>
  <c r="AA22" i="9"/>
  <c r="AA35" i="9" s="1"/>
  <c r="AA37" i="9" s="1"/>
  <c r="U70" i="9" l="1"/>
  <c r="U72" i="9" s="1"/>
  <c r="AE20" i="9"/>
  <c r="AC22" i="9"/>
  <c r="AC35" i="9" s="1"/>
  <c r="AC37" i="9" s="1"/>
  <c r="Y47" i="9"/>
  <c r="Y48" i="9"/>
  <c r="Y60" i="9"/>
  <c r="W62" i="9"/>
  <c r="AA45" i="9"/>
  <c r="AA49" i="9"/>
  <c r="W70" i="9" l="1"/>
  <c r="W72" i="9" s="1"/>
  <c r="Y62" i="9"/>
  <c r="AC45" i="9"/>
  <c r="AC49" i="9"/>
  <c r="AA60" i="9"/>
  <c r="AA47" i="9"/>
  <c r="AA48" i="9"/>
  <c r="AG20" i="9"/>
  <c r="AG22" i="9" s="1"/>
  <c r="AG35" i="9" s="1"/>
  <c r="AG37" i="9" s="1"/>
  <c r="AE22" i="9"/>
  <c r="AE35" i="9" s="1"/>
  <c r="AE37" i="9" s="1"/>
  <c r="AG49" i="9" l="1"/>
  <c r="AG45" i="9"/>
  <c r="AA62" i="9"/>
  <c r="AC60" i="9"/>
  <c r="AC47" i="9"/>
  <c r="AC48" i="9"/>
  <c r="AE45" i="9"/>
  <c r="AE49" i="9"/>
  <c r="Y70" i="9"/>
  <c r="Y72" i="9" s="1"/>
  <c r="AC62" i="9" l="1"/>
  <c r="AE60" i="9"/>
  <c r="AE48" i="9"/>
  <c r="AE47" i="9"/>
  <c r="AA70" i="9"/>
  <c r="AA72" i="9" s="1"/>
  <c r="AG60" i="9"/>
  <c r="AG47" i="9"/>
  <c r="AG48" i="9"/>
  <c r="AG62" i="9" l="1"/>
  <c r="AE62" i="9"/>
  <c r="AC70" i="9"/>
  <c r="AC72" i="9" s="1"/>
  <c r="AE70" i="9" l="1"/>
  <c r="AG70" i="9"/>
  <c r="AG72" i="9" s="1"/>
  <c r="AE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<sst xmlns="http://schemas.openxmlformats.org/spreadsheetml/2006/main" count="4761" uniqueCount="2519">
  <si>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</si>
  <si>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</si>
  <si>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</si>
  <si>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</si>
  <si>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</si>
  <si>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</si>
  <si>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</si>
  <si>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</si>
  <si>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</si>
  <si>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</si>
  <si>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</si>
  <si>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</si>
  <si>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</si>
  <si>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</si>
  <si>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</si>
  <si>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</si>
  <si>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</si>
  <si>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</si>
  <si>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</si>
  <si>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</si>
  <si>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</si>
  <si>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</si>
  <si>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</si>
  <si>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</si>
  <si>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</si>
  <si>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</si>
  <si>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</si>
  <si>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</si>
  <si>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</si>
  <si>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</si>
  <si>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</si>
  <si>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</si>
  <si>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</si>
  <si>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</si>
  <si>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</si>
  <si>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</si>
  <si>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</si>
  <si>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</si>
  <si>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</si>
  <si>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</si>
  <si>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</si>
  <si>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</si>
  <si>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</si>
  <si>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</si>
  <si>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</si>
  <si>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</si>
  <si>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</si>
  <si>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</si>
  <si>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</si>
  <si>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</si>
  <si>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</si>
  <si>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</si>
  <si>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</si>
  <si>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</si>
  <si>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</si>
  <si>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</si>
  <si>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</si>
  <si>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</si>
  <si>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</si>
  <si>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</si>
  <si>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</si>
  <si>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</si>
  <si>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</si>
  <si>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</si>
  <si>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</si>
  <si>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</si>
  <si>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</si>
  <si>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</si>
  <si>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</si>
  <si>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</si>
  <si>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</si>
  <si>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</si>
  <si>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</si>
  <si>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</si>
  <si>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</si>
  <si>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</si>
  <si>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</si>
  <si>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</si>
  <si>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</si>
  <si>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</si>
  <si>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</si>
  <si>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</si>
  <si>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</si>
  <si>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</si>
  <si>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</si>
  <si>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</si>
  <si>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</si>
  <si>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</si>
  <si>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</si>
  <si>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</si>
  <si>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</si>
  <si>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</si>
  <si>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</si>
  <si>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</si>
  <si>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</si>
  <si>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</si>
  <si>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</si>
  <si>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</si>
  <si>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</si>
  <si>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</si>
  <si>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</si>
  <si>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</si>
  <si>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</si>
  <si>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</si>
  <si>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</si>
  <si>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</si>
  <si>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</si>
  <si>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</si>
  <si>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</si>
  <si>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</si>
  <si>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</si>
  <si>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</si>
  <si>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</si>
  <si>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</si>
  <si>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</si>
  <si>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</si>
  <si>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</si>
  <si>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</si>
  <si>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</si>
  <si>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</si>
  <si>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</si>
  <si>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</si>
  <si>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</si>
  <si>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</si>
  <si>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</si>
  <si>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</si>
  <si>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</si>
  <si>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</si>
  <si>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</si>
  <si>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</si>
  <si>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</si>
  <si>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</si>
  <si>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</si>
  <si>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</si>
  <si>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</si>
  <si>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</si>
  <si>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</si>
  <si>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</si>
  <si>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</si>
  <si>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</si>
  <si>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</si>
  <si>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</si>
  <si>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</si>
  <si>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</si>
  <si>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</si>
  <si>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</si>
  <si>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</si>
  <si>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</si>
  <si>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</si>
  <si>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</si>
  <si>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</si>
  <si>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</si>
  <si>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</si>
  <si>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</si>
  <si>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</si>
  <si>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</si>
  <si>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</si>
  <si>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</si>
  <si>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</si>
  <si>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</si>
  <si>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</si>
  <si>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</si>
  <si>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</si>
  <si>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</si>
  <si>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</si>
  <si>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</si>
  <si>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</si>
  <si>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</si>
  <si>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</si>
  <si>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</si>
  <si>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</si>
  <si>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</si>
  <si>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</si>
  <si>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</si>
  <si>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</si>
  <si>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</si>
  <si>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</si>
  <si>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</si>
  <si>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</si>
  <si>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</si>
  <si>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</si>
  <si>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</si>
  <si>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</si>
  <si>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</si>
  <si>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</si>
  <si>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</si>
  <si>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</si>
  <si>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</si>
  <si>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</si>
  <si>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</si>
  <si>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</si>
  <si>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</si>
  <si>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</si>
  <si>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</si>
  <si>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</si>
  <si>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</si>
  <si>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</si>
  <si>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</si>
  <si>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</si>
  <si>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</si>
  <si>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</si>
  <si>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</si>
  <si>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</si>
  <si>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</si>
  <si>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</si>
  <si>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</si>
  <si>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</si>
  <si>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</si>
  <si>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</si>
  <si>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</si>
  <si>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</si>
  <si>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</si>
  <si>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</si>
  <si>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</si>
  <si>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</si>
  <si>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</si>
  <si>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</si>
  <si>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</si>
  <si>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</si>
  <si>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</si>
  <si>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</si>
  <si>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</si>
  <si>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</si>
  <si>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</si>
  <si>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</si>
  <si>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</si>
  <si>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</si>
  <si>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</si>
  <si>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</si>
  <si>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</si>
  <si>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</si>
  <si>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</si>
  <si>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</si>
  <si>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</si>
  <si>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</si>
  <si>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</si>
  <si>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</si>
  <si>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</si>
  <si>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</si>
  <si>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</si>
  <si>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</si>
  <si>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</si>
  <si>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</si>
  <si>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</si>
  <si>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</si>
  <si>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</si>
  <si>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</si>
  <si>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</si>
  <si>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</si>
  <si>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</si>
  <si>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</si>
  <si>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</si>
  <si>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</si>
  <si>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</si>
  <si>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</si>
  <si>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</si>
  <si>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</si>
  <si>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</si>
  <si>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</si>
  <si>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</si>
  <si>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</si>
  <si>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</si>
  <si>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</si>
  <si>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</si>
  <si>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</si>
  <si>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</si>
  <si>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</si>
  <si>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</si>
  <si>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</si>
  <si>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</si>
  <si>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</si>
  <si>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</si>
  <si>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</si>
  <si>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</si>
  <si>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</si>
  <si>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</si>
  <si>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</si>
  <si>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</si>
  <si>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</si>
  <si>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</si>
  <si>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</si>
  <si>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</si>
  <si>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</si>
  <si>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</si>
  <si>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</si>
  <si>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</si>
  <si>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</si>
  <si>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</si>
  <si>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</si>
  <si>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</si>
  <si>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</si>
  <si>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</si>
  <si>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</si>
  <si>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</si>
  <si>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</si>
  <si>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</si>
  <si>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</si>
  <si>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</si>
  <si>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</si>
  <si>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</si>
  <si>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</si>
  <si>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</si>
  <si>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</si>
  <si>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</si>
  <si>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</si>
  <si>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</si>
  <si>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</si>
  <si>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</si>
  <si>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</si>
  <si>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</si>
  <si>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</si>
  <si>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</si>
  <si>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</si>
  <si>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</si>
  <si>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</si>
  <si>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</si>
  <si>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</si>
  <si>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</si>
  <si>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</si>
  <si>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</si>
  <si>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</si>
  <si>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</si>
  <si>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</si>
  <si>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</si>
  <si>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</si>
  <si>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</si>
  <si>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</si>
  <si>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</si>
  <si>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</si>
  <si>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</si>
  <si>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</si>
  <si>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</si>
  <si>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</si>
  <si>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</si>
  <si>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</si>
  <si>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</si>
  <si>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</si>
  <si>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</si>
  <si>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</si>
  <si>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</si>
  <si>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</si>
  <si>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</si>
  <si>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</si>
  <si>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</si>
  <si>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</si>
  <si>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</si>
  <si>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</si>
  <si>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</si>
  <si>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</si>
  <si>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</si>
  <si>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</si>
  <si>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</si>
  <si>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</si>
  <si>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</si>
  <si>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</si>
  <si>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</si>
  <si>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</si>
  <si>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</si>
  <si>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</si>
  <si>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</si>
  <si>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</si>
  <si>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</si>
  <si>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</si>
  <si>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</si>
  <si>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</si>
  <si>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</si>
  <si>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</si>
  <si>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</si>
  <si>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</si>
  <si>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</si>
  <si>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</si>
  <si>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</si>
  <si>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</si>
  <si>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</si>
  <si>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</si>
  <si>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</si>
  <si>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</si>
  <si>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</si>
  <si>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</si>
  <si>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</si>
  <si>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</si>
  <si>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</si>
  <si>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</si>
  <si>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</si>
  <si>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</si>
  <si>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</si>
  <si>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</si>
  <si>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</si>
  <si>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</si>
  <si>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</si>
  <si>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</si>
  <si>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</si>
  <si>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</si>
  <si>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</si>
  <si>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</si>
  <si>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</si>
  <si>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</si>
  <si>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</si>
  <si>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</si>
  <si>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</si>
  <si>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</si>
  <si>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</si>
  <si>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</si>
  <si>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</si>
  <si>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</si>
  <si>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</si>
  <si>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</si>
  <si>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</si>
  <si>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</si>
  <si>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</si>
  <si>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</si>
  <si>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</si>
  <si>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</si>
  <si>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</si>
  <si>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</si>
  <si>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</si>
  <si>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</si>
  <si>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</si>
  <si>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</si>
  <si>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</si>
  <si>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</si>
  <si>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</si>
  <si>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</si>
  <si>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</si>
  <si>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</si>
  <si>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</si>
  <si>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</si>
  <si>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</si>
  <si>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</si>
  <si>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</si>
  <si>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</si>
  <si>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</si>
  <si>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</si>
  <si>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</si>
  <si>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</si>
  <si>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</si>
  <si>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</si>
  <si>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</si>
  <si>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</si>
  <si>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</si>
  <si>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</si>
  <si>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</si>
  <si>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</si>
  <si>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</si>
  <si>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</si>
  <si>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</si>
  <si>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</si>
  <si>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</si>
  <si>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</si>
  <si>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</si>
  <si>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</si>
  <si>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</si>
  <si>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</si>
  <si>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</si>
  <si>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</si>
  <si>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</si>
  <si>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</si>
  <si>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</si>
  <si>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</si>
  <si>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</si>
  <si>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</si>
  <si>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</si>
  <si>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</si>
  <si>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</si>
  <si>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</si>
  <si>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</si>
  <si>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</si>
  <si>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</si>
  <si>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</si>
  <si>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</si>
  <si>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</si>
  <si>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</si>
  <si>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</si>
  <si>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</si>
  <si>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</si>
  <si>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</si>
  <si>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</si>
  <si>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</si>
  <si>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</si>
  <si>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</si>
  <si>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</si>
  <si>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</si>
  <si>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</si>
  <si>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</si>
  <si>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</si>
  <si>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</si>
  <si>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</si>
  <si>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</si>
  <si>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</si>
  <si>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</si>
  <si>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</si>
  <si>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</si>
  <si>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</si>
  <si>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</si>
  <si>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</si>
  <si>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</si>
  <si>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</si>
  <si>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</si>
  <si>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</si>
  <si>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</si>
  <si>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</si>
  <si>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</si>
  <si>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</si>
  <si>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</si>
  <si>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</si>
  <si>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</si>
  <si>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</si>
  <si>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</si>
  <si>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</si>
  <si>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</si>
  <si>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</si>
  <si>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</si>
  <si>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</si>
  <si>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</si>
  <si>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</si>
  <si>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</si>
  <si>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</si>
  <si>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</si>
  <si>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</si>
  <si>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</si>
  <si>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</si>
  <si>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</si>
  <si>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</si>
  <si>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</si>
  <si>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</si>
  <si>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</si>
  <si>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</si>
  <si>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</si>
  <si>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</si>
  <si>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</si>
  <si>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</si>
  <si>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</si>
  <si>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</si>
  <si>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</si>
  <si>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</si>
  <si>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</si>
  <si>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</si>
  <si>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</si>
  <si>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</si>
  <si>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</si>
  <si>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</si>
  <si>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</si>
  <si>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</si>
  <si>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</si>
  <si>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</si>
  <si>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</si>
  <si>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</si>
  <si>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</si>
  <si>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</si>
  <si>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</si>
  <si>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</si>
  <si>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</si>
  <si>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</si>
  <si>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</si>
  <si>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</si>
  <si>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</si>
  <si>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</si>
  <si>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</si>
  <si>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</si>
  <si>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</si>
  <si>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</si>
  <si>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</si>
  <si>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</si>
  <si>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</si>
  <si>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</si>
  <si>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</si>
  <si>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</si>
  <si>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</si>
  <si>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</si>
  <si>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</si>
  <si>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</si>
  <si>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</si>
  <si>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</si>
  <si>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</si>
  <si>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</si>
  <si>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</si>
  <si>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</si>
  <si>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</si>
  <si>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</si>
  <si>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</si>
  <si>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</si>
  <si>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</si>
  <si>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</si>
  <si>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</si>
  <si>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</si>
  <si>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</si>
  <si>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</si>
  <si>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</si>
  <si>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</si>
  <si>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</si>
  <si>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</si>
  <si>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</si>
  <si>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</si>
  <si>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</si>
  <si>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</si>
  <si>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</si>
  <si>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</si>
  <si>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</si>
  <si>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</si>
  <si>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</si>
  <si>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</si>
  <si>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</si>
  <si>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</si>
  <si>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</si>
  <si>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</si>
  <si>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</si>
  <si>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</si>
  <si>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</si>
  <si>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</si>
  <si>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</si>
  <si>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</si>
  <si>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</si>
  <si>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</si>
  <si>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</si>
  <si>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</si>
  <si>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</si>
  <si>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</si>
  <si>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</si>
  <si>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</si>
  <si>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</si>
  <si>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</si>
  <si>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</si>
  <si>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</si>
  <si>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</si>
  <si>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</si>
  <si>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</si>
  <si>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</si>
  <si>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</si>
  <si>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</si>
  <si>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</si>
  <si>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</si>
  <si>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</si>
  <si>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</si>
  <si>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</si>
  <si>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</si>
  <si>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</si>
  <si>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</si>
  <si>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</si>
  <si>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</si>
  <si>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</si>
  <si>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</si>
  <si>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</si>
  <si>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</si>
  <si>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</si>
  <si>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</si>
  <si>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</si>
  <si>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</si>
  <si>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</si>
  <si>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</si>
  <si>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</si>
  <si>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</si>
  <si>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</si>
  <si>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</si>
  <si>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</si>
  <si>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</si>
  <si>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</si>
  <si>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</si>
  <si>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</si>
  <si>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</si>
  <si>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</si>
  <si>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</si>
  <si>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</si>
  <si>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</si>
  <si>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</si>
  <si>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</si>
  <si>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</si>
  <si>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</si>
  <si>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</si>
  <si>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</si>
  <si>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</si>
  <si>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</si>
  <si>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</si>
  <si>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</si>
  <si>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</si>
  <si>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</si>
  <si>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</si>
  <si>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</si>
  <si>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</si>
  <si>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</si>
  <si>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</si>
  <si>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</si>
  <si>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</si>
  <si>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</si>
  <si>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</si>
  <si>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</si>
  <si>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</si>
  <si>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</si>
  <si>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</si>
  <si>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</si>
  <si>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</si>
  <si>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</si>
  <si>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</si>
  <si>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</si>
  <si>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</si>
  <si>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</si>
  <si>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</si>
  <si>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</si>
  <si>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</si>
  <si>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</si>
  <si>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</si>
  <si>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</si>
  <si>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</si>
  <si>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</si>
  <si>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</si>
  <si>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</si>
  <si>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</si>
  <si>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</si>
  <si>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</si>
  <si>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</si>
  <si>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</si>
  <si>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</si>
  <si>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</si>
  <si>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</si>
  <si>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</si>
  <si>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</si>
  <si>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</si>
  <si>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</si>
  <si>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</si>
  <si>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</si>
  <si>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</si>
  <si>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</si>
  <si>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</si>
  <si>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</si>
  <si>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</si>
  <si>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</si>
  <si>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</si>
  <si>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</si>
  <si>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</si>
  <si>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</si>
  <si>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</si>
  <si>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</si>
  <si>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</si>
  <si>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</si>
  <si>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</si>
  <si>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</si>
  <si>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</si>
  <si>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</si>
  <si>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</si>
  <si>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</si>
  <si>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</si>
  <si>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</si>
  <si>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</si>
  <si>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</si>
  <si>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</si>
  <si>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</si>
  <si>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</si>
  <si>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</si>
  <si>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</si>
  <si>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</si>
  <si>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</si>
  <si>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</si>
  <si>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</si>
  <si>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</si>
  <si>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</si>
  <si>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</si>
  <si>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</si>
  <si>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</si>
  <si>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</si>
  <si>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</si>
  <si>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</si>
  <si>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</si>
  <si>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</si>
  <si>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</si>
  <si>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</si>
  <si>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</si>
  <si>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</si>
  <si>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</si>
  <si>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</si>
  <si>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</si>
  <si>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</si>
  <si>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</si>
  <si>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</si>
  <si>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</si>
  <si>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</si>
  <si>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</si>
  <si>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</si>
  <si>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</si>
  <si>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</si>
  <si>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</si>
  <si>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</si>
  <si>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</si>
  <si>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</si>
  <si>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</si>
  <si>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</si>
  <si>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</si>
  <si>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</si>
  <si>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</si>
  <si>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</si>
  <si>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</si>
  <si>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</si>
  <si>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</si>
  <si>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</si>
  <si>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</si>
  <si>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</si>
  <si>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</si>
  <si>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</si>
  <si>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</si>
  <si>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</si>
  <si>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</si>
  <si>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</si>
  <si>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</si>
  <si>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</si>
  <si>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</si>
  <si>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</si>
  <si>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</si>
  <si>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</si>
  <si>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</si>
  <si>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</si>
  <si>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</si>
  <si>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</si>
  <si>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</si>
  <si>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</si>
  <si>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</si>
  <si>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</si>
  <si>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</si>
  <si>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</si>
  <si>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</si>
  <si>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</si>
  <si>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</si>
  <si>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</si>
  <si>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</si>
  <si>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</si>
  <si>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</si>
  <si>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</si>
  <si>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</si>
  <si>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</si>
  <si>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</si>
  <si>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</si>
  <si>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</si>
  <si>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</si>
  <si>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</si>
  <si>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</si>
  <si>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</si>
  <si>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</si>
  <si>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</si>
  <si>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</si>
  <si>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</si>
  <si>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</si>
  <si>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</si>
  <si>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</si>
  <si>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</si>
  <si>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</si>
  <si>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</si>
  <si>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</si>
  <si>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</si>
  <si>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</si>
  <si>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</si>
  <si>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</si>
  <si>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</si>
  <si>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</si>
  <si>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</si>
  <si>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</si>
  <si>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</si>
  <si>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</si>
  <si>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</si>
  <si>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</si>
  <si>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</si>
  <si>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</si>
  <si>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</si>
  <si>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</si>
  <si>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</si>
  <si>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</si>
  <si>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</si>
  <si>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</si>
  <si>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</si>
  <si>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</si>
  <si>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</si>
  <si>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</si>
  <si>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</si>
  <si>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</si>
  <si>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</si>
  <si>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</si>
  <si>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</si>
  <si>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</si>
  <si>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</si>
  <si>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</si>
  <si>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</si>
  <si>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</si>
  <si>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</si>
  <si>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</si>
  <si>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</si>
  <si>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</si>
  <si>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</si>
  <si>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</si>
  <si>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</si>
  <si>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</si>
  <si>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</si>
  <si>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</si>
  <si>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</si>
  <si>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</si>
  <si>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</si>
  <si>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</si>
  <si>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</si>
  <si>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</si>
  <si>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</si>
  <si>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</si>
  <si>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</si>
  <si>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</si>
  <si>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</si>
  <si>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</si>
  <si>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</si>
  <si>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</si>
  <si>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</si>
  <si>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</si>
  <si>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</si>
  <si>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</si>
  <si>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</si>
  <si>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</si>
  <si>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</si>
  <si>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</si>
  <si>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</si>
  <si>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</si>
  <si>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</si>
  <si>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</si>
  <si>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</si>
  <si>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</si>
  <si>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</si>
  <si>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</si>
  <si>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</si>
  <si>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</si>
  <si>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</si>
  <si>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</si>
  <si>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</si>
  <si>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</si>
  <si>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</si>
  <si>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</si>
  <si>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</si>
  <si>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</si>
  <si>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</si>
  <si>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</si>
  <si>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</si>
  <si>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</si>
  <si>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</si>
  <si>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</si>
  <si>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</si>
  <si>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</si>
  <si>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</si>
  <si>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</si>
  <si>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</si>
  <si>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</si>
  <si>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</si>
  <si>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</si>
  <si>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</si>
  <si>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</si>
  <si>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</si>
  <si>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</si>
  <si>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</si>
  <si>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</si>
  <si>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</si>
  <si>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</si>
  <si>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</si>
  <si>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</si>
  <si>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</si>
  <si>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</si>
  <si>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</si>
  <si>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</si>
  <si>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</si>
  <si>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</si>
  <si>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</si>
  <si>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</si>
  <si>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</si>
  <si>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</si>
  <si>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</si>
  <si>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</si>
  <si>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</si>
  <si>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</si>
  <si>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</si>
  <si>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</si>
  <si>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</si>
  <si>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</si>
  <si>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</si>
  <si>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</si>
  <si>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</si>
  <si>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</si>
  <si>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</si>
  <si>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</si>
  <si>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</si>
  <si>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</si>
  <si>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</si>
  <si>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</si>
  <si>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</si>
  <si>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</si>
  <si>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</si>
  <si>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</si>
  <si>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</si>
  <si>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</si>
  <si>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</si>
  <si>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</si>
  <si>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</si>
  <si>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</si>
  <si>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</si>
  <si>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</si>
  <si>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</si>
  <si>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</si>
  <si>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</si>
  <si>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</si>
  <si>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</si>
  <si>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</si>
  <si>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</si>
  <si>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</si>
  <si>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</si>
  <si>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</si>
  <si>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</si>
  <si>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</si>
  <si>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</si>
  <si>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</si>
  <si>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</si>
  <si>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</si>
  <si>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</si>
  <si>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</si>
  <si>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</si>
  <si>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</si>
  <si>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</si>
  <si>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</si>
  <si>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</si>
  <si>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</si>
  <si>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</si>
  <si>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</si>
  <si>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</si>
  <si>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</si>
  <si>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</si>
  <si>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</si>
  <si>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</si>
  <si>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</si>
  <si>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</si>
  <si>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</si>
  <si>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</si>
  <si>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</si>
  <si>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</si>
  <si>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</si>
  <si>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</si>
  <si>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</si>
  <si>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</si>
  <si>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</si>
  <si>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</si>
  <si>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</si>
  <si>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</si>
  <si>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</si>
  <si>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</si>
  <si>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</si>
  <si>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</si>
  <si>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</si>
  <si>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</si>
  <si>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</si>
  <si>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</si>
  <si>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</si>
  <si>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</si>
  <si>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</si>
  <si>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</si>
  <si>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</si>
  <si>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</si>
  <si>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</si>
  <si>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</si>
  <si>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</si>
  <si>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</si>
  <si>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</si>
  <si>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</si>
  <si>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</si>
  <si>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</si>
  <si>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</si>
  <si>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</si>
  <si>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</si>
  <si>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</si>
  <si>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</si>
  <si>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</si>
  <si>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</si>
  <si>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</si>
  <si>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</si>
  <si>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</si>
  <si>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</si>
  <si>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</si>
  <si>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</si>
  <si>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</si>
  <si>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</si>
  <si>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</si>
  <si>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</si>
  <si>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</si>
  <si>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</si>
  <si>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</si>
  <si>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</si>
  <si>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</si>
  <si>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</si>
  <si>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</si>
  <si>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</si>
  <si>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</si>
  <si>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</si>
  <si>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</si>
  <si>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</si>
  <si>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</si>
  <si>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</si>
  <si>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</si>
  <si>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</si>
  <si>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</si>
  <si>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</si>
  <si>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</si>
  <si>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</si>
  <si>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</si>
  <si>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</si>
  <si>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</si>
  <si>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</si>
  <si>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</si>
  <si>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</si>
  <si>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</si>
  <si>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</si>
  <si>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</si>
  <si>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</si>
  <si>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</si>
  <si>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</si>
  <si>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</si>
  <si>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</si>
  <si>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</si>
  <si>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</si>
  <si>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</si>
  <si>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</si>
  <si>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</si>
  <si>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</si>
  <si>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</si>
  <si>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</si>
  <si>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</si>
  <si>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</si>
  <si>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</si>
  <si>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</si>
  <si>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</si>
  <si>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</si>
  <si>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</si>
  <si>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</si>
  <si>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</si>
  <si>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</si>
  <si>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</si>
  <si>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</si>
  <si>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</si>
  <si>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</si>
  <si>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</si>
  <si>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</si>
  <si>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</si>
  <si>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</si>
  <si>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</si>
  <si>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</si>
  <si>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</si>
  <si>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</si>
  <si>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</si>
  <si>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</si>
  <si>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</si>
  <si>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</si>
  <si>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</si>
  <si>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</si>
  <si>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</si>
  <si>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</si>
  <si>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</si>
  <si>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</si>
  <si>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</si>
  <si>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</si>
  <si>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</si>
  <si>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</si>
  <si>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</si>
  <si>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</si>
  <si>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</si>
  <si>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</si>
  <si>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</si>
  <si>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</si>
  <si>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</si>
  <si>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</si>
  <si>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</si>
  <si>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</si>
  <si>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</si>
  <si>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</si>
  <si>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</si>
  <si>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</si>
  <si>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</si>
  <si>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</si>
  <si>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</si>
  <si>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</si>
  <si>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</si>
  <si>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</si>
  <si>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</si>
  <si>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</si>
  <si>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</si>
  <si>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</si>
  <si>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</si>
  <si>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</si>
  <si>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</si>
  <si>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</si>
  <si>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</si>
  <si>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</si>
  <si>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</si>
  <si>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</si>
  <si>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</si>
  <si>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</si>
  <si>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</si>
  <si>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</si>
  <si>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</si>
  <si>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</si>
  <si>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</si>
  <si>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</si>
  <si>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</si>
  <si>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</si>
  <si>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</si>
  <si>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</si>
  <si>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</si>
  <si>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</si>
  <si>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</si>
  <si>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</si>
  <si>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</si>
  <si>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</si>
  <si>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</si>
  <si>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</si>
  <si>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</si>
  <si>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</si>
  <si>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</si>
  <si>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</si>
  <si>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</si>
  <si>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</si>
  <si>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</si>
  <si>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</si>
  <si>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</si>
  <si>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</si>
  <si>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</si>
  <si>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</si>
  <si>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</si>
  <si>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</si>
  <si>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</si>
  <si>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</si>
  <si>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</si>
  <si>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</si>
  <si>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</si>
  <si>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</si>
  <si>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</si>
  <si>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</si>
  <si>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</si>
  <si>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</si>
  <si>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</si>
  <si>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</si>
  <si>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</si>
  <si>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</si>
  <si>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</si>
  <si>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</si>
  <si>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</si>
  <si>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</si>
  <si>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</si>
  <si>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</si>
  <si>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</si>
  <si>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</si>
  <si>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</si>
  <si>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</si>
  <si>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</si>
  <si>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</si>
  <si>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</si>
  <si>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</si>
  <si>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</si>
  <si>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</si>
  <si>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</si>
  <si>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</si>
  <si>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</si>
  <si>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</si>
  <si>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</si>
  <si>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</si>
  <si>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</si>
  <si>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</si>
  <si>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</si>
  <si>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</si>
  <si>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</si>
  <si>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</si>
  <si>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</si>
  <si>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</si>
  <si>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</si>
  <si>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</si>
  <si>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</si>
  <si>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</si>
  <si>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</si>
  <si>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</si>
  <si>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</si>
  <si>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</si>
  <si>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</si>
  <si>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</si>
  <si>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</si>
  <si>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</si>
  <si>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</si>
  <si>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</si>
  <si>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</si>
  <si>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</si>
  <si>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</si>
  <si>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</si>
  <si>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</si>
  <si>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</si>
  <si>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</si>
  <si>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</si>
  <si>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</si>
  <si>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</si>
  <si>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</si>
  <si>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</si>
  <si>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</si>
  <si>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</si>
  <si>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</si>
  <si>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</si>
  <si>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</si>
  <si>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</si>
  <si>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</si>
  <si>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</si>
  <si>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</si>
  <si>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</si>
  <si>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</si>
  <si>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</si>
  <si>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</si>
  <si>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</si>
  <si>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</si>
  <si>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</si>
  <si>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</si>
  <si>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</si>
  <si>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</si>
  <si>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</si>
  <si>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</si>
  <si>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</si>
  <si>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</si>
  <si>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</si>
  <si>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</si>
  <si>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</si>
  <si>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</si>
  <si>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</si>
  <si>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</si>
  <si>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</si>
  <si>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</si>
  <si>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</si>
  <si>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</si>
  <si>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</si>
  <si>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</si>
  <si>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</si>
  <si>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</si>
  <si>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</si>
  <si>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</si>
  <si>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</si>
  <si>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</si>
  <si>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</si>
  <si>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</si>
  <si>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</si>
  <si>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</si>
  <si>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</si>
  <si>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</si>
  <si>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</si>
  <si>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</si>
  <si>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</si>
  <si>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</si>
  <si>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</si>
  <si>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</si>
  <si>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</si>
  <si>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</si>
  <si>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</si>
  <si>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</si>
  <si>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</si>
  <si>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</si>
  <si>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</si>
  <si>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</si>
  <si>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</si>
  <si>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</si>
  <si>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</si>
  <si>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</si>
  <si>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</si>
  <si>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</si>
  <si>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</si>
  <si>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</si>
  <si>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</si>
  <si>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</si>
  <si>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</si>
  <si>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</si>
  <si>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</si>
  <si>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</si>
  <si>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</si>
  <si>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</si>
  <si>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</si>
  <si>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</si>
  <si>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</si>
  <si>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</si>
  <si>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</si>
  <si>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</si>
  <si>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</si>
  <si>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</si>
  <si>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</si>
  <si>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</si>
  <si>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</si>
  <si>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</si>
  <si>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</si>
  <si>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</si>
  <si>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</si>
  <si>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</si>
  <si>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</si>
  <si>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</si>
  <si>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</si>
  <si>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</si>
  <si>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</si>
  <si>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</si>
  <si>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</si>
  <si>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</si>
  <si>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</si>
  <si>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</si>
  <si>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</si>
  <si>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</si>
  <si>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</si>
  <si>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</si>
  <si>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</si>
  <si>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</si>
  <si>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</si>
  <si>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</si>
  <si>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</si>
  <si>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</si>
  <si>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</si>
  <si>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</si>
  <si>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</si>
  <si>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</si>
  <si>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</si>
  <si>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</si>
  <si>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</si>
  <si>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</si>
  <si>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</si>
  <si>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</si>
  <si>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</si>
  <si>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</si>
  <si>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</si>
  <si>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</si>
  <si>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</si>
  <si>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</si>
  <si>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</si>
  <si>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</si>
  <si>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</si>
  <si>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</si>
  <si>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</si>
  <si>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</si>
  <si>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</si>
  <si>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</si>
  <si>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</si>
  <si>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</si>
  <si>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</si>
  <si>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</si>
  <si>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</si>
  <si>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</si>
  <si>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</si>
  <si>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</si>
  <si>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</si>
  <si>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</si>
  <si>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</si>
  <si>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</si>
  <si>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</si>
  <si>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</si>
  <si>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</si>
  <si>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</si>
  <si>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</si>
  <si>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</si>
  <si>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</si>
  <si>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</si>
  <si>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</si>
  <si>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</si>
  <si>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</si>
  <si>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</si>
  <si>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</si>
  <si>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</si>
  <si>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</si>
  <si>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</si>
  <si>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</si>
  <si>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</si>
  <si>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</si>
  <si>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</si>
  <si>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</si>
  <si>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</si>
  <si>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</si>
  <si>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</si>
  <si>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</si>
  <si>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</si>
  <si>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</si>
  <si>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</si>
  <si>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</si>
  <si>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</si>
  <si>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</si>
  <si>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</si>
  <si>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</si>
  <si>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</si>
  <si>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</si>
  <si>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</si>
  <si>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</si>
  <si>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</si>
  <si>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</si>
  <si>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</si>
  <si>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</si>
  <si>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</si>
  <si>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</si>
  <si>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</si>
  <si>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</si>
  <si>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</si>
  <si>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</si>
  <si>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</si>
  <si>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</si>
  <si>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</si>
  <si>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</si>
  <si>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</si>
  <si>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</si>
  <si>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</si>
  <si>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</si>
  <si>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</si>
  <si>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</si>
  <si>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</si>
  <si>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</si>
  <si>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</si>
  <si>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</si>
  <si>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</si>
  <si>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</si>
  <si>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</si>
  <si>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</si>
  <si>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</si>
  <si>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</si>
  <si>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</si>
  <si>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</si>
  <si>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</si>
  <si>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</si>
  <si>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</si>
  <si>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</si>
  <si>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</si>
  <si>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</si>
  <si>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</si>
  <si>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</si>
  <si>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</si>
  <si>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</si>
  <si>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</si>
  <si>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</si>
  <si>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</si>
  <si>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</si>
  <si>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</si>
  <si>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</si>
  <si>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</si>
  <si>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</si>
  <si>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</si>
  <si>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</si>
  <si>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</si>
  <si>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</si>
  <si>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</si>
  <si>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</si>
  <si>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</si>
  <si>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</si>
  <si>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</si>
  <si>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</si>
  <si>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</si>
  <si>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</si>
  <si>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</si>
  <si>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</si>
  <si>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</si>
  <si>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</si>
  <si>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</si>
  <si>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</si>
  <si>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</si>
  <si>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</si>
  <si>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</si>
  <si>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</si>
  <si>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</si>
  <si>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</si>
  <si>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</si>
  <si>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</si>
  <si>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</si>
  <si>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</si>
  <si>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</si>
  <si>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</si>
  <si>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</si>
  <si>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</si>
  <si>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</si>
  <si>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</si>
  <si>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</si>
  <si>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</si>
  <si>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</si>
  <si>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</si>
  <si>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</si>
  <si>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</si>
  <si>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</si>
  <si>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</si>
  <si>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</si>
  <si>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</si>
  <si>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</si>
  <si>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</si>
  <si>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</si>
  <si>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</si>
  <si>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</si>
  <si>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</si>
  <si>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</si>
  <si>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</si>
  <si>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</si>
  <si>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</si>
  <si>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</si>
  <si>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</si>
  <si>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</si>
  <si>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</si>
  <si>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</si>
  <si>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</si>
  <si>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</si>
  <si>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</si>
  <si>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</si>
  <si>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</si>
  <si>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</si>
  <si>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</si>
  <si>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</si>
  <si>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</si>
  <si>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</si>
  <si>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</si>
  <si>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</si>
  <si>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</si>
  <si>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</si>
  <si>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</si>
  <si>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</si>
  <si>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</si>
  <si>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</si>
  <si>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</si>
  <si>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</si>
  <si>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</si>
  <si>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</si>
  <si>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</si>
  <si>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</si>
  <si>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</si>
  <si>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</si>
  <si>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</si>
  <si>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</si>
  <si>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</si>
  <si>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</si>
  <si>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</si>
  <si>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</si>
  <si>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</si>
  <si>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</si>
  <si>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</si>
  <si>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</si>
  <si>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</si>
  <si>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</si>
  <si>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</si>
  <si>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</si>
  <si>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</si>
  <si>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</si>
  <si>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</si>
  <si>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</si>
  <si>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</si>
  <si>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</si>
  <si>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</si>
  <si>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</si>
  <si>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</si>
  <si>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</si>
  <si>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</si>
  <si>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</si>
  <si>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</si>
  <si>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</si>
  <si>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</si>
  <si>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</si>
  <si>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</si>
  <si>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</si>
  <si>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</si>
  <si>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</si>
  <si>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</si>
  <si>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</si>
  <si>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</si>
  <si>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</si>
  <si>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</si>
  <si>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</si>
  <si>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</si>
  <si>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</si>
  <si>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</si>
  <si>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</si>
  <si>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</si>
  <si>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</si>
  <si>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</si>
  <si>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</si>
  <si>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</si>
  <si>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</si>
  <si>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</si>
  <si>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</si>
  <si>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</si>
  <si>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</si>
  <si>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</si>
  <si>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</si>
  <si>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</si>
  <si>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</si>
  <si>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</si>
  <si>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</si>
  <si>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</si>
  <si>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</si>
  <si>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</si>
  <si>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</si>
  <si>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</si>
  <si>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</si>
  <si>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</si>
  <si>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</si>
  <si>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</si>
  <si>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</si>
  <si>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</si>
  <si>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</si>
  <si>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</si>
  <si>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</si>
  <si>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</si>
  <si>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</si>
  <si>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</si>
  <si>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</si>
  <si>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</si>
  <si>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</si>
  <si>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</si>
  <si>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</si>
  <si>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</si>
  <si>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</si>
  <si>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</si>
  <si>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</si>
  <si>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</si>
  <si>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</si>
  <si>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</si>
  <si>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</si>
  <si>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</si>
  <si>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</si>
  <si>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</si>
  <si>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</si>
  <si>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</si>
  <si>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</si>
  <si>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</si>
  <si>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</si>
  <si>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</si>
  <si>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</si>
  <si>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</si>
  <si>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</si>
  <si>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</si>
  <si>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</si>
  <si>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</si>
  <si>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</si>
  <si>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</si>
  <si>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</si>
  <si>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</si>
  <si>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</si>
  <si>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</si>
  <si>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</si>
  <si>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</si>
  <si>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</si>
  <si>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</si>
  <si>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</si>
  <si>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</si>
  <si>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</si>
  <si>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</si>
  <si>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</si>
  <si>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</si>
  <si>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</si>
  <si>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</si>
  <si>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</si>
  <si>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</si>
  <si>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</si>
  <si>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</si>
  <si>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</si>
  <si>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</si>
  <si>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</si>
  <si>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</si>
  <si>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</si>
  <si>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</si>
  <si>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</si>
  <si>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</si>
  <si>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</si>
  <si>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</si>
  <si>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</si>
  <si>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</si>
  <si>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</si>
  <si>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</si>
  <si>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</si>
  <si>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</si>
  <si>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</si>
  <si>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</si>
  <si>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</si>
  <si>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</si>
  <si>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</si>
  <si>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</si>
  <si>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</si>
  <si>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</si>
  <si>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</si>
  <si>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</si>
  <si>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</si>
  <si>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</si>
  <si>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</si>
  <si>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</si>
  <si>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</si>
  <si>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</si>
  <si>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</si>
  <si>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</si>
  <si>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</si>
  <si>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</si>
  <si>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</si>
  <si>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</si>
  <si>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</si>
  <si>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</si>
  <si>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</si>
  <si>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</si>
  <si>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</si>
  <si>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</si>
  <si>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</si>
  <si>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</si>
  <si>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</si>
  <si>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</si>
  <si>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</si>
  <si>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</si>
  <si>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</si>
  <si>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</si>
  <si>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</si>
  <si>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</si>
  <si>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</si>
  <si>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</si>
  <si>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</si>
  <si>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</si>
  <si>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</si>
  <si>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</si>
  <si>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</si>
  <si>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</si>
  <si>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</si>
  <si>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</si>
  <si>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</si>
  <si>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</si>
  <si>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</si>
  <si>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</si>
  <si>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</si>
  <si>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</si>
  <si>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</si>
  <si>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</si>
  <si>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</si>
  <si>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</si>
  <si>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</si>
  <si>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</si>
  <si>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</si>
  <si>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</si>
  <si>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</si>
  <si>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</si>
  <si>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</si>
  <si>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</si>
  <si>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</si>
  <si>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</si>
  <si>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</si>
  <si>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</si>
  <si>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</si>
  <si>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</si>
  <si>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</si>
  <si>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</si>
  <si>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</si>
  <si>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</si>
  <si>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</si>
  <si>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</si>
  <si>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</si>
  <si>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</si>
  <si>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</si>
  <si>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</si>
  <si>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</si>
  <si>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</si>
  <si>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</si>
  <si>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</si>
  <si>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</si>
  <si>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</si>
  <si>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</si>
  <si>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</si>
  <si>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</si>
  <si>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</si>
  <si>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</si>
  <si>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</si>
  <si>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</si>
  <si>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</si>
  <si>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</si>
  <si>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</si>
  <si>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</si>
  <si>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</si>
  <si>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</si>
  <si>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</si>
  <si>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</si>
  <si>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</si>
  <si>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</si>
  <si>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</si>
  <si>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</si>
  <si>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</si>
  <si>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</si>
  <si>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</si>
  <si>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</si>
  <si>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</si>
  <si>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</si>
  <si>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</si>
  <si>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</si>
  <si>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</si>
  <si>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</si>
  <si>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</si>
  <si>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</si>
  <si>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</si>
  <si>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</si>
  <si>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</si>
  <si>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</si>
  <si>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</si>
  <si>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</si>
  <si>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</si>
  <si>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</si>
  <si>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</si>
  <si>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</si>
  <si>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</si>
  <si>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</si>
  <si>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</si>
  <si>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</si>
  <si>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</si>
  <si>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</si>
  <si>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</si>
  <si>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</si>
  <si>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</si>
  <si>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</si>
  <si>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</si>
  <si>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</si>
  <si>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</si>
  <si>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</si>
  <si>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</si>
  <si>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</si>
  <si>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</si>
  <si>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</si>
  <si>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</si>
  <si>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</si>
  <si>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</si>
  <si>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</si>
  <si>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</si>
  <si>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</si>
  <si>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</si>
  <si>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</si>
  <si>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</si>
  <si>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</si>
  <si>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</si>
  <si>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</si>
  <si>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</si>
  <si>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</si>
  <si>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</si>
  <si>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</si>
  <si>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</si>
  <si>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</si>
  <si>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</si>
  <si>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</si>
  <si>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</si>
  <si>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</si>
  <si>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</si>
  <si>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</si>
  <si>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</si>
  <si>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</si>
  <si>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</si>
  <si>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</si>
  <si>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</si>
  <si>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</si>
  <si>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</si>
  <si>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</si>
  <si>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</si>
  <si>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</si>
  <si>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</si>
  <si>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</si>
  <si>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</si>
  <si>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</si>
  <si>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</si>
  <si>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</si>
  <si>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</si>
  <si>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</si>
  <si>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</si>
  <si>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</si>
  <si>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</si>
  <si>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</si>
  <si>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</si>
  <si>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</si>
  <si>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</si>
  <si>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</si>
  <si>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</si>
  <si>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</si>
  <si>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</si>
  <si>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</si>
  <si>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</si>
  <si>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</si>
  <si>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</si>
  <si>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</si>
  <si>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</si>
  <si>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</si>
  <si>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</si>
  <si>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</si>
  <si>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</si>
  <si>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</si>
  <si>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</si>
  <si>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</si>
  <si>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</si>
  <si>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</si>
  <si>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</si>
  <si>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</si>
  <si>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</si>
  <si>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</si>
  <si>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</si>
  <si>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</si>
  <si>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</si>
  <si>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</si>
  <si>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</si>
  <si>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</si>
  <si>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</si>
  <si>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</si>
  <si>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</si>
  <si>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</si>
  <si>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</si>
  <si>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</si>
  <si>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</si>
  <si>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</si>
  <si>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</si>
  <si>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</si>
  <si>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</si>
  <si>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</si>
  <si>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</si>
  <si>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</si>
  <si>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</si>
  <si>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</si>
  <si>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</si>
  <si>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</si>
  <si>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</si>
  <si>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</si>
  <si>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</si>
  <si>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</si>
  <si>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</si>
  <si>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</si>
  <si>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</si>
  <si>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</si>
  <si>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</si>
  <si>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</si>
  <si>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</si>
  <si>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</si>
  <si>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</si>
  <si>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</si>
  <si>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</si>
  <si>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</si>
  <si>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</si>
  <si>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</si>
  <si>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</si>
  <si>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</si>
  <si>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</si>
  <si>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</si>
  <si>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</si>
  <si>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</si>
  <si>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</si>
  <si>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</si>
  <si>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</si>
  <si>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</si>
  <si>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</si>
  <si>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</si>
  <si>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</si>
  <si>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</si>
  <si>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</si>
  <si>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</si>
  <si>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</si>
  <si>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</si>
  <si>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</si>
  <si>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</si>
  <si>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</si>
  <si>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</si>
  <si>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</si>
  <si>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</si>
  <si>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</si>
  <si>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</si>
  <si>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</si>
  <si>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</si>
  <si>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</si>
  <si>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</si>
  <si>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</si>
  <si>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</si>
  <si>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</si>
  <si>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</si>
  <si>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</si>
  <si>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</si>
  <si>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</si>
  <si>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</si>
  <si>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</si>
  <si>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</si>
  <si>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</si>
  <si>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</si>
  <si>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</si>
  <si>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</si>
  <si>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</si>
  <si>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</si>
  <si>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</si>
  <si>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</si>
  <si>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</si>
  <si>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</si>
  <si>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</si>
  <si>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</si>
  <si>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</si>
  <si>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</si>
  <si>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</si>
  <si>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</si>
  <si>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</si>
  <si>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</si>
  <si>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</si>
  <si>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</si>
  <si>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</si>
  <si>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</si>
  <si>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</si>
  <si>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</si>
  <si>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</si>
  <si>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</si>
  <si>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</si>
  <si>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</si>
  <si>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</si>
  <si>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</si>
  <si>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</si>
  <si>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</si>
  <si>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</si>
  <si>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</si>
  <si>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</si>
  <si>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</si>
  <si>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</si>
  <si>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</si>
  <si>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</si>
  <si>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</si>
  <si>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</si>
  <si>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</si>
  <si>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</si>
  <si>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</si>
  <si>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</si>
  <si>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</si>
  <si>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</si>
  <si>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</si>
  <si>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</si>
  <si>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</si>
  <si>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</si>
  <si>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</si>
  <si>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</si>
  <si>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</si>
  <si>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</si>
  <si>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</si>
  <si>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</si>
  <si>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</si>
  <si>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</si>
  <si>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</si>
  <si>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</si>
  <si>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</si>
  <si>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</si>
  <si>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</si>
  <si>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</si>
  <si>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</si>
  <si>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</si>
  <si>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</si>
  <si>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</si>
  <si>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</si>
  <si>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</si>
  <si>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</si>
  <si>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</si>
  <si>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</si>
  <si>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</si>
  <si>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</si>
  <si>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</si>
  <si>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</si>
  <si>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</si>
  <si>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</si>
  <si>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</si>
  <si>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</si>
  <si>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</si>
  <si>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</si>
  <si>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</si>
  <si>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</si>
  <si>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</si>
  <si>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</si>
  <si>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</si>
  <si>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</si>
  <si>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</si>
  <si>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</si>
  <si>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</si>
  <si>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</si>
  <si>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</si>
  <si>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</si>
  <si>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</si>
  <si>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</si>
  <si>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</si>
  <si>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</si>
  <si>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</si>
  <si>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</si>
  <si>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</si>
  <si>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</si>
  <si>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</si>
  <si>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</si>
  <si>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</si>
  <si>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</si>
  <si>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</si>
  <si>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</si>
  <si>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</si>
  <si>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</si>
  <si>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</si>
  <si>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</si>
  <si>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</si>
  <si>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</si>
  <si>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</si>
  <si>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</si>
  <si>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</si>
  <si>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</si>
  <si>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</si>
  <si>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</si>
  <si>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</si>
  <si>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</si>
  <si>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</si>
  <si>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</si>
  <si>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</si>
  <si>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</si>
  <si>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</si>
  <si>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</si>
  <si>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</si>
  <si>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</si>
  <si>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</si>
  <si>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</si>
  <si>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</si>
  <si>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</si>
  <si>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</si>
  <si>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</si>
  <si>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</si>
  <si>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</si>
  <si>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</si>
  <si>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</si>
  <si>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</si>
  <si>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</si>
  <si>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</si>
  <si>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</si>
  <si>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</si>
  <si>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</si>
  <si>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</si>
  <si>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</si>
  <si>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</si>
  <si>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</si>
  <si>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</si>
  <si>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</si>
  <si>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</si>
  <si>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</si>
  <si>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</si>
  <si>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</si>
  <si>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</si>
  <si>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</si>
  <si>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</si>
  <si>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</si>
  <si>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</si>
  <si>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</si>
  <si>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</si>
  <si>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</si>
  <si>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</si>
  <si>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</si>
  <si>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</si>
  <si>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</si>
  <si>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</si>
  <si>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</si>
  <si>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</si>
  <si>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</si>
  <si>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</si>
  <si>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</si>
  <si>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</si>
  <si>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</si>
  <si>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</si>
  <si>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</si>
  <si>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</si>
  <si>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</si>
  <si>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</si>
  <si>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</si>
  <si>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</si>
  <si>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</si>
  <si>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</si>
  <si>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</si>
  <si>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</si>
  <si>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</si>
  <si>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</si>
  <si>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</si>
  <si>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</si>
  <si>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</si>
  <si>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</si>
  <si>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</si>
  <si>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</si>
  <si>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</si>
  <si>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</si>
  <si>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</si>
  <si>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</si>
  <si>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</si>
  <si>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</si>
  <si>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</si>
  <si>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</si>
  <si>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</si>
  <si>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</si>
  <si>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</si>
  <si>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</si>
  <si>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</si>
  <si>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</si>
  <si>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</si>
  <si>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</si>
  <si>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</si>
  <si>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</si>
  <si>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</si>
  <si>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</si>
  <si>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</si>
  <si>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</si>
  <si>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</si>
  <si>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</si>
  <si>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</si>
  <si>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</si>
  <si>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</si>
  <si>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</si>
  <si>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</si>
  <si>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</si>
  <si>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</si>
  <si>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</si>
  <si>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</si>
  <si>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</si>
  <si>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</si>
  <si>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</si>
  <si>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</si>
  <si>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</si>
  <si>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</si>
  <si>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</si>
  <si>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</si>
  <si>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</si>
  <si>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</si>
  <si>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</si>
  <si>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</si>
  <si>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</si>
  <si>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</si>
  <si>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</si>
  <si>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</si>
  <si>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</si>
  <si>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</si>
  <si>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</si>
  <si>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</si>
  <si>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</si>
  <si>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</si>
  <si>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</si>
  <si>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</si>
  <si>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</si>
  <si>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</si>
  <si>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</si>
  <si>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</si>
  <si>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</si>
  <si>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</si>
  <si>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</si>
  <si>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</si>
  <si>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</si>
  <si>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</si>
  <si>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</si>
  <si>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</si>
  <si>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</si>
  <si>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</si>
  <si>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</si>
  <si>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</si>
  <si>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</si>
  <si>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</si>
  <si>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</si>
  <si>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</si>
  <si>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</si>
  <si>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</si>
  <si>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</si>
  <si>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</si>
  <si>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</si>
  <si>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</si>
  <si>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</si>
  <si>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</si>
  <si>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</si>
  <si>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</si>
  <si>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</si>
  <si>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</si>
  <si>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</si>
  <si>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</si>
  <si>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</si>
  <si>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</si>
  <si>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</si>
  <si>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</si>
  <si>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</si>
  <si>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</si>
  <si>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</si>
  <si>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</si>
  <si>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</si>
  <si>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</si>
  <si>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</si>
  <si>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</si>
  <si>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</si>
  <si>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</si>
  <si>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</si>
  <si>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</si>
  <si>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Linc Housing Corporation (as Sole Member of LINC-Hill Street LLC, the Managing General Partner of LINC-Hill Street, L.P.)</t>
  </si>
  <si>
    <t>Hill Street</t>
  </si>
  <si>
    <t>Long Beach</t>
  </si>
  <si>
    <t>July</t>
  </si>
  <si>
    <t>Anders Plett</t>
  </si>
  <si>
    <t>Sr. VP of Housing Development</t>
  </si>
  <si>
    <t>City of Belmont</t>
  </si>
  <si>
    <t>Afshin Oskoui, P.E.</t>
  </si>
  <si>
    <t>One Twin Pines Lane, Suite 340</t>
  </si>
  <si>
    <t>Belmont</t>
  </si>
  <si>
    <t>(650) 595-7408</t>
  </si>
  <si>
    <t>(650) 593-8394</t>
  </si>
  <si>
    <t>aoskoui@belmont.gov</t>
  </si>
  <si>
    <t>876, 884, 898, and 900 El Camino Real</t>
  </si>
  <si>
    <t>045-162-070, 045-162-080, 045-162-090, 045-163-070</t>
  </si>
  <si>
    <t>3590 Elm Avenue</t>
  </si>
  <si>
    <t>CA</t>
  </si>
  <si>
    <t>(562) 684-1131</t>
  </si>
  <si>
    <t>aplett@linchousing.org</t>
  </si>
  <si>
    <t>LINC-Hill Street, LLC</t>
  </si>
  <si>
    <t>Managing GP</t>
  </si>
  <si>
    <t>Linc Housing</t>
  </si>
  <si>
    <t>No other partners</t>
  </si>
  <si>
    <t>Linc Housing Corporation</t>
  </si>
  <si>
    <t>Sheena Rodriguez</t>
  </si>
  <si>
    <t>(562)684-1121</t>
  </si>
  <si>
    <t>srodriguez@linchousing.org</t>
  </si>
  <si>
    <t>Developer, General Partner</t>
  </si>
  <si>
    <t>Long Beach, CA 90807</t>
  </si>
  <si>
    <t>Torti Gallas + Partners</t>
  </si>
  <si>
    <t>601 West 5th Street, Suite 600</t>
  </si>
  <si>
    <t>Los Angeles, CA 90071</t>
  </si>
  <si>
    <t>Neal I. Payton</t>
  </si>
  <si>
    <t>213-607-0053</t>
  </si>
  <si>
    <t>npayton@tortigallas.com</t>
  </si>
  <si>
    <t>Carle, Mackie, Power &amp; Ross LLP</t>
  </si>
  <si>
    <t>100 B Street, Suite 400</t>
  </si>
  <si>
    <t>Santa Rosa, CA 95401</t>
  </si>
  <si>
    <t>Henry Loh</t>
  </si>
  <si>
    <t>707-526-4200</t>
  </si>
  <si>
    <t>707-526-4707</t>
  </si>
  <si>
    <t>hloh@cmprlaw.com</t>
  </si>
  <si>
    <t>Holthouse Carlin &amp; Van Trigt LLP</t>
  </si>
  <si>
    <t>400 W Ventura Blvd., Suite #250</t>
  </si>
  <si>
    <t>Camarillo, CA 93010</t>
  </si>
  <si>
    <t>David Bierhorst</t>
  </si>
  <si>
    <t>805-374-8555</t>
  </si>
  <si>
    <t>805-413-1749</t>
  </si>
  <si>
    <t>daveb@hcvt.com</t>
  </si>
  <si>
    <t>Raymond James Housing Investments, Inc.</t>
  </si>
  <si>
    <t>5420 La Jolla Blvd., #B104</t>
  </si>
  <si>
    <t>La Jolla, CA 92037</t>
  </si>
  <si>
    <t>Kevin Kilbane</t>
  </si>
  <si>
    <t>To be determined</t>
  </si>
  <si>
    <t>California Housing Partnership Corporation</t>
  </si>
  <si>
    <t>600 Wilshire Blvd, Suite 890</t>
  </si>
  <si>
    <t>Los Angeles, CA 90012</t>
  </si>
  <si>
    <t>Nicole Norori</t>
  </si>
  <si>
    <t>213-892-8775</t>
  </si>
  <si>
    <t>213-832-8775</t>
  </si>
  <si>
    <t>nnorori@chpc.net</t>
  </si>
  <si>
    <t>Kinetic Valuation Group</t>
  </si>
  <si>
    <t>11060 Oak Street, Suite 6</t>
  </si>
  <si>
    <t>Omaha, NE 68144</t>
  </si>
  <si>
    <t>Jay A. Wortmann, MAI</t>
  </si>
  <si>
    <t>216-509-1342</t>
  </si>
  <si>
    <t>kevin.kilbane@raymondjames.com</t>
  </si>
  <si>
    <t>402-202-0771</t>
  </si>
  <si>
    <t>562-684-1131</t>
  </si>
  <si>
    <t>jay@kvgteam.com</t>
  </si>
  <si>
    <t>Buss-Shelger Associates</t>
  </si>
  <si>
    <t>970 W. 190th St., Suite 350</t>
  </si>
  <si>
    <t>Torrance, CA 90502</t>
  </si>
  <si>
    <t>Ronald L. Buss</t>
  </si>
  <si>
    <t>213-388-7272</t>
  </si>
  <si>
    <t>213-254-9032</t>
  </si>
  <si>
    <t>bussshelger@pacbell.net</t>
  </si>
  <si>
    <t>Aperto Property Management</t>
  </si>
  <si>
    <t>2 Venture, Suite 525</t>
  </si>
  <si>
    <t>Irvine, CA 92618</t>
  </si>
  <si>
    <t>Ed Quigley</t>
  </si>
  <si>
    <t>949-873-0160</t>
  </si>
  <si>
    <t>equigley@apertopm.com</t>
  </si>
  <si>
    <t>Not Applicable</t>
  </si>
  <si>
    <t>Afshin Oskoui</t>
  </si>
  <si>
    <t>One Twin Pines Lane, Suite 340, Belmont, CA 94002</t>
  </si>
  <si>
    <t>Inner City Infill Site</t>
  </si>
  <si>
    <t>Low-income families and individuals</t>
  </si>
  <si>
    <t>Commercial Residential</t>
  </si>
  <si>
    <t>C2 and C3, 2.0 Base FAR, 3.23 with Density Bonus</t>
  </si>
  <si>
    <t>N/A - Zoning is in place</t>
  </si>
  <si>
    <t>Density Bonus, 15 bonus units and SB-35 eliminates parking requirements since development is within one-half mile of public transit.</t>
  </si>
  <si>
    <t>50' per code, 63' with Density Bonus</t>
  </si>
  <si>
    <t>Entitlements</t>
  </si>
  <si>
    <t>County of San Mateo AHF R.6 Loan</t>
  </si>
  <si>
    <t>County of San Mateo AHF R.7 Loan</t>
  </si>
  <si>
    <t>Construction Loan - Wells Fargo</t>
  </si>
  <si>
    <t>Variable</t>
  </si>
  <si>
    <t>City of Belmont Land Donation Value</t>
  </si>
  <si>
    <t>City of Belmont Residual Receipts Loan</t>
  </si>
  <si>
    <t>Fixed</t>
  </si>
  <si>
    <t>Costs Deferred Until Completion</t>
  </si>
  <si>
    <t>Tax Credit Equity</t>
  </si>
  <si>
    <t>333 S. Grand Avenue, 9th Floor</t>
  </si>
  <si>
    <t xml:space="preserve">Los Angeles, CA </t>
  </si>
  <si>
    <t>Jessica Gonzalez</t>
  </si>
  <si>
    <t>747-260-4646</t>
  </si>
  <si>
    <t>Traditional Construction Loan</t>
  </si>
  <si>
    <t>264 Harbor Boulevard, Bldg. A</t>
  </si>
  <si>
    <t>Karen Coppock, Phd</t>
  </si>
  <si>
    <t>650-453-0697</t>
  </si>
  <si>
    <t>Residual Receipts Land Loan</t>
  </si>
  <si>
    <t>AFH, Residual Receipts Loan</t>
  </si>
  <si>
    <t>(216) 509-1342</t>
  </si>
  <si>
    <t>3590 Elm Ave</t>
  </si>
  <si>
    <t>Deferred Costs</t>
  </si>
  <si>
    <t>Residual Receipts Loan</t>
  </si>
  <si>
    <t>Traditional Permanent Debt</t>
  </si>
  <si>
    <t>Air Conditioning</t>
  </si>
  <si>
    <t>Housing Authority of the County of San Mateo</t>
  </si>
  <si>
    <t>Misc. Admin/Telephone, Cable/Internet</t>
  </si>
  <si>
    <t>Processing/Travel/Taxes/Benefits/Workers Comp.</t>
  </si>
  <si>
    <t>Supplies/Misc.</t>
  </si>
  <si>
    <t>Franchise Tax Board</t>
  </si>
  <si>
    <t>County of San Mateo - AHF</t>
  </si>
  <si>
    <t>Housing Authority of the County of San Mateo (HACSM)</t>
  </si>
  <si>
    <t>Project-based vouchers (PBVs)</t>
  </si>
  <si>
    <t>Linc Housing Corporation, sole member and manager of LINC-HILL STREET LLC, general partner</t>
  </si>
  <si>
    <t>SamTrans Bus Stop #342053</t>
  </si>
  <si>
    <t>El Camino Real at Ralston Avenue</t>
  </si>
  <si>
    <t>Belmont, 94002</t>
  </si>
  <si>
    <t>Administrative Officer</t>
  </si>
  <si>
    <t>650-508-200</t>
  </si>
  <si>
    <t>https://www.samtrans.com/</t>
  </si>
  <si>
    <t>Twin Pines Park</t>
  </si>
  <si>
    <t xml:space="preserve">1 Twin Pines Place </t>
  </si>
  <si>
    <t>Brigitte Shearer, Dir. Parks and Recreation</t>
  </si>
  <si>
    <t>650-595-7441</t>
  </si>
  <si>
    <t>https://www.belmont.gov/Home/Components/FacilityDirectory/Facility
Directory/208/702</t>
  </si>
  <si>
    <t>Safeway Grocery Store</t>
  </si>
  <si>
    <t>1100 El Camino Real</t>
  </si>
  <si>
    <t>Store Manager</t>
  </si>
  <si>
    <t>650-596-1730</t>
  </si>
  <si>
    <t>https://local.safeway.com/safeway/ca/belmont/1100-el-camino.html</t>
  </si>
  <si>
    <t>Safeway Pharmacy</t>
  </si>
  <si>
    <t>Pharmacist</t>
  </si>
  <si>
    <t>https://local.pharmacy.safeway.com/safeway/ca/belmont/1100-elcamino.
Html</t>
  </si>
  <si>
    <t>County of San Mateo AHF Round 6 RR Loan</t>
  </si>
  <si>
    <t>County of San Mateo AHF Round 7 RR Loan</t>
  </si>
  <si>
    <t>1 bedroom</t>
  </si>
  <si>
    <t>City of Belmont - Land</t>
  </si>
  <si>
    <t>City of Belmont - Loan</t>
  </si>
  <si>
    <t>Perm. Loan-California Community Reinvestment Corporation</t>
  </si>
  <si>
    <t>Other: Start-up/Lease-up Expenses</t>
  </si>
  <si>
    <t>Other: Lender Expenses</t>
  </si>
  <si>
    <t>Other: LEED Consultant, Geotech/Soils/ALTA, Special Inspections/Testing, Prevailing Wage, 3rd Party Construction Manager, Utility Fees, Security, Entitlement Fees, Other Consultants</t>
  </si>
  <si>
    <t>Other: Title/Recording/Escrow - Acquisition</t>
  </si>
  <si>
    <t>40%/60% Average Income</t>
  </si>
  <si>
    <t>AHF, Residual Receipts Loan</t>
  </si>
  <si>
    <t>Other: Sponsor Legal Const. &amp; Perm Closing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</si>
</sst>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73" fontId="12" fillId="0" borderId="12" xfId="273" applyNumberFormat="1" applyBorder="1" applyAlignment="1">
      <alignment horizontal="center"/>
    </xf>
    <xf numFmtId="169" fontId="3" fillId="7" borderId="0" xfId="778" applyNumberFormat="1" applyFill="1"/>
    <xf numFmtId="9" fontId="12" fillId="0" borderId="0" xfId="573"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11"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132715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5"/>
    </sheetView>
  </sheetViews>
  <sheetFormatPr defaultColWidth="0" defaultRowHeight="13.2" zeroHeight="1"/>
  <cols>
    <col min="1" max="38" width="2.44140625" customWidth="1"/>
    <col min="39" max="16384" width="8.88671875" hidden="1"/>
  </cols>
  <sheetData>
    <row r="1" spans="1:38">
      <c r="A1" s="977" t="s">
        <v>1956</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8"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8" thickTop="1"/>
    <row r="4" spans="1:38">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7" t="s">
        <v>2271</v>
      </c>
      <c r="E7" s="967"/>
      <c r="F7" s="967"/>
      <c r="G7" s="967"/>
      <c r="H7" s="967"/>
      <c r="I7" s="967"/>
      <c r="J7" s="967"/>
      <c r="K7" s="967"/>
      <c r="L7" s="967"/>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row>
    <row r="8" spans="1:38">
      <c r="A8" s="5"/>
      <c r="C8" s="3"/>
      <c r="D8" s="967"/>
      <c r="E8" s="967"/>
      <c r="F8" s="967"/>
      <c r="G8" s="967"/>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row>
    <row r="9" spans="1:38">
      <c r="A9" s="5"/>
      <c r="C9" s="3"/>
      <c r="D9" s="967"/>
      <c r="E9" s="967"/>
      <c r="F9" s="967"/>
      <c r="G9" s="967"/>
      <c r="H9" s="967"/>
      <c r="I9" s="967"/>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row>
    <row r="10" spans="1:38">
      <c r="A10" s="5"/>
      <c r="C10" s="3"/>
      <c r="D10" s="967"/>
      <c r="E10" s="967"/>
      <c r="F10" s="967"/>
      <c r="G10" s="967"/>
      <c r="H10" s="967"/>
      <c r="I10" s="967"/>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67"/>
      <c r="AI10" s="967"/>
      <c r="AJ10" s="967"/>
      <c r="AK10" s="967"/>
    </row>
    <row r="11" spans="1:38">
      <c r="A11" s="5"/>
      <c r="C11" s="3"/>
      <c r="D11" s="967"/>
      <c r="E11" s="967"/>
      <c r="F11" s="967"/>
      <c r="G11" s="967"/>
      <c r="H11" s="967"/>
      <c r="I11" s="967"/>
      <c r="J11" s="967"/>
      <c r="K11" s="967"/>
      <c r="L11" s="967"/>
      <c r="M11" s="967"/>
      <c r="N11" s="967"/>
      <c r="O11" s="967"/>
      <c r="P11" s="967"/>
      <c r="Q11" s="967"/>
      <c r="R11" s="967"/>
      <c r="S11" s="967"/>
      <c r="T11" s="967"/>
      <c r="U11" s="967"/>
      <c r="V11" s="967"/>
      <c r="W11" s="967"/>
      <c r="X11" s="967"/>
      <c r="Y11" s="967"/>
      <c r="Z11" s="967"/>
      <c r="AA11" s="967"/>
      <c r="AB11" s="967"/>
      <c r="AC11" s="967"/>
      <c r="AD11" s="967"/>
      <c r="AE11" s="967"/>
      <c r="AF11" s="967"/>
      <c r="AG11" s="967"/>
      <c r="AH11" s="967"/>
      <c r="AI11" s="967"/>
      <c r="AJ11" s="967"/>
      <c r="AK11" s="967"/>
    </row>
    <row r="12" spans="1:38">
      <c r="A12" s="5"/>
      <c r="C12" s="3"/>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row>
    <row r="13" spans="1:38">
      <c r="A13" s="5"/>
      <c r="C13" s="3"/>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row>
    <row r="14" spans="1:38">
      <c r="A14" s="5"/>
      <c r="C14" s="3"/>
      <c r="D14" s="967"/>
      <c r="E14" s="967"/>
      <c r="F14" s="967"/>
      <c r="G14" s="967"/>
      <c r="H14" s="967"/>
      <c r="I14" s="967"/>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row>
    <row r="15" spans="1:38">
      <c r="A15" s="5"/>
      <c r="C15" s="3"/>
      <c r="D15" s="967"/>
      <c r="E15" s="967"/>
      <c r="F15" s="967"/>
      <c r="G15" s="967"/>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row>
    <row r="16" spans="1:38">
      <c r="A16" s="5"/>
      <c r="C16" s="3"/>
      <c r="D16" s="967"/>
      <c r="E16" s="967"/>
      <c r="F16" s="967"/>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row>
    <row r="17" spans="1:38">
      <c r="A17" s="5"/>
      <c r="C17" s="3"/>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row>
    <row r="18" spans="1:38" ht="11.1" customHeight="1">
      <c r="A18" s="5"/>
      <c r="C18" s="3"/>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967"/>
      <c r="AG18" s="967"/>
      <c r="AH18" s="967"/>
      <c r="AI18" s="967"/>
      <c r="AJ18" s="967"/>
      <c r="AK18" s="967"/>
    </row>
    <row r="19" spans="1:38" ht="13.65" customHeight="1">
      <c r="A19" s="5"/>
      <c r="C19" s="3"/>
      <c r="D19" s="967" t="s">
        <v>2345</v>
      </c>
      <c r="E19" s="967"/>
      <c r="F19" s="967"/>
      <c r="G19" s="967"/>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7"/>
      <c r="AH19" s="967"/>
      <c r="AI19" s="967"/>
      <c r="AJ19" s="967"/>
      <c r="AK19" s="967"/>
    </row>
    <row r="20" spans="1:38">
      <c r="A20" s="5"/>
      <c r="C20" s="3"/>
      <c r="D20" s="967"/>
      <c r="E20" s="967"/>
      <c r="F20" s="967"/>
      <c r="G20" s="967"/>
      <c r="H20" s="967"/>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67"/>
      <c r="AH20" s="967"/>
      <c r="AI20" s="967"/>
      <c r="AJ20" s="967"/>
      <c r="AK20" s="967"/>
    </row>
    <row r="21" spans="1:38">
      <c r="A21" s="5"/>
      <c r="C21" s="3"/>
      <c r="D21" s="967"/>
      <c r="E21" s="967"/>
      <c r="F21" s="967"/>
      <c r="G21" s="967"/>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row>
    <row r="22" spans="1:38">
      <c r="A22" s="5"/>
      <c r="C22" s="3"/>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967"/>
      <c r="AI22" s="967"/>
      <c r="AJ22" s="967"/>
      <c r="AK22" s="967"/>
    </row>
    <row r="23" spans="1:38">
      <c r="A23" s="5"/>
      <c r="C23" s="3"/>
      <c r="D23" s="967"/>
      <c r="E23" s="967"/>
      <c r="F23" s="967"/>
      <c r="G23" s="967"/>
      <c r="H23" s="967"/>
      <c r="I23" s="967"/>
      <c r="J23" s="967"/>
      <c r="K23" s="967"/>
      <c r="L23" s="967"/>
      <c r="M23" s="967"/>
      <c r="N23" s="967"/>
      <c r="O23" s="967"/>
      <c r="P23" s="967"/>
      <c r="Q23" s="967"/>
      <c r="R23" s="967"/>
      <c r="S23" s="967"/>
      <c r="T23" s="967"/>
      <c r="U23" s="967"/>
      <c r="V23" s="967"/>
      <c r="W23" s="967"/>
      <c r="X23" s="967"/>
      <c r="Y23" s="967"/>
      <c r="Z23" s="967"/>
      <c r="AA23" s="967"/>
      <c r="AB23" s="967"/>
      <c r="AC23" s="967"/>
      <c r="AD23" s="967"/>
      <c r="AE23" s="967"/>
      <c r="AF23" s="967"/>
      <c r="AG23" s="967"/>
      <c r="AH23" s="967"/>
      <c r="AI23" s="967"/>
      <c r="AJ23" s="967"/>
      <c r="AK23" s="967"/>
    </row>
    <row r="24" spans="1:38">
      <c r="A24" s="5"/>
      <c r="C24" s="3"/>
      <c r="D24" s="967"/>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row>
    <row r="25" spans="1:38">
      <c r="A25" s="5"/>
      <c r="C25" s="3"/>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row>
    <row r="26" spans="1:38">
      <c r="A26" s="5"/>
      <c r="C26" s="3"/>
      <c r="D26" s="5"/>
      <c r="E26" s="969" t="s">
        <v>2338</v>
      </c>
      <c r="F26" s="969"/>
      <c r="G26" s="969"/>
      <c r="H26" s="969"/>
      <c r="I26" s="969"/>
      <c r="J26" s="969"/>
      <c r="K26" s="969"/>
      <c r="L26" s="969"/>
      <c r="M26" s="969"/>
      <c r="N26" s="969"/>
      <c r="O26" s="969"/>
      <c r="P26" s="969"/>
      <c r="Q26" s="969"/>
      <c r="R26" s="969"/>
      <c r="S26" s="969"/>
      <c r="T26" s="969"/>
      <c r="U26" s="969"/>
      <c r="V26" s="969"/>
      <c r="W26" s="969"/>
      <c r="X26" s="969"/>
      <c r="Y26" s="969"/>
      <c r="Z26" s="969"/>
      <c r="AA26" s="969"/>
      <c r="AB26" s="969"/>
      <c r="AC26" s="969"/>
      <c r="AD26" s="969"/>
      <c r="AE26" s="969"/>
      <c r="AF26" s="969"/>
      <c r="AG26" s="969"/>
      <c r="AH26" s="969"/>
      <c r="AI26" s="969"/>
      <c r="AJ26" s="969"/>
      <c r="AK26" s="969"/>
    </row>
    <row r="27" spans="1:38">
      <c r="A27" s="5"/>
      <c r="C27" s="3"/>
      <c r="E27" s="969" t="s">
        <v>2337</v>
      </c>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969"/>
      <c r="AI27" s="969"/>
      <c r="AJ27" s="969"/>
      <c r="AK27" s="96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8" t="s">
        <v>2110</v>
      </c>
      <c r="E29" s="968"/>
      <c r="F29" s="968"/>
      <c r="G29" s="968"/>
      <c r="H29" s="968"/>
      <c r="I29" s="968"/>
      <c r="J29" s="968"/>
      <c r="K29" s="968"/>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8"/>
      <c r="AL29"/>
    </row>
    <row r="30" spans="1:38">
      <c r="A30" s="5"/>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68"/>
      <c r="AG30" s="968"/>
      <c r="AH30" s="968"/>
      <c r="AI30" s="968"/>
      <c r="AJ30" s="968"/>
      <c r="AK30" s="968"/>
    </row>
    <row r="31" spans="1:38">
      <c r="A31" s="5"/>
      <c r="D31" s="158"/>
      <c r="E31" s="970" t="s">
        <v>1337</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row>
    <row r="32" spans="1:38">
      <c r="A32" s="5"/>
      <c r="D32" s="158"/>
      <c r="E32" s="970" t="s">
        <v>1189</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67" t="s">
        <v>1757</v>
      </c>
      <c r="G36" s="967"/>
      <c r="H36" s="967"/>
      <c r="I36" s="967"/>
      <c r="J36" s="967"/>
      <c r="K36" s="967"/>
      <c r="L36" s="967"/>
      <c r="M36" s="967"/>
      <c r="N36" s="967"/>
      <c r="O36" s="967"/>
      <c r="P36" s="967"/>
      <c r="Q36" s="967"/>
      <c r="R36" s="967"/>
      <c r="S36" s="967"/>
      <c r="T36" s="967"/>
      <c r="U36" s="967"/>
      <c r="V36" s="967"/>
      <c r="W36" s="967"/>
      <c r="X36" s="967"/>
      <c r="Y36" s="967"/>
      <c r="Z36" s="967"/>
      <c r="AA36" s="967"/>
      <c r="AB36" s="967"/>
      <c r="AC36" s="967"/>
      <c r="AD36" s="967"/>
      <c r="AE36" s="967"/>
      <c r="AF36" s="967"/>
      <c r="AG36" s="967"/>
      <c r="AH36" s="967"/>
      <c r="AI36" s="967"/>
      <c r="AJ36" s="967"/>
      <c r="AK36" s="967"/>
    </row>
    <row r="37" spans="1:38">
      <c r="A37" s="5"/>
      <c r="C37" s="3"/>
      <c r="D37" s="5"/>
      <c r="E37" s="5"/>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76</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65" customHeight="1">
      <c r="A42" s="5"/>
      <c r="C42" s="3"/>
      <c r="D42" s="5"/>
      <c r="E42" s="5" t="s">
        <v>564</v>
      </c>
      <c r="F42" s="967" t="s">
        <v>2273</v>
      </c>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7"/>
      <c r="AI42" s="967"/>
      <c r="AJ42" s="967"/>
      <c r="AK42" s="967"/>
    </row>
    <row r="43" spans="1:38">
      <c r="A43" s="5"/>
      <c r="C43" s="3"/>
      <c r="D43" s="5"/>
      <c r="E43" s="5"/>
      <c r="F43" s="967"/>
      <c r="G43" s="967"/>
      <c r="H43" s="967"/>
      <c r="I43" s="967"/>
      <c r="J43" s="967"/>
      <c r="K43" s="967"/>
      <c r="L43" s="967"/>
      <c r="M43" s="967"/>
      <c r="N43" s="967"/>
      <c r="O43" s="967"/>
      <c r="P43" s="967"/>
      <c r="Q43" s="967"/>
      <c r="R43" s="967"/>
      <c r="S43" s="967"/>
      <c r="T43" s="967"/>
      <c r="U43" s="967"/>
      <c r="V43" s="967"/>
      <c r="W43" s="967"/>
      <c r="X43" s="967"/>
      <c r="Y43" s="967"/>
      <c r="Z43" s="967"/>
      <c r="AA43" s="967"/>
      <c r="AB43" s="967"/>
      <c r="AC43" s="967"/>
      <c r="AD43" s="967"/>
      <c r="AE43" s="967"/>
      <c r="AF43" s="967"/>
      <c r="AG43" s="967"/>
      <c r="AH43" s="967"/>
      <c r="AI43" s="967"/>
      <c r="AJ43" s="967"/>
      <c r="AK43" s="967"/>
    </row>
    <row r="44" spans="1:38">
      <c r="A44" s="5"/>
      <c r="C44" s="3"/>
      <c r="D44" s="5"/>
      <c r="E44" s="5"/>
      <c r="F44" s="967"/>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6" t="s">
        <v>2274</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207</v>
      </c>
      <c r="G51" s="976" t="s">
        <v>2275</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7" t="s">
        <v>1760</v>
      </c>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967"/>
      <c r="AJ58" s="967"/>
      <c r="AK58" s="967"/>
    </row>
    <row r="59" spans="1:38">
      <c r="A59" s="5"/>
      <c r="C59" s="3"/>
      <c r="D59" s="5"/>
      <c r="E59" s="5"/>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row>
    <row r="60" spans="1:38">
      <c r="A60" s="5"/>
      <c r="C60" s="3"/>
      <c r="D60" s="5"/>
      <c r="E60" s="5"/>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row>
    <row r="61" spans="1:38">
      <c r="A61" s="5"/>
      <c r="C61" s="3"/>
      <c r="D61" s="5"/>
      <c r="E61" s="5"/>
      <c r="F61" t="s">
        <v>207</v>
      </c>
      <c r="G61" s="967" t="s">
        <v>1759</v>
      </c>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row>
    <row r="62" spans="1:38">
      <c r="A62" s="5"/>
      <c r="C62" s="3"/>
      <c r="D62" s="5"/>
      <c r="E62" s="5"/>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row>
    <row r="63" spans="1:38">
      <c r="A63" s="5"/>
      <c r="C63" s="3"/>
      <c r="D63" s="5"/>
      <c r="E63" s="5"/>
      <c r="F63" s="34"/>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row>
    <row r="64" spans="1:38">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7" t="s">
        <v>1761</v>
      </c>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row>
    <row r="66" spans="1:37">
      <c r="A66" s="5"/>
      <c r="C66" s="3"/>
      <c r="D66" s="5"/>
      <c r="E66" s="5"/>
      <c r="F66" s="12"/>
      <c r="G66" s="967"/>
      <c r="H66" s="967"/>
      <c r="I66" s="967"/>
      <c r="J66" s="967"/>
      <c r="K66" s="967"/>
      <c r="L66" s="967"/>
      <c r="M66" s="967"/>
      <c r="N66" s="967"/>
      <c r="O66" s="967"/>
      <c r="P66" s="967"/>
      <c r="Q66" s="967"/>
      <c r="R66" s="967"/>
      <c r="S66" s="967"/>
      <c r="T66" s="967"/>
      <c r="U66" s="967"/>
      <c r="V66" s="967"/>
      <c r="W66" s="967"/>
      <c r="X66" s="967"/>
      <c r="Y66" s="967"/>
      <c r="Z66" s="967"/>
      <c r="AA66" s="967"/>
      <c r="AB66" s="967"/>
      <c r="AC66" s="967"/>
      <c r="AD66" s="967"/>
      <c r="AE66" s="967"/>
      <c r="AF66" s="967"/>
      <c r="AG66" s="967"/>
      <c r="AH66" s="967"/>
      <c r="AI66" s="967"/>
      <c r="AJ66" s="967"/>
      <c r="AK66" s="967"/>
    </row>
    <row r="67" spans="1:37">
      <c r="A67" s="5"/>
      <c r="C67" s="3"/>
      <c r="D67" s="5"/>
      <c r="E67" s="5"/>
      <c r="F67" s="12" t="s">
        <v>207</v>
      </c>
      <c r="G67" s="967" t="s">
        <v>1762</v>
      </c>
      <c r="H67" s="967"/>
      <c r="I67" s="967"/>
      <c r="J67" s="967"/>
      <c r="K67" s="967"/>
      <c r="L67" s="967"/>
      <c r="M67" s="967"/>
      <c r="N67" s="967"/>
      <c r="O67" s="967"/>
      <c r="P67" s="967"/>
      <c r="Q67" s="967"/>
      <c r="R67" s="967"/>
      <c r="S67" s="967"/>
      <c r="T67" s="967"/>
      <c r="U67" s="967"/>
      <c r="V67" s="967"/>
      <c r="W67" s="967"/>
      <c r="X67" s="967"/>
      <c r="Y67" s="967"/>
      <c r="Z67" s="967"/>
      <c r="AA67" s="967"/>
      <c r="AB67" s="967"/>
      <c r="AC67" s="967"/>
      <c r="AD67" s="967"/>
      <c r="AE67" s="967"/>
      <c r="AF67" s="967"/>
      <c r="AG67" s="967"/>
      <c r="AH67" s="967"/>
      <c r="AI67" s="967"/>
      <c r="AJ67" s="967"/>
      <c r="AK67" s="967"/>
    </row>
    <row r="68" spans="1:37">
      <c r="A68" s="5"/>
      <c r="C68" s="3"/>
      <c r="D68" s="5"/>
      <c r="E68" s="5"/>
      <c r="F68" s="12"/>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1091</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7" t="s">
        <v>1775</v>
      </c>
      <c r="H75" s="967"/>
      <c r="I75" s="967"/>
      <c r="J75" s="967"/>
      <c r="K75" s="967"/>
      <c r="L75" s="967"/>
      <c r="M75" s="967"/>
      <c r="N75" s="967"/>
      <c r="O75" s="967"/>
      <c r="P75" s="967"/>
      <c r="Q75" s="967"/>
      <c r="R75" s="967"/>
      <c r="S75" s="967"/>
      <c r="T75" s="967"/>
      <c r="U75" s="967"/>
      <c r="V75" s="967"/>
      <c r="W75" s="967"/>
      <c r="X75" s="967"/>
      <c r="Y75" s="967"/>
      <c r="Z75" s="967"/>
      <c r="AA75" s="967"/>
      <c r="AB75" s="967"/>
      <c r="AC75" s="967"/>
      <c r="AD75" s="967"/>
      <c r="AE75" s="967"/>
      <c r="AF75" s="967"/>
      <c r="AG75" s="967"/>
      <c r="AH75" s="967"/>
      <c r="AI75" s="967"/>
      <c r="AJ75" s="967"/>
      <c r="AK75" s="967"/>
    </row>
    <row r="76" spans="1:37">
      <c r="A76" s="5"/>
      <c r="C76" s="3"/>
      <c r="D76" s="5"/>
      <c r="E76" s="5"/>
      <c r="F76" s="5"/>
      <c r="G76" s="967"/>
      <c r="H76" s="967"/>
      <c r="I76" s="967"/>
      <c r="J76" s="967"/>
      <c r="K76" s="967"/>
      <c r="L76" s="967"/>
      <c r="M76" s="967"/>
      <c r="N76" s="967"/>
      <c r="O76" s="967"/>
      <c r="P76" s="967"/>
      <c r="Q76" s="967"/>
      <c r="R76" s="967"/>
      <c r="S76" s="967"/>
      <c r="T76" s="967"/>
      <c r="U76" s="967"/>
      <c r="V76" s="967"/>
      <c r="W76" s="967"/>
      <c r="X76" s="967"/>
      <c r="Y76" s="967"/>
      <c r="Z76" s="967"/>
      <c r="AA76" s="967"/>
      <c r="AB76" s="967"/>
      <c r="AC76" s="967"/>
      <c r="AD76" s="967"/>
      <c r="AE76" s="967"/>
      <c r="AF76" s="967"/>
      <c r="AG76" s="967"/>
      <c r="AH76" s="967"/>
      <c r="AI76" s="967"/>
      <c r="AJ76" s="967"/>
      <c r="AK76" s="967"/>
    </row>
    <row r="77" spans="1:37">
      <c r="A77" s="5"/>
      <c r="C77" s="3"/>
      <c r="D77" s="5"/>
      <c r="E77" s="5"/>
      <c r="F77" s="5"/>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7" t="s">
        <v>1776</v>
      </c>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row>
    <row r="80" spans="1:37">
      <c r="A80" s="5"/>
      <c r="C80" s="3"/>
      <c r="D80" s="5"/>
      <c r="E80" s="5"/>
      <c r="F80" s="5"/>
      <c r="G80" s="967"/>
      <c r="H80" s="967"/>
      <c r="I80" s="967"/>
      <c r="J80" s="967"/>
      <c r="K80" s="967"/>
      <c r="L80" s="967"/>
      <c r="M80" s="967"/>
      <c r="N80" s="967"/>
      <c r="O80" s="967"/>
      <c r="P80" s="967"/>
      <c r="Q80" s="967"/>
      <c r="R80" s="967"/>
      <c r="S80" s="967"/>
      <c r="T80" s="967"/>
      <c r="U80" s="967"/>
      <c r="V80" s="967"/>
      <c r="W80" s="967"/>
      <c r="X80" s="967"/>
      <c r="Y80" s="967"/>
      <c r="Z80" s="967"/>
      <c r="AA80" s="967"/>
      <c r="AB80" s="967"/>
      <c r="AC80" s="967"/>
      <c r="AD80" s="967"/>
      <c r="AE80" s="967"/>
      <c r="AF80" s="967"/>
      <c r="AG80" s="967"/>
      <c r="AH80" s="967"/>
      <c r="AI80" s="967"/>
      <c r="AJ80" s="967"/>
      <c r="AK80" s="967"/>
    </row>
    <row r="81" spans="1:38">
      <c r="A81" s="5"/>
      <c r="C81" s="3"/>
      <c r="D81" s="5"/>
      <c r="E81" s="5"/>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7" t="s">
        <v>1763</v>
      </c>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row>
    <row r="84" spans="1:38">
      <c r="A84" s="5"/>
      <c r="C84" s="3"/>
      <c r="D84" s="5"/>
      <c r="E84" s="5"/>
      <c r="G84" s="967"/>
      <c r="H84" s="967"/>
      <c r="I84" s="967"/>
      <c r="J84" s="967"/>
      <c r="K84" s="967"/>
      <c r="L84" s="967"/>
      <c r="M84" s="967"/>
      <c r="N84" s="967"/>
      <c r="O84" s="967"/>
      <c r="P84" s="967"/>
      <c r="Q84" s="967"/>
      <c r="R84" s="967"/>
      <c r="S84" s="967"/>
      <c r="T84" s="967"/>
      <c r="U84" s="967"/>
      <c r="V84" s="967"/>
      <c r="W84" s="967"/>
      <c r="X84" s="967"/>
      <c r="Y84" s="967"/>
      <c r="Z84" s="967"/>
      <c r="AA84" s="967"/>
      <c r="AB84" s="967"/>
      <c r="AC84" s="967"/>
      <c r="AD84" s="967"/>
      <c r="AE84" s="967"/>
      <c r="AF84" s="967"/>
      <c r="AG84" s="967"/>
      <c r="AH84" s="967"/>
      <c r="AI84" s="967"/>
      <c r="AJ84" s="967"/>
      <c r="AK84" s="967"/>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7" t="s">
        <v>1764</v>
      </c>
      <c r="H86" s="967"/>
      <c r="I86" s="967"/>
      <c r="J86" s="967"/>
      <c r="K86" s="967"/>
      <c r="L86" s="967"/>
      <c r="M86" s="967"/>
      <c r="N86" s="967"/>
      <c r="O86" s="967"/>
      <c r="P86" s="967"/>
      <c r="Q86" s="967"/>
      <c r="R86" s="967"/>
      <c r="S86" s="967"/>
      <c r="T86" s="967"/>
      <c r="U86" s="967"/>
      <c r="V86" s="967"/>
      <c r="W86" s="967"/>
      <c r="X86" s="967"/>
      <c r="Y86" s="967"/>
      <c r="Z86" s="967"/>
      <c r="AA86" s="967"/>
      <c r="AB86" s="967"/>
      <c r="AC86" s="967"/>
      <c r="AD86" s="967"/>
      <c r="AE86" s="967"/>
      <c r="AF86" s="967"/>
      <c r="AG86" s="967"/>
      <c r="AH86" s="967"/>
      <c r="AI86" s="967"/>
      <c r="AJ86" s="967"/>
      <c r="AK86" s="967"/>
    </row>
    <row r="87" spans="1:38">
      <c r="A87" s="5"/>
      <c r="C87" s="3"/>
      <c r="D87" s="5"/>
      <c r="E87" s="5"/>
      <c r="G87" s="967"/>
      <c r="H87" s="967"/>
      <c r="I87" s="967"/>
      <c r="J87" s="967"/>
      <c r="K87" s="967"/>
      <c r="L87" s="967"/>
      <c r="M87" s="967"/>
      <c r="N87" s="967"/>
      <c r="O87" s="967"/>
      <c r="P87" s="967"/>
      <c r="Q87" s="967"/>
      <c r="R87" s="967"/>
      <c r="S87" s="967"/>
      <c r="T87" s="967"/>
      <c r="U87" s="967"/>
      <c r="V87" s="967"/>
      <c r="W87" s="967"/>
      <c r="X87" s="967"/>
      <c r="Y87" s="967"/>
      <c r="Z87" s="967"/>
      <c r="AA87" s="967"/>
      <c r="AB87" s="967"/>
      <c r="AC87" s="967"/>
      <c r="AD87" s="967"/>
      <c r="AE87" s="967"/>
      <c r="AF87" s="967"/>
      <c r="AG87" s="967"/>
      <c r="AH87" s="967"/>
      <c r="AI87" s="967"/>
      <c r="AJ87" s="967"/>
      <c r="AK87" s="967"/>
    </row>
    <row r="88" spans="1:38">
      <c r="A88" s="5"/>
      <c r="C88" s="3"/>
      <c r="D88" s="5"/>
      <c r="E88" s="5" t="s">
        <v>265</v>
      </c>
      <c r="F88" s="5" t="s">
        <v>1037</v>
      </c>
      <c r="G88" s="5"/>
      <c r="L88" s="5"/>
      <c r="M88" s="5"/>
      <c r="P88" s="5"/>
      <c r="Q88" s="5"/>
      <c r="R88" s="5"/>
      <c r="S88" s="5"/>
      <c r="T88" s="5"/>
      <c r="U88" s="5"/>
      <c r="V88" s="5"/>
      <c r="W88" s="5"/>
      <c r="X88" s="5"/>
      <c r="Y88" s="5"/>
      <c r="Z88" s="5"/>
      <c r="AA88" s="5"/>
      <c r="AB88" s="5"/>
    </row>
    <row r="89" spans="1:38">
      <c r="A89" s="5"/>
      <c r="C89" s="3"/>
      <c r="D89" s="5"/>
      <c r="E89" s="5"/>
      <c r="F89" s="12"/>
      <c r="G89" s="967" t="s">
        <v>1768</v>
      </c>
      <c r="H89" s="967"/>
      <c r="I89" s="967"/>
      <c r="J89" s="967"/>
      <c r="K89" s="967"/>
      <c r="L89" s="967"/>
      <c r="M89" s="967"/>
      <c r="N89" s="967"/>
      <c r="O89" s="967"/>
      <c r="P89" s="967"/>
      <c r="Q89" s="967"/>
      <c r="R89" s="967"/>
      <c r="S89" s="967"/>
      <c r="T89" s="967"/>
      <c r="U89" s="967"/>
      <c r="V89" s="967"/>
      <c r="W89" s="967"/>
      <c r="X89" s="967"/>
      <c r="Y89" s="967"/>
      <c r="Z89" s="967"/>
      <c r="AA89" s="967"/>
      <c r="AB89" s="967"/>
      <c r="AC89" s="967"/>
      <c r="AD89" s="967"/>
      <c r="AE89" s="967"/>
      <c r="AF89" s="967"/>
      <c r="AG89" s="967"/>
      <c r="AH89" s="967"/>
      <c r="AI89" s="967"/>
      <c r="AJ89" s="967"/>
      <c r="AK89" s="967"/>
    </row>
    <row r="90" spans="1:38">
      <c r="A90" s="5"/>
      <c r="C90" s="3"/>
      <c r="D90" s="5"/>
      <c r="E90" s="5"/>
      <c r="F90" s="5"/>
      <c r="G90" s="967"/>
      <c r="H90" s="967"/>
      <c r="I90" s="967"/>
      <c r="J90" s="967"/>
      <c r="K90" s="967"/>
      <c r="L90" s="967"/>
      <c r="M90" s="967"/>
      <c r="N90" s="967"/>
      <c r="O90" s="967"/>
      <c r="P90" s="967"/>
      <c r="Q90" s="967"/>
      <c r="R90" s="967"/>
      <c r="S90" s="967"/>
      <c r="T90" s="967"/>
      <c r="U90" s="967"/>
      <c r="V90" s="967"/>
      <c r="W90" s="967"/>
      <c r="X90" s="967"/>
      <c r="Y90" s="967"/>
      <c r="Z90" s="967"/>
      <c r="AA90" s="967"/>
      <c r="AB90" s="967"/>
      <c r="AC90" s="967"/>
      <c r="AD90" s="967"/>
      <c r="AE90" s="967"/>
      <c r="AF90" s="967"/>
      <c r="AG90" s="967"/>
      <c r="AH90" s="967"/>
      <c r="AI90" s="967"/>
      <c r="AJ90" s="967"/>
      <c r="AK90" s="967"/>
    </row>
    <row r="91" spans="1:38">
      <c r="A91" s="5"/>
      <c r="C91" s="3"/>
      <c r="D91" s="5"/>
      <c r="E91" s="5"/>
      <c r="F91" s="5"/>
      <c r="G91" s="967"/>
      <c r="H91" s="967"/>
      <c r="I91" s="967"/>
      <c r="J91" s="967"/>
      <c r="K91" s="967"/>
      <c r="L91" s="967"/>
      <c r="M91" s="967"/>
      <c r="N91" s="967"/>
      <c r="O91" s="967"/>
      <c r="P91" s="967"/>
      <c r="Q91" s="967"/>
      <c r="R91" s="967"/>
      <c r="S91" s="967"/>
      <c r="T91" s="967"/>
      <c r="U91" s="967"/>
      <c r="V91" s="967"/>
      <c r="W91" s="967"/>
      <c r="X91" s="967"/>
      <c r="Y91" s="967"/>
      <c r="Z91" s="967"/>
      <c r="AA91" s="967"/>
      <c r="AB91" s="967"/>
      <c r="AC91" s="967"/>
      <c r="AD91" s="967"/>
      <c r="AE91" s="967"/>
      <c r="AF91" s="967"/>
      <c r="AG91" s="967"/>
      <c r="AH91" s="967"/>
      <c r="AI91" s="967"/>
      <c r="AJ91" s="967"/>
      <c r="AK91" s="967"/>
    </row>
    <row r="92" spans="1:38">
      <c r="A92" s="5"/>
      <c r="C92" s="3"/>
      <c r="D92" s="5"/>
      <c r="E92" s="5"/>
      <c r="F92" s="5"/>
      <c r="G92" s="967"/>
      <c r="H92" s="967"/>
      <c r="I92" s="967"/>
      <c r="J92" s="967"/>
      <c r="K92" s="967"/>
      <c r="L92" s="967"/>
      <c r="M92" s="967"/>
      <c r="N92" s="967"/>
      <c r="O92" s="967"/>
      <c r="P92" s="967"/>
      <c r="Q92" s="967"/>
      <c r="R92" s="967"/>
      <c r="S92" s="967"/>
      <c r="T92" s="967"/>
      <c r="U92" s="967"/>
      <c r="V92" s="967"/>
      <c r="W92" s="967"/>
      <c r="X92" s="967"/>
      <c r="Y92" s="967"/>
      <c r="Z92" s="967"/>
      <c r="AA92" s="967"/>
      <c r="AB92" s="967"/>
      <c r="AC92" s="967"/>
      <c r="AD92" s="967"/>
      <c r="AE92" s="967"/>
      <c r="AF92" s="967"/>
      <c r="AG92" s="967"/>
      <c r="AH92" s="967"/>
      <c r="AI92" s="967"/>
      <c r="AJ92" s="967"/>
      <c r="AK92" s="967"/>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1" t="s">
        <v>1769</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65"/>
    </row>
    <row r="95" spans="1:38">
      <c r="A95" s="365"/>
      <c r="B95" s="365"/>
      <c r="C95" s="377"/>
      <c r="D95" s="365"/>
      <c r="E95" s="365"/>
      <c r="F95" s="365"/>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65"/>
    </row>
    <row r="96" spans="1:38">
      <c r="A96" s="365"/>
      <c r="B96" s="365"/>
      <c r="C96" s="377"/>
      <c r="D96" s="365"/>
      <c r="E96" s="365"/>
      <c r="F96" s="365"/>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65"/>
    </row>
    <row r="97" spans="1:38">
      <c r="A97" s="365"/>
      <c r="B97" s="365"/>
      <c r="C97" s="377"/>
      <c r="D97" s="365"/>
      <c r="E97" s="365"/>
      <c r="F97" s="365"/>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65"/>
    </row>
    <row r="98" spans="1:38">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7" t="s">
        <v>1770</v>
      </c>
      <c r="H99" s="967"/>
      <c r="I99" s="967"/>
      <c r="J99" s="967"/>
      <c r="K99" s="967"/>
      <c r="L99" s="967"/>
      <c r="M99" s="967"/>
      <c r="N99" s="967"/>
      <c r="O99" s="967"/>
      <c r="P99" s="967"/>
      <c r="Q99" s="967"/>
      <c r="R99" s="967"/>
      <c r="S99" s="967"/>
      <c r="T99" s="967"/>
      <c r="U99" s="967"/>
      <c r="V99" s="967"/>
      <c r="W99" s="967"/>
      <c r="X99" s="967"/>
      <c r="Y99" s="967"/>
      <c r="Z99" s="967"/>
      <c r="AA99" s="967"/>
      <c r="AB99" s="967"/>
      <c r="AC99" s="967"/>
      <c r="AD99" s="967"/>
      <c r="AE99" s="967"/>
      <c r="AF99" s="967"/>
      <c r="AG99" s="967"/>
      <c r="AH99" s="967"/>
      <c r="AI99" s="967"/>
      <c r="AJ99" s="967"/>
      <c r="AK99" s="967"/>
    </row>
    <row r="100" spans="1:38">
      <c r="A100" s="5"/>
      <c r="C100" s="3"/>
      <c r="D100" s="5"/>
      <c r="E100" s="5"/>
      <c r="G100" s="967"/>
      <c r="H100" s="967"/>
      <c r="I100" s="967"/>
      <c r="J100" s="967"/>
      <c r="K100" s="967"/>
      <c r="L100" s="967"/>
      <c r="M100" s="967"/>
      <c r="N100" s="967"/>
      <c r="O100" s="967"/>
      <c r="P100" s="967"/>
      <c r="Q100" s="967"/>
      <c r="R100" s="967"/>
      <c r="S100" s="967"/>
      <c r="T100" s="967"/>
      <c r="U100" s="967"/>
      <c r="V100" s="967"/>
      <c r="W100" s="967"/>
      <c r="X100" s="967"/>
      <c r="Y100" s="967"/>
      <c r="Z100" s="967"/>
      <c r="AA100" s="967"/>
      <c r="AB100" s="967"/>
      <c r="AC100" s="967"/>
      <c r="AD100" s="967"/>
      <c r="AE100" s="967"/>
      <c r="AF100" s="967"/>
      <c r="AG100" s="967"/>
      <c r="AH100" s="967"/>
      <c r="AI100" s="967"/>
      <c r="AJ100" s="967"/>
      <c r="AK100" s="967"/>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7" t="s">
        <v>1771</v>
      </c>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row>
    <row r="103" spans="1:38">
      <c r="A103" s="5"/>
      <c r="C103" s="3"/>
      <c r="D103" s="5"/>
      <c r="E103" s="5"/>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7" t="s">
        <v>1772</v>
      </c>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row>
    <row r="106" spans="1:38">
      <c r="A106" s="5"/>
      <c r="C106" s="3"/>
      <c r="D106" s="5"/>
      <c r="E106" s="5"/>
      <c r="F106" s="5"/>
      <c r="G106" s="967"/>
      <c r="H106" s="967"/>
      <c r="I106" s="967"/>
      <c r="J106" s="967"/>
      <c r="K106" s="967"/>
      <c r="L106" s="967"/>
      <c r="M106" s="967"/>
      <c r="N106" s="967"/>
      <c r="O106" s="967"/>
      <c r="P106" s="967"/>
      <c r="Q106" s="967"/>
      <c r="R106" s="967"/>
      <c r="S106" s="967"/>
      <c r="T106" s="967"/>
      <c r="U106" s="967"/>
      <c r="V106" s="967"/>
      <c r="W106" s="967"/>
      <c r="X106" s="967"/>
      <c r="Y106" s="967"/>
      <c r="Z106" s="967"/>
      <c r="AA106" s="967"/>
      <c r="AB106" s="967"/>
      <c r="AC106" s="967"/>
      <c r="AD106" s="967"/>
      <c r="AE106" s="967"/>
      <c r="AF106" s="967"/>
      <c r="AG106" s="967"/>
      <c r="AH106" s="967"/>
      <c r="AI106" s="967"/>
      <c r="AJ106" s="967"/>
      <c r="AK106" s="967"/>
    </row>
    <row r="107" spans="1:38">
      <c r="A107" s="5"/>
      <c r="C107" s="3"/>
      <c r="D107" s="3"/>
      <c r="E107" s="5"/>
      <c r="F107" s="5"/>
      <c r="G107" s="967"/>
      <c r="H107" s="967"/>
      <c r="I107" s="967"/>
      <c r="J107" s="967"/>
      <c r="K107" s="967"/>
      <c r="L107" s="967"/>
      <c r="M107" s="967"/>
      <c r="N107" s="967"/>
      <c r="O107" s="967"/>
      <c r="P107" s="967"/>
      <c r="Q107" s="967"/>
      <c r="R107" s="967"/>
      <c r="S107" s="967"/>
      <c r="T107" s="967"/>
      <c r="U107" s="967"/>
      <c r="V107" s="967"/>
      <c r="W107" s="967"/>
      <c r="X107" s="967"/>
      <c r="Y107" s="967"/>
      <c r="Z107" s="967"/>
      <c r="AA107" s="967"/>
      <c r="AB107" s="967"/>
      <c r="AC107" s="967"/>
      <c r="AD107" s="967"/>
      <c r="AE107" s="967"/>
      <c r="AF107" s="967"/>
      <c r="AG107" s="967"/>
      <c r="AH107" s="967"/>
      <c r="AI107" s="967"/>
      <c r="AJ107" s="967"/>
      <c r="AK107" s="967"/>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7" t="s">
        <v>1773</v>
      </c>
      <c r="H109" s="967"/>
      <c r="I109" s="967"/>
      <c r="J109" s="967"/>
      <c r="K109" s="967"/>
      <c r="L109" s="967"/>
      <c r="M109" s="967"/>
      <c r="N109" s="967"/>
      <c r="O109" s="967"/>
      <c r="P109" s="967"/>
      <c r="Q109" s="967"/>
      <c r="R109" s="967"/>
      <c r="S109" s="967"/>
      <c r="T109" s="967"/>
      <c r="U109" s="967"/>
      <c r="V109" s="967"/>
      <c r="W109" s="967"/>
      <c r="X109" s="967"/>
      <c r="Y109" s="967"/>
      <c r="Z109" s="967"/>
      <c r="AA109" s="967"/>
      <c r="AB109" s="967"/>
      <c r="AC109" s="967"/>
      <c r="AD109" s="967"/>
      <c r="AE109" s="967"/>
      <c r="AF109" s="967"/>
      <c r="AG109" s="967"/>
      <c r="AH109" s="967"/>
      <c r="AI109" s="967"/>
      <c r="AJ109" s="967"/>
      <c r="AK109" s="967"/>
    </row>
    <row r="110" spans="1:38">
      <c r="A110" s="5"/>
      <c r="C110" s="3"/>
      <c r="D110" s="3"/>
      <c r="E110" s="5"/>
      <c r="F110" s="5"/>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5" t="s">
        <v>1774</v>
      </c>
      <c r="F112" s="975"/>
      <c r="G112" s="975"/>
      <c r="H112" s="975"/>
      <c r="I112" s="975"/>
      <c r="J112" s="975"/>
      <c r="K112" s="975"/>
      <c r="L112" s="975"/>
      <c r="M112" s="975"/>
      <c r="N112" s="975"/>
      <c r="O112" s="975"/>
      <c r="P112" s="975"/>
      <c r="Q112" s="975"/>
      <c r="R112" s="975"/>
      <c r="S112" s="975"/>
      <c r="T112" s="975"/>
      <c r="U112" s="975"/>
      <c r="V112" s="975"/>
      <c r="W112" s="975"/>
      <c r="X112" s="975"/>
      <c r="Y112" s="975"/>
      <c r="Z112" s="975"/>
      <c r="AA112" s="975"/>
      <c r="AB112" s="975"/>
      <c r="AC112" s="975"/>
      <c r="AD112" s="975"/>
      <c r="AE112" s="975"/>
      <c r="AF112" s="975"/>
      <c r="AG112" s="975"/>
      <c r="AH112" s="975"/>
      <c r="AI112" s="975"/>
      <c r="AJ112" s="975"/>
      <c r="AK112" s="975"/>
    </row>
    <row r="113" spans="1:38">
      <c r="A113" s="5"/>
      <c r="D113" s="666"/>
      <c r="E113" s="975"/>
      <c r="F113" s="975"/>
      <c r="G113" s="975"/>
      <c r="H113" s="975"/>
      <c r="I113" s="975"/>
      <c r="J113" s="975"/>
      <c r="K113" s="975"/>
      <c r="L113" s="975"/>
      <c r="M113" s="975"/>
      <c r="N113" s="975"/>
      <c r="O113" s="975"/>
      <c r="P113" s="975"/>
      <c r="Q113" s="975"/>
      <c r="R113" s="975"/>
      <c r="S113" s="975"/>
      <c r="T113" s="975"/>
      <c r="U113" s="975"/>
      <c r="V113" s="975"/>
      <c r="W113" s="975"/>
      <c r="X113" s="975"/>
      <c r="Y113" s="975"/>
      <c r="Z113" s="975"/>
      <c r="AA113" s="975"/>
      <c r="AB113" s="975"/>
      <c r="AC113" s="975"/>
      <c r="AD113" s="975"/>
      <c r="AE113" s="975"/>
      <c r="AF113" s="975"/>
      <c r="AG113" s="975"/>
      <c r="AH113" s="975"/>
      <c r="AI113" s="975"/>
      <c r="AJ113" s="975"/>
      <c r="AK113" s="975"/>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c r="F131" s="5" t="s">
        <v>1094</v>
      </c>
      <c r="G131" s="5"/>
    </row>
    <row r="132" spans="2:14">
      <c r="F132" s="666" t="s">
        <v>1958</v>
      </c>
      <c r="G132" s="666"/>
    </row>
    <row r="133" spans="2:14">
      <c r="G133" s="666"/>
    </row>
    <row r="134" spans="2:14">
      <c r="E134" s="5" t="s">
        <v>181</v>
      </c>
      <c r="F134" s="269" t="s">
        <v>539</v>
      </c>
    </row>
    <row r="135" spans="2:14">
      <c r="E135" s="5"/>
      <c r="F135" s="5" t="s">
        <v>1357</v>
      </c>
    </row>
    <row r="136" spans="2:14" ht="12.75" customHeight="1">
      <c r="B136" s="3"/>
      <c r="C136" s="3"/>
      <c r="F136" s="3"/>
    </row>
    <row r="137" spans="2:14">
      <c r="B137" s="3"/>
      <c r="C137" s="3" t="s">
        <v>291</v>
      </c>
      <c r="G137" s="3" t="s">
        <v>540</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492</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67" t="s">
        <v>1777</v>
      </c>
      <c r="F145" s="967"/>
      <c r="G145" s="967"/>
      <c r="H145" s="967"/>
      <c r="I145" s="967"/>
      <c r="J145" s="967"/>
      <c r="K145" s="967"/>
      <c r="L145" s="967"/>
      <c r="M145" s="967"/>
      <c r="N145" s="967"/>
      <c r="O145" s="967"/>
      <c r="P145" s="967"/>
      <c r="Q145" s="967"/>
      <c r="R145" s="967"/>
      <c r="S145" s="967"/>
      <c r="T145" s="967"/>
      <c r="U145" s="967"/>
      <c r="V145" s="967"/>
      <c r="W145" s="967"/>
      <c r="X145" s="967"/>
      <c r="Y145" s="967"/>
      <c r="Z145" s="967"/>
      <c r="AA145" s="967"/>
      <c r="AB145" s="967"/>
      <c r="AC145" s="967"/>
      <c r="AD145" s="967"/>
      <c r="AE145" s="967"/>
      <c r="AF145" s="967"/>
      <c r="AG145" s="967"/>
      <c r="AH145" s="967"/>
      <c r="AI145" s="967"/>
      <c r="AJ145" s="967"/>
      <c r="AK145" s="967"/>
    </row>
    <row r="146" spans="4:37">
      <c r="E146" s="967"/>
      <c r="F146" s="967"/>
      <c r="G146" s="967"/>
      <c r="H146" s="967"/>
      <c r="I146" s="967"/>
      <c r="J146" s="967"/>
      <c r="K146" s="967"/>
      <c r="L146" s="967"/>
      <c r="M146" s="967"/>
      <c r="N146" s="967"/>
      <c r="O146" s="967"/>
      <c r="P146" s="967"/>
      <c r="Q146" s="967"/>
      <c r="R146" s="967"/>
      <c r="S146" s="967"/>
      <c r="T146" s="967"/>
      <c r="U146" s="967"/>
      <c r="V146" s="967"/>
      <c r="W146" s="967"/>
      <c r="X146" s="967"/>
      <c r="Y146" s="967"/>
      <c r="Z146" s="967"/>
      <c r="AA146" s="967"/>
      <c r="AB146" s="967"/>
      <c r="AC146" s="967"/>
      <c r="AD146" s="967"/>
      <c r="AE146" s="967"/>
      <c r="AF146" s="967"/>
      <c r="AG146" s="967"/>
      <c r="AH146" s="967"/>
      <c r="AI146" s="967"/>
      <c r="AJ146" s="967"/>
      <c r="AK146" s="967"/>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531</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2277</v>
      </c>
    </row>
    <row r="155" spans="4:37">
      <c r="E155" t="s">
        <v>942</v>
      </c>
      <c r="F155" t="s">
        <v>533</v>
      </c>
    </row>
    <row r="156" spans="4:37">
      <c r="E156" t="s">
        <v>943</v>
      </c>
      <c r="F156" t="s">
        <v>389</v>
      </c>
    </row>
    <row r="157" spans="4:37">
      <c r="F157" t="s">
        <v>860</v>
      </c>
      <c r="G157" s="41" t="s">
        <v>2278</v>
      </c>
    </row>
    <row r="158" spans="4:37">
      <c r="F158" t="s">
        <v>76</v>
      </c>
      <c r="G158" s="967" t="s">
        <v>1778</v>
      </c>
      <c r="H158" s="967"/>
      <c r="I158" s="967"/>
      <c r="J158" s="967"/>
      <c r="K158" s="967"/>
      <c r="L158" s="967"/>
      <c r="M158" s="967"/>
      <c r="N158" s="967"/>
      <c r="O158" s="967"/>
      <c r="P158" s="967"/>
      <c r="Q158" s="967"/>
      <c r="R158" s="967"/>
      <c r="S158" s="967"/>
      <c r="T158" s="967"/>
      <c r="U158" s="967"/>
      <c r="V158" s="967"/>
      <c r="W158" s="967"/>
      <c r="X158" s="967"/>
      <c r="Y158" s="967"/>
      <c r="Z158" s="967"/>
      <c r="AA158" s="967"/>
      <c r="AB158" s="967"/>
      <c r="AC158" s="967"/>
      <c r="AD158" s="967"/>
      <c r="AE158" s="967"/>
      <c r="AF158" s="967"/>
      <c r="AG158" s="967"/>
      <c r="AH158" s="967"/>
      <c r="AI158" s="967"/>
      <c r="AJ158" s="967"/>
      <c r="AK158" s="967"/>
    </row>
    <row r="159" spans="4:37">
      <c r="G159" s="967"/>
      <c r="H159" s="967"/>
      <c r="I159" s="967"/>
      <c r="J159" s="967"/>
      <c r="K159" s="967"/>
      <c r="L159" s="967"/>
      <c r="M159" s="967"/>
      <c r="N159" s="967"/>
      <c r="O159" s="967"/>
      <c r="P159" s="967"/>
      <c r="Q159" s="967"/>
      <c r="R159" s="967"/>
      <c r="S159" s="967"/>
      <c r="T159" s="967"/>
      <c r="U159" s="967"/>
      <c r="V159" s="967"/>
      <c r="W159" s="967"/>
      <c r="X159" s="967"/>
      <c r="Y159" s="967"/>
      <c r="Z159" s="967"/>
      <c r="AA159" s="967"/>
      <c r="AB159" s="967"/>
      <c r="AC159" s="967"/>
      <c r="AD159" s="967"/>
      <c r="AE159" s="967"/>
      <c r="AF159" s="967"/>
      <c r="AG159" s="967"/>
      <c r="AH159" s="967"/>
      <c r="AI159" s="967"/>
      <c r="AJ159" s="967"/>
      <c r="AK159" s="967"/>
    </row>
    <row r="160" spans="4:37"/>
    <row r="161" spans="3:9">
      <c r="D161" s="3" t="s">
        <v>764</v>
      </c>
      <c r="E161" s="3" t="s">
        <v>2279</v>
      </c>
    </row>
    <row r="162" spans="3:9">
      <c r="E162" s="761" t="s">
        <v>2280</v>
      </c>
      <c r="F162" s="365"/>
    </row>
    <row r="163" spans="3:9">
      <c r="D163" s="3"/>
      <c r="E163" s="3"/>
    </row>
    <row r="164" spans="3:9">
      <c r="C164" s="3" t="s">
        <v>349</v>
      </c>
      <c r="G164" s="3" t="s">
        <v>541</v>
      </c>
    </row>
    <row r="165" spans="3:9">
      <c r="C165" s="3"/>
      <c r="D165" s="3" t="s">
        <v>858</v>
      </c>
      <c r="E165" s="3" t="s">
        <v>658</v>
      </c>
      <c r="F165" s="3"/>
      <c r="G165" s="3"/>
      <c r="H165" s="3"/>
    </row>
    <row r="166" spans="3:9">
      <c r="E166" t="s">
        <v>1043</v>
      </c>
    </row>
    <row r="167" spans="3:9"/>
    <row r="168" spans="3:9">
      <c r="D168" s="3" t="s">
        <v>492</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542</v>
      </c>
    </row>
    <row r="178" spans="3:20">
      <c r="E178" s="5" t="s">
        <v>1236</v>
      </c>
    </row>
    <row r="179" spans="3:20"/>
    <row r="180" spans="3:20">
      <c r="D180" s="3" t="s">
        <v>531</v>
      </c>
      <c r="E180" s="3" t="s">
        <v>480</v>
      </c>
    </row>
    <row r="181" spans="3:20">
      <c r="E181" s="5" t="s">
        <v>1237</v>
      </c>
    </row>
    <row r="182" spans="3:20">
      <c r="E182" s="5" t="s">
        <v>1238</v>
      </c>
    </row>
    <row r="183" spans="3:20">
      <c r="F183" s="158" t="s">
        <v>840</v>
      </c>
    </row>
    <row r="184" spans="3:20">
      <c r="F184" s="158"/>
      <c r="I184" s="158"/>
    </row>
    <row r="185" spans="3:20">
      <c r="D185" s="3" t="s">
        <v>289</v>
      </c>
      <c r="E185" s="3" t="s">
        <v>195</v>
      </c>
    </row>
    <row r="186" spans="3:20">
      <c r="E186" t="s">
        <v>942</v>
      </c>
      <c r="F186" t="s">
        <v>303</v>
      </c>
    </row>
    <row r="187" spans="3:20">
      <c r="E187" t="s">
        <v>943</v>
      </c>
      <c r="F187" t="s">
        <v>409</v>
      </c>
    </row>
    <row r="188" spans="3:20">
      <c r="F188" s="5"/>
    </row>
    <row r="189" spans="3:20">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858</v>
      </c>
      <c r="E193" s="3" t="s">
        <v>410</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c r="D200" s="3" t="s">
        <v>492</v>
      </c>
      <c r="E200" s="3" t="s">
        <v>1886</v>
      </c>
    </row>
    <row r="201" spans="2:14">
      <c r="B201" s="5"/>
      <c r="C201" s="5"/>
      <c r="E201" s="5" t="s">
        <v>335</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784</v>
      </c>
      <c r="E207" s="3" t="s">
        <v>941</v>
      </c>
    </row>
    <row r="208" spans="2:14">
      <c r="B208" s="5"/>
      <c r="C208" s="3"/>
      <c r="E208" t="s">
        <v>942</v>
      </c>
      <c r="F208" s="5" t="s">
        <v>561</v>
      </c>
      <c r="G208" s="5"/>
      <c r="H208" s="5"/>
      <c r="I208" s="5"/>
    </row>
    <row r="209" spans="2:37">
      <c r="B209" s="5"/>
      <c r="C209" s="3"/>
      <c r="F209" s="5" t="s">
        <v>860</v>
      </c>
      <c r="G209" s="41" t="s">
        <v>1809</v>
      </c>
    </row>
    <row r="210" spans="2:37">
      <c r="B210" s="5"/>
      <c r="C210" s="5"/>
      <c r="F210" s="5" t="s">
        <v>76</v>
      </c>
      <c r="G210" s="41" t="s">
        <v>1810</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458</v>
      </c>
      <c r="F221" s="5" t="s">
        <v>1243</v>
      </c>
      <c r="M221" s="5"/>
      <c r="N221" s="5"/>
      <c r="O221" s="5"/>
      <c r="P221" s="5"/>
      <c r="Q221" s="5"/>
      <c r="R221" s="5"/>
      <c r="S221" s="5"/>
    </row>
    <row r="222" spans="2:37">
      <c r="B222" s="5"/>
      <c r="C222" s="5"/>
      <c r="D222" s="3"/>
      <c r="F222" t="s">
        <v>860</v>
      </c>
      <c r="G222" s="967" t="s">
        <v>1779</v>
      </c>
      <c r="H222" s="967"/>
      <c r="I222" s="967"/>
      <c r="J222" s="967"/>
      <c r="K222" s="967"/>
      <c r="L222" s="967"/>
      <c r="M222" s="967"/>
      <c r="N222" s="967"/>
      <c r="O222" s="967"/>
      <c r="P222" s="967"/>
      <c r="Q222" s="967"/>
      <c r="R222" s="967"/>
      <c r="S222" s="967"/>
      <c r="T222" s="967"/>
      <c r="U222" s="967"/>
      <c r="V222" s="967"/>
      <c r="W222" s="967"/>
      <c r="X222" s="967"/>
      <c r="Y222" s="967"/>
      <c r="Z222" s="967"/>
      <c r="AA222" s="967"/>
      <c r="AB222" s="967"/>
      <c r="AC222" s="967"/>
      <c r="AD222" s="967"/>
      <c r="AE222" s="967"/>
      <c r="AF222" s="967"/>
      <c r="AG222" s="967"/>
      <c r="AH222" s="967"/>
      <c r="AI222" s="967"/>
      <c r="AJ222" s="967"/>
      <c r="AK222" s="967"/>
    </row>
    <row r="223" spans="2:37">
      <c r="B223" s="5"/>
      <c r="C223" s="5"/>
      <c r="D223" s="3"/>
      <c r="G223" s="967"/>
      <c r="H223" s="967"/>
      <c r="I223" s="967"/>
      <c r="J223" s="967"/>
      <c r="K223" s="967"/>
      <c r="L223" s="967"/>
      <c r="M223" s="967"/>
      <c r="N223" s="967"/>
      <c r="O223" s="967"/>
      <c r="P223" s="967"/>
      <c r="Q223" s="967"/>
      <c r="R223" s="967"/>
      <c r="S223" s="967"/>
      <c r="T223" s="967"/>
      <c r="U223" s="967"/>
      <c r="V223" s="967"/>
      <c r="W223" s="967"/>
      <c r="X223" s="967"/>
      <c r="Y223" s="967"/>
      <c r="Z223" s="967"/>
      <c r="AA223" s="967"/>
      <c r="AB223" s="967"/>
      <c r="AC223" s="967"/>
      <c r="AD223" s="967"/>
      <c r="AE223" s="967"/>
      <c r="AF223" s="967"/>
      <c r="AG223" s="967"/>
      <c r="AH223" s="967"/>
      <c r="AI223" s="967"/>
      <c r="AJ223" s="967"/>
      <c r="AK223" s="967"/>
    </row>
    <row r="224" spans="2:37">
      <c r="B224" s="5"/>
      <c r="C224" s="5"/>
      <c r="D224" s="3"/>
      <c r="M224" s="5"/>
      <c r="N224" s="5"/>
      <c r="O224" s="5"/>
      <c r="P224" s="5"/>
      <c r="Q224" s="5"/>
      <c r="R224" s="5"/>
      <c r="S224" s="5"/>
    </row>
    <row r="225" spans="1:38">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7" t="s">
        <v>1780</v>
      </c>
      <c r="H233" s="967"/>
      <c r="I233" s="967"/>
      <c r="J233" s="967"/>
      <c r="K233" s="967"/>
      <c r="L233" s="967"/>
      <c r="M233" s="967"/>
      <c r="N233" s="967"/>
      <c r="O233" s="967"/>
      <c r="P233" s="967"/>
      <c r="Q233" s="967"/>
      <c r="R233" s="967"/>
      <c r="S233" s="967"/>
      <c r="T233" s="967"/>
      <c r="U233" s="967"/>
      <c r="V233" s="967"/>
      <c r="W233" s="967"/>
      <c r="X233" s="967"/>
      <c r="Y233" s="967"/>
      <c r="Z233" s="967"/>
      <c r="AA233" s="967"/>
      <c r="AB233" s="967"/>
      <c r="AC233" s="967"/>
      <c r="AD233" s="967"/>
      <c r="AE233" s="967"/>
      <c r="AF233" s="967"/>
      <c r="AG233" s="967"/>
      <c r="AH233" s="967"/>
      <c r="AI233" s="967"/>
      <c r="AJ233" s="967"/>
      <c r="AK233" s="967"/>
    </row>
    <row r="234" spans="1:38">
      <c r="B234" s="5"/>
      <c r="C234" s="5"/>
      <c r="F234" s="5"/>
      <c r="G234" s="967"/>
      <c r="H234" s="967"/>
      <c r="I234" s="967"/>
      <c r="J234" s="967"/>
      <c r="K234" s="967"/>
      <c r="L234" s="967"/>
      <c r="M234" s="967"/>
      <c r="N234" s="967"/>
      <c r="O234" s="967"/>
      <c r="P234" s="967"/>
      <c r="Q234" s="967"/>
      <c r="R234" s="967"/>
      <c r="S234" s="967"/>
      <c r="T234" s="967"/>
      <c r="U234" s="967"/>
      <c r="V234" s="967"/>
      <c r="W234" s="967"/>
      <c r="X234" s="967"/>
      <c r="Y234" s="967"/>
      <c r="Z234" s="967"/>
      <c r="AA234" s="967"/>
      <c r="AB234" s="967"/>
      <c r="AC234" s="967"/>
      <c r="AD234" s="967"/>
      <c r="AE234" s="967"/>
      <c r="AF234" s="967"/>
      <c r="AG234" s="967"/>
      <c r="AH234" s="967"/>
      <c r="AI234" s="967"/>
      <c r="AJ234" s="967"/>
      <c r="AK234" s="967"/>
    </row>
    <row r="235" spans="1:38">
      <c r="B235" s="5"/>
      <c r="C235" s="5"/>
      <c r="E235" t="s">
        <v>943</v>
      </c>
      <c r="F235" s="5" t="s">
        <v>258</v>
      </c>
      <c r="G235" s="5"/>
      <c r="H235" s="5"/>
      <c r="I235" s="5"/>
      <c r="M235" s="5"/>
      <c r="N235" s="5"/>
      <c r="O235" s="5"/>
      <c r="P235" s="5"/>
      <c r="Q235" s="5"/>
      <c r="R235" s="5"/>
      <c r="S235" s="5"/>
    </row>
    <row r="236" spans="1:38">
      <c r="B236" s="5"/>
      <c r="C236" s="5"/>
      <c r="F236" s="5" t="s">
        <v>860</v>
      </c>
      <c r="G236" s="967" t="s">
        <v>1781</v>
      </c>
      <c r="H236" s="967"/>
      <c r="I236" s="967"/>
      <c r="J236" s="967"/>
      <c r="K236" s="967"/>
      <c r="L236" s="967"/>
      <c r="M236" s="967"/>
      <c r="N236" s="967"/>
      <c r="O236" s="967"/>
      <c r="P236" s="967"/>
      <c r="Q236" s="967"/>
      <c r="R236" s="967"/>
      <c r="S236" s="967"/>
      <c r="T236" s="967"/>
      <c r="U236" s="967"/>
      <c r="V236" s="967"/>
      <c r="W236" s="967"/>
      <c r="X236" s="967"/>
      <c r="Y236" s="967"/>
      <c r="Z236" s="967"/>
      <c r="AA236" s="967"/>
      <c r="AB236" s="967"/>
      <c r="AC236" s="967"/>
      <c r="AD236" s="967"/>
      <c r="AE236" s="967"/>
      <c r="AF236" s="967"/>
      <c r="AG236" s="967"/>
      <c r="AH236" s="967"/>
      <c r="AI236" s="967"/>
      <c r="AJ236" s="967"/>
      <c r="AK236" s="967"/>
    </row>
    <row r="237" spans="1:38">
      <c r="B237" s="5"/>
      <c r="C237" s="5"/>
      <c r="F237" s="5"/>
      <c r="G237" s="967"/>
      <c r="H237" s="967"/>
      <c r="I237" s="967"/>
      <c r="J237" s="967"/>
      <c r="K237" s="967"/>
      <c r="L237" s="967"/>
      <c r="M237" s="967"/>
      <c r="N237" s="967"/>
      <c r="O237" s="967"/>
      <c r="P237" s="967"/>
      <c r="Q237" s="967"/>
      <c r="R237" s="967"/>
      <c r="S237" s="967"/>
      <c r="T237" s="967"/>
      <c r="U237" s="967"/>
      <c r="V237" s="967"/>
      <c r="W237" s="967"/>
      <c r="X237" s="967"/>
      <c r="Y237" s="967"/>
      <c r="Z237" s="967"/>
      <c r="AA237" s="967"/>
      <c r="AB237" s="967"/>
      <c r="AC237" s="967"/>
      <c r="AD237" s="967"/>
      <c r="AE237" s="967"/>
      <c r="AF237" s="967"/>
      <c r="AG237" s="967"/>
      <c r="AH237" s="967"/>
      <c r="AI237" s="967"/>
      <c r="AJ237" s="967"/>
      <c r="AK237" s="967"/>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943</v>
      </c>
      <c r="F248" s="5" t="s">
        <v>241</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76</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160</v>
      </c>
      <c r="G260" s="5"/>
      <c r="H260" s="5"/>
      <c r="I260" s="5"/>
      <c r="J260" s="5"/>
      <c r="K260" s="5"/>
      <c r="L260" s="5"/>
      <c r="M260" s="5"/>
      <c r="N260" s="5"/>
      <c r="O260" s="5"/>
      <c r="P260" s="5"/>
      <c r="Q260" s="5"/>
      <c r="R260" s="5"/>
      <c r="S260" s="5"/>
    </row>
    <row r="261" spans="2:21">
      <c r="B261" s="3"/>
      <c r="C261" s="3"/>
      <c r="E261" s="5" t="s">
        <v>942</v>
      </c>
      <c r="F261" s="5" t="s">
        <v>369</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370</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458</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161</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141</v>
      </c>
      <c r="K288" s="5"/>
      <c r="L288" s="5"/>
      <c r="M288" s="5"/>
      <c r="N288" s="5"/>
      <c r="O288" s="5"/>
      <c r="P288" s="5"/>
      <c r="Q288" s="5"/>
      <c r="R288" s="5"/>
      <c r="S288" s="5"/>
    </row>
    <row r="289" spans="2:24">
      <c r="B289" s="3"/>
      <c r="D289" s="5"/>
      <c r="E289" s="5" t="s">
        <v>942</v>
      </c>
      <c r="F289" s="5" t="s">
        <v>142</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76</v>
      </c>
      <c r="G294" s="5" t="s">
        <v>1247</v>
      </c>
      <c r="H294" s="5"/>
      <c r="K294" s="5"/>
      <c r="L294" s="5"/>
      <c r="M294" s="5"/>
      <c r="N294" s="5"/>
      <c r="O294" s="5"/>
      <c r="P294" s="5"/>
      <c r="Q294" s="5"/>
      <c r="R294" s="5"/>
      <c r="S294" s="5"/>
      <c r="T294" s="5"/>
      <c r="U294" s="5"/>
      <c r="V294" s="5"/>
      <c r="W294" s="5"/>
    </row>
    <row r="295" spans="2:24">
      <c r="B295" s="3"/>
      <c r="D295" s="5"/>
      <c r="E295" s="5"/>
      <c r="F295" s="5" t="s">
        <v>564</v>
      </c>
      <c r="G295" s="5" t="s">
        <v>768</v>
      </c>
      <c r="K295" s="5"/>
      <c r="L295" s="5"/>
      <c r="M295" s="5"/>
      <c r="N295" s="5"/>
      <c r="O295" s="5"/>
      <c r="P295" s="5"/>
      <c r="Q295" s="5"/>
      <c r="R295" s="5"/>
      <c r="S295" s="5"/>
      <c r="T295" s="5"/>
      <c r="U295" s="5"/>
      <c r="V295" s="5"/>
      <c r="W295" s="5"/>
    </row>
    <row r="296" spans="2:24">
      <c r="B296" s="3"/>
      <c r="D296" s="5"/>
      <c r="E296" s="5"/>
      <c r="F296" s="5" t="s">
        <v>486</v>
      </c>
      <c r="G296" s="5" t="s">
        <v>577</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858</v>
      </c>
      <c r="E325" s="3" t="s">
        <v>164</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1893</v>
      </c>
      <c r="I342" s="3"/>
      <c r="J342" s="5"/>
      <c r="K342" s="5"/>
      <c r="L342" s="5"/>
      <c r="M342" s="5"/>
      <c r="N342" s="5"/>
      <c r="O342" s="5"/>
      <c r="P342" s="5"/>
      <c r="Q342" s="5"/>
      <c r="R342" s="5"/>
      <c r="S342" s="5"/>
    </row>
    <row r="343" spans="2:37" ht="13.65" customHeight="1">
      <c r="B343" s="3"/>
      <c r="E343" s="976" t="s">
        <v>1894</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942</v>
      </c>
      <c r="F348" s="967" t="s">
        <v>1895</v>
      </c>
      <c r="G348" s="974"/>
      <c r="H348" s="974"/>
      <c r="I348" s="974"/>
      <c r="J348" s="974"/>
      <c r="K348" s="974"/>
      <c r="L348" s="974"/>
      <c r="M348" s="974"/>
      <c r="N348" s="974"/>
      <c r="O348" s="974"/>
      <c r="P348" s="974"/>
      <c r="Q348" s="974"/>
      <c r="R348" s="974"/>
      <c r="S348" s="974"/>
      <c r="T348" s="974"/>
      <c r="U348" s="974"/>
      <c r="V348" s="974"/>
      <c r="W348" s="974"/>
      <c r="X348" s="974"/>
      <c r="Y348" s="974"/>
      <c r="Z348" s="974"/>
      <c r="AA348" s="974"/>
      <c r="AB348" s="974"/>
      <c r="AC348" s="974"/>
      <c r="AD348" s="974"/>
      <c r="AE348" s="974"/>
      <c r="AF348" s="974"/>
      <c r="AG348" s="974"/>
      <c r="AH348" s="974"/>
      <c r="AI348" s="974"/>
      <c r="AJ348" s="974"/>
      <c r="AK348" s="974"/>
    </row>
    <row r="349" spans="2:37">
      <c r="B349" s="3"/>
      <c r="E349" s="5"/>
      <c r="F349" s="967"/>
      <c r="G349" s="974"/>
      <c r="H349" s="974"/>
      <c r="I349" s="974"/>
      <c r="J349" s="974"/>
      <c r="K349" s="974"/>
      <c r="L349" s="974"/>
      <c r="M349" s="974"/>
      <c r="N349" s="974"/>
      <c r="O349" s="974"/>
      <c r="P349" s="974"/>
      <c r="Q349" s="974"/>
      <c r="R349" s="974"/>
      <c r="S349" s="974"/>
      <c r="T349" s="974"/>
      <c r="U349" s="974"/>
      <c r="V349" s="974"/>
      <c r="W349" s="974"/>
      <c r="X349" s="974"/>
      <c r="Y349" s="974"/>
      <c r="Z349" s="974"/>
      <c r="AA349" s="974"/>
      <c r="AB349" s="974"/>
      <c r="AC349" s="974"/>
      <c r="AD349" s="974"/>
      <c r="AE349" s="974"/>
      <c r="AF349" s="974"/>
      <c r="AG349" s="974"/>
      <c r="AH349" s="974"/>
      <c r="AI349" s="974"/>
      <c r="AJ349" s="974"/>
      <c r="AK349" s="974"/>
    </row>
    <row r="350" spans="2:37">
      <c r="B350" s="3"/>
      <c r="E350" s="5"/>
      <c r="F350" s="974"/>
      <c r="G350" s="974"/>
      <c r="H350" s="974"/>
      <c r="I350" s="974"/>
      <c r="J350" s="974"/>
      <c r="K350" s="974"/>
      <c r="L350" s="974"/>
      <c r="M350" s="974"/>
      <c r="N350" s="974"/>
      <c r="O350" s="974"/>
      <c r="P350" s="974"/>
      <c r="Q350" s="974"/>
      <c r="R350" s="974"/>
      <c r="S350" s="974"/>
      <c r="T350" s="974"/>
      <c r="U350" s="974"/>
      <c r="V350" s="974"/>
      <c r="W350" s="974"/>
      <c r="X350" s="974"/>
      <c r="Y350" s="974"/>
      <c r="Z350" s="974"/>
      <c r="AA350" s="974"/>
      <c r="AB350" s="974"/>
      <c r="AC350" s="974"/>
      <c r="AD350" s="974"/>
      <c r="AE350" s="974"/>
      <c r="AF350" s="974"/>
      <c r="AG350" s="974"/>
      <c r="AH350" s="974"/>
      <c r="AI350" s="974"/>
      <c r="AJ350" s="974"/>
      <c r="AK350" s="974"/>
    </row>
    <row r="351" spans="2:37">
      <c r="B351" s="3"/>
      <c r="E351" s="5"/>
      <c r="F351" s="974"/>
      <c r="G351" s="974"/>
      <c r="H351" s="974"/>
      <c r="I351" s="974"/>
      <c r="J351" s="974"/>
      <c r="K351" s="974"/>
      <c r="L351" s="974"/>
      <c r="M351" s="974"/>
      <c r="N351" s="974"/>
      <c r="O351" s="974"/>
      <c r="P351" s="974"/>
      <c r="Q351" s="974"/>
      <c r="R351" s="974"/>
      <c r="S351" s="974"/>
      <c r="T351" s="974"/>
      <c r="U351" s="974"/>
      <c r="V351" s="974"/>
      <c r="W351" s="974"/>
      <c r="X351" s="974"/>
      <c r="Y351" s="974"/>
      <c r="Z351" s="974"/>
      <c r="AA351" s="974"/>
      <c r="AB351" s="974"/>
      <c r="AC351" s="974"/>
      <c r="AD351" s="974"/>
      <c r="AE351" s="974"/>
      <c r="AF351" s="974"/>
      <c r="AG351" s="974"/>
      <c r="AH351" s="974"/>
      <c r="AI351" s="974"/>
      <c r="AJ351" s="974"/>
      <c r="AK351" s="974"/>
    </row>
    <row r="352" spans="2:37">
      <c r="B352" s="3"/>
      <c r="E352" s="5" t="s">
        <v>943</v>
      </c>
      <c r="F352" s="967" t="s">
        <v>1896</v>
      </c>
      <c r="G352" s="974"/>
      <c r="H352" s="974"/>
      <c r="I352" s="974"/>
      <c r="J352" s="974"/>
      <c r="K352" s="974"/>
      <c r="L352" s="974"/>
      <c r="M352" s="974"/>
      <c r="N352" s="974"/>
      <c r="O352" s="974"/>
      <c r="P352" s="974"/>
      <c r="Q352" s="974"/>
      <c r="R352" s="974"/>
      <c r="S352" s="974"/>
      <c r="T352" s="974"/>
      <c r="U352" s="974"/>
      <c r="V352" s="974"/>
      <c r="W352" s="974"/>
      <c r="X352" s="974"/>
      <c r="Y352" s="974"/>
      <c r="Z352" s="974"/>
      <c r="AA352" s="974"/>
      <c r="AB352" s="974"/>
      <c r="AC352" s="974"/>
      <c r="AD352" s="974"/>
      <c r="AE352" s="974"/>
      <c r="AF352" s="974"/>
      <c r="AG352" s="974"/>
      <c r="AH352" s="974"/>
      <c r="AI352" s="974"/>
      <c r="AJ352" s="974"/>
      <c r="AK352" s="974"/>
    </row>
    <row r="353" spans="1:38">
      <c r="B353" s="3"/>
      <c r="F353" s="974"/>
      <c r="G353" s="974"/>
      <c r="H353" s="974"/>
      <c r="I353" s="974"/>
      <c r="J353" s="974"/>
      <c r="K353" s="974"/>
      <c r="L353" s="974"/>
      <c r="M353" s="974"/>
      <c r="N353" s="974"/>
      <c r="O353" s="974"/>
      <c r="P353" s="974"/>
      <c r="Q353" s="974"/>
      <c r="R353" s="974"/>
      <c r="S353" s="974"/>
      <c r="T353" s="974"/>
      <c r="U353" s="974"/>
      <c r="V353" s="974"/>
      <c r="W353" s="974"/>
      <c r="X353" s="974"/>
      <c r="Y353" s="974"/>
      <c r="Z353" s="974"/>
      <c r="AA353" s="974"/>
      <c r="AB353" s="974"/>
      <c r="AC353" s="974"/>
      <c r="AD353" s="974"/>
      <c r="AE353" s="974"/>
      <c r="AF353" s="974"/>
      <c r="AG353" s="974"/>
      <c r="AH353" s="974"/>
      <c r="AI353" s="974"/>
      <c r="AJ353" s="974"/>
      <c r="AK353" s="974"/>
    </row>
    <row r="354" spans="1:38">
      <c r="B354" s="3"/>
      <c r="F354" s="974"/>
      <c r="G354" s="974"/>
      <c r="H354" s="974"/>
      <c r="I354" s="974"/>
      <c r="J354" s="974"/>
      <c r="K354" s="974"/>
      <c r="L354" s="974"/>
      <c r="M354" s="974"/>
      <c r="N354" s="974"/>
      <c r="O354" s="974"/>
      <c r="P354" s="974"/>
      <c r="Q354" s="974"/>
      <c r="R354" s="974"/>
      <c r="S354" s="974"/>
      <c r="T354" s="974"/>
      <c r="U354" s="974"/>
      <c r="V354" s="974"/>
      <c r="W354" s="974"/>
      <c r="X354" s="974"/>
      <c r="Y354" s="974"/>
      <c r="Z354" s="974"/>
      <c r="AA354" s="974"/>
      <c r="AB354" s="974"/>
      <c r="AC354" s="974"/>
      <c r="AD354" s="974"/>
      <c r="AE354" s="974"/>
      <c r="AF354" s="974"/>
      <c r="AG354" s="974"/>
      <c r="AH354" s="974"/>
      <c r="AI354" s="974"/>
      <c r="AJ354" s="974"/>
      <c r="AK354" s="974"/>
    </row>
    <row r="355" spans="1:38">
      <c r="B355" s="3"/>
      <c r="F355" s="974"/>
      <c r="G355" s="974"/>
      <c r="H355" s="974"/>
      <c r="I355" s="974"/>
      <c r="J355" s="974"/>
      <c r="K355" s="974"/>
      <c r="L355" s="974"/>
      <c r="M355" s="974"/>
      <c r="N355" s="974"/>
      <c r="O355" s="974"/>
      <c r="P355" s="974"/>
      <c r="Q355" s="974"/>
      <c r="R355" s="974"/>
      <c r="S355" s="974"/>
      <c r="T355" s="974"/>
      <c r="U355" s="974"/>
      <c r="V355" s="974"/>
      <c r="W355" s="974"/>
      <c r="X355" s="974"/>
      <c r="Y355" s="974"/>
      <c r="Z355" s="974"/>
      <c r="AA355" s="974"/>
      <c r="AB355" s="974"/>
      <c r="AC355" s="974"/>
      <c r="AD355" s="974"/>
      <c r="AE355" s="974"/>
      <c r="AF355" s="974"/>
      <c r="AG355" s="974"/>
      <c r="AH355" s="974"/>
      <c r="AI355" s="974"/>
      <c r="AJ355" s="974"/>
      <c r="AK355" s="974"/>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219</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3" customFormat="1">
      <c r="A365"/>
      <c r="B365" s="3"/>
      <c r="C365"/>
      <c r="D365"/>
      <c r="E365" s="973" t="s">
        <v>1891</v>
      </c>
    </row>
    <row r="366" spans="1:38" s="973" customFormat="1">
      <c r="A366"/>
      <c r="B366" s="3"/>
      <c r="C366"/>
      <c r="D366"/>
    </row>
    <row r="367" spans="1:38">
      <c r="B367" s="3"/>
      <c r="F367" s="971" t="s">
        <v>1892</v>
      </c>
      <c r="G367" s="972"/>
      <c r="H367" s="972"/>
      <c r="I367" s="972"/>
      <c r="J367" s="972"/>
      <c r="K367" s="972"/>
      <c r="L367" s="972"/>
      <c r="M367" s="972"/>
      <c r="N367" s="972"/>
      <c r="O367" s="972"/>
      <c r="P367" s="972"/>
      <c r="Q367" s="972"/>
      <c r="R367" s="972"/>
      <c r="S367" s="972"/>
      <c r="T367" s="972"/>
      <c r="U367" s="972"/>
      <c r="V367" s="972"/>
      <c r="W367" s="972"/>
      <c r="X367" s="972"/>
      <c r="Y367" s="972"/>
      <c r="Z367" s="972"/>
      <c r="AA367" s="972"/>
      <c r="AB367" s="972"/>
      <c r="AC367" s="972"/>
      <c r="AD367" s="972"/>
      <c r="AE367" s="972"/>
      <c r="AF367" s="972"/>
      <c r="AG367" s="972"/>
      <c r="AH367" s="972"/>
      <c r="AI367" s="972"/>
      <c r="AJ367" s="972"/>
      <c r="AK367" s="972"/>
      <c r="AL367" s="972"/>
    </row>
    <row r="368" spans="1:38">
      <c r="B368" s="3"/>
      <c r="F368" s="972"/>
      <c r="G368" s="972"/>
      <c r="H368" s="972"/>
      <c r="I368" s="972"/>
      <c r="J368" s="972"/>
      <c r="K368" s="972"/>
      <c r="L368" s="972"/>
      <c r="M368" s="972"/>
      <c r="N368" s="972"/>
      <c r="O368" s="972"/>
      <c r="P368" s="972"/>
      <c r="Q368" s="972"/>
      <c r="R368" s="972"/>
      <c r="S368" s="972"/>
      <c r="T368" s="972"/>
      <c r="U368" s="972"/>
      <c r="V368" s="972"/>
      <c r="W368" s="972"/>
      <c r="X368" s="972"/>
      <c r="Y368" s="972"/>
      <c r="Z368" s="972"/>
      <c r="AA368" s="972"/>
      <c r="AB368" s="972"/>
      <c r="AC368" s="972"/>
      <c r="AD368" s="972"/>
      <c r="AE368" s="972"/>
      <c r="AF368" s="972"/>
      <c r="AG368" s="972"/>
      <c r="AH368" s="972"/>
      <c r="AI368" s="972"/>
      <c r="AJ368" s="972"/>
      <c r="AK368" s="972"/>
      <c r="AL368" s="972"/>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266</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538</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892</v>
      </c>
      <c r="I395" s="5"/>
      <c r="J395" s="5"/>
      <c r="K395" s="5"/>
      <c r="L395" s="5"/>
      <c r="M395" s="5"/>
      <c r="N395" s="5"/>
      <c r="O395" s="5"/>
      <c r="P395" s="5"/>
      <c r="Q395" s="5"/>
      <c r="R395" s="5"/>
      <c r="S395" s="5"/>
    </row>
    <row r="396" spans="1:38">
      <c r="B396" s="3"/>
      <c r="D396" s="5"/>
      <c r="E396" s="5" t="s">
        <v>942</v>
      </c>
      <c r="F396" s="5" t="s">
        <v>264</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291</v>
      </c>
      <c r="G400" s="3" t="s">
        <v>924</v>
      </c>
      <c r="I400" s="5"/>
      <c r="S400" s="5"/>
    </row>
    <row r="401" spans="1:38">
      <c r="B401" s="3"/>
      <c r="F401" s="5" t="s">
        <v>1254</v>
      </c>
      <c r="S401" s="5"/>
    </row>
    <row r="402" spans="1:38">
      <c r="B402" s="3"/>
      <c r="S402" s="5"/>
    </row>
    <row r="403" spans="1:38">
      <c r="B403" s="3"/>
      <c r="C403" s="3" t="s">
        <v>349</v>
      </c>
      <c r="G403" s="3" t="s">
        <v>150</v>
      </c>
      <c r="S403" s="5"/>
    </row>
    <row r="404" spans="1:38">
      <c r="B404" s="3"/>
      <c r="E404" t="s">
        <v>942</v>
      </c>
      <c r="F404" t="s">
        <v>151</v>
      </c>
      <c r="S404" s="5"/>
    </row>
    <row r="405" spans="1:38">
      <c r="B405" s="3"/>
      <c r="E405" t="s">
        <v>943</v>
      </c>
      <c r="F405" s="5" t="s">
        <v>1253</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2" workbookViewId="0">
      <selection activeCell="D90" sqref="D90"/>
    </sheetView>
  </sheetViews>
  <sheetFormatPr defaultColWidth="0" defaultRowHeight="15" customHeight="1"/>
  <cols>
    <col min="1" max="1" width="3.5546875" style="761" customWidth="1"/>
    <col min="2" max="4" width="17.5546875" style="761" customWidth="1"/>
    <col min="5" max="5" width="15.5546875" style="761" customWidth="1"/>
    <col min="6" max="6" width="2.44140625" style="761" customWidth="1"/>
    <col min="7" max="7" width="14.5546875" style="761" customWidth="1"/>
    <col min="8" max="9" width="2.5546875" style="761" customWidth="1"/>
    <col min="10" max="10" width="3.5546875" style="761" customWidth="1"/>
    <col min="11" max="11" width="2.5546875" style="761" customWidth="1"/>
    <col min="12" max="14" width="2.44140625" style="761" customWidth="1"/>
    <col min="15" max="15" width="43.6640625" style="761" customWidth="1"/>
    <col min="16" max="16" width="7.5546875" style="761" customWidth="1"/>
    <col min="17" max="17" width="3.5546875" style="761" customWidth="1"/>
    <col min="18" max="19" width="10.5546875" style="761" customWidth="1"/>
    <col min="20" max="20" width="8.88671875" style="761" customWidth="1"/>
    <col min="21" max="16384" width="8.88671875" style="761" hidden="1"/>
  </cols>
  <sheetData>
    <row r="1" spans="1:19" ht="15" customHeight="1">
      <c r="A1" s="1911" t="s">
        <v>1948</v>
      </c>
      <c r="B1" s="1911"/>
      <c r="C1" s="1911"/>
      <c r="D1" s="1911"/>
      <c r="E1" s="1911"/>
      <c r="F1" s="1911"/>
      <c r="G1" s="1911"/>
      <c r="H1" s="1911"/>
      <c r="I1" s="1911"/>
      <c r="J1" s="1911"/>
      <c r="K1" s="1911"/>
      <c r="L1" s="1911"/>
      <c r="M1" s="1911"/>
      <c r="N1" s="1911"/>
      <c r="O1" s="1911"/>
      <c r="P1" s="1911"/>
      <c r="Q1" s="1911"/>
      <c r="R1" s="1911"/>
      <c r="S1" s="1911"/>
    </row>
    <row r="2" spans="1:19" ht="15" customHeight="1">
      <c r="A2" s="1911"/>
      <c r="B2" s="1911"/>
      <c r="C2" s="1911"/>
      <c r="D2" s="1911"/>
      <c r="E2" s="1911"/>
      <c r="F2" s="1911"/>
      <c r="G2" s="1911"/>
      <c r="H2" s="1911"/>
      <c r="I2" s="1911"/>
      <c r="J2" s="1911"/>
      <c r="K2" s="1911"/>
      <c r="L2" s="1911"/>
      <c r="M2" s="1911"/>
      <c r="N2" s="1911"/>
      <c r="O2" s="1911"/>
      <c r="P2" s="1911"/>
      <c r="Q2" s="1911"/>
      <c r="R2" s="1911"/>
      <c r="S2" s="1911"/>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5" t="s">
        <v>2236</v>
      </c>
      <c r="C4" s="1895"/>
      <c r="D4" s="1895"/>
      <c r="E4" s="1895"/>
      <c r="F4" s="1895"/>
      <c r="G4" s="1895"/>
      <c r="H4" s="1895"/>
      <c r="I4" s="1895"/>
      <c r="J4" s="1895"/>
      <c r="K4" s="1895"/>
      <c r="L4" s="1895"/>
      <c r="M4" s="1895"/>
      <c r="N4" s="1895"/>
      <c r="O4" s="1895"/>
      <c r="P4" s="1895"/>
      <c r="Q4" s="1895"/>
      <c r="R4" s="1895"/>
    </row>
    <row r="5" spans="1:19" ht="15" customHeight="1">
      <c r="A5" s="514"/>
      <c r="B5" s="1895"/>
      <c r="C5" s="1895"/>
      <c r="D5" s="1895"/>
      <c r="E5" s="1895"/>
      <c r="F5" s="1895"/>
      <c r="G5" s="1895"/>
      <c r="H5" s="1895"/>
      <c r="I5" s="1895"/>
      <c r="J5" s="1895"/>
      <c r="K5" s="1895"/>
      <c r="L5" s="1895"/>
      <c r="M5" s="1895"/>
      <c r="N5" s="1895"/>
      <c r="O5" s="1895"/>
      <c r="P5" s="1895"/>
      <c r="Q5" s="1895"/>
      <c r="R5" s="1895"/>
    </row>
    <row r="6" spans="1:19" ht="15" customHeight="1">
      <c r="A6" s="514"/>
      <c r="B6" s="1895"/>
      <c r="C6" s="1895"/>
      <c r="D6" s="1895"/>
      <c r="E6" s="1895"/>
      <c r="F6" s="1895"/>
      <c r="G6" s="1895"/>
      <c r="H6" s="1895"/>
      <c r="I6" s="1895"/>
      <c r="J6" s="1895"/>
      <c r="K6" s="1895"/>
      <c r="L6" s="1895"/>
      <c r="M6" s="1895"/>
      <c r="N6" s="1895"/>
      <c r="O6" s="1895"/>
      <c r="P6" s="1895"/>
      <c r="Q6" s="1895"/>
      <c r="R6" s="1895"/>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5" t="s">
        <v>2358</v>
      </c>
      <c r="C8" s="1895"/>
      <c r="D8" s="1895"/>
      <c r="E8" s="1895"/>
      <c r="F8" s="1895"/>
      <c r="G8" s="1895"/>
      <c r="H8" s="1895"/>
      <c r="I8" s="1895"/>
      <c r="J8" s="1895"/>
      <c r="K8" s="1895"/>
      <c r="L8" s="1895"/>
      <c r="M8" s="1895"/>
      <c r="N8" s="1895"/>
      <c r="O8" s="1895"/>
      <c r="P8" s="1895"/>
      <c r="Q8" s="1895"/>
      <c r="R8" s="1895"/>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5" t="s">
        <v>2324</v>
      </c>
      <c r="C10" s="1895"/>
      <c r="D10" s="1895"/>
      <c r="E10" s="1895"/>
      <c r="F10" s="1895"/>
      <c r="G10" s="1895"/>
      <c r="H10" s="1895"/>
      <c r="I10" s="1895"/>
      <c r="J10" s="1895"/>
      <c r="K10" s="1895"/>
      <c r="L10" s="1895"/>
      <c r="M10" s="1895"/>
      <c r="N10" s="1895"/>
      <c r="O10" s="1895"/>
      <c r="P10" s="1895"/>
      <c r="Q10" s="1895"/>
      <c r="R10" s="1895"/>
    </row>
    <row r="11" spans="1:19" ht="29.25" customHeight="1">
      <c r="A11" s="514"/>
      <c r="B11" s="1895"/>
      <c r="C11" s="1895"/>
      <c r="D11" s="1895"/>
      <c r="E11" s="1895"/>
      <c r="F11" s="1895"/>
      <c r="G11" s="1895"/>
      <c r="H11" s="1895"/>
      <c r="I11" s="1895"/>
      <c r="J11" s="1895"/>
      <c r="K11" s="1895"/>
      <c r="L11" s="1895"/>
      <c r="M11" s="1895"/>
      <c r="N11" s="1895"/>
      <c r="O11" s="1895"/>
      <c r="P11" s="1895"/>
      <c r="Q11" s="1895"/>
      <c r="R11" s="1895"/>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5" t="s">
        <v>2237</v>
      </c>
      <c r="C13" s="1895"/>
      <c r="D13" s="1895"/>
      <c r="E13" s="1895"/>
      <c r="F13" s="1895"/>
      <c r="G13" s="1895"/>
      <c r="H13" s="1895"/>
      <c r="I13" s="1895"/>
      <c r="J13" s="1895"/>
      <c r="K13" s="1895"/>
      <c r="L13" s="1895"/>
      <c r="M13" s="1895"/>
      <c r="N13" s="1895"/>
      <c r="O13" s="1895"/>
      <c r="P13" s="1895"/>
      <c r="Q13" s="1895"/>
      <c r="R13" s="1895"/>
    </row>
    <row r="14" spans="1:19" ht="15" customHeight="1">
      <c r="A14" s="514"/>
      <c r="B14" s="1895"/>
      <c r="C14" s="1895"/>
      <c r="D14" s="1895"/>
      <c r="E14" s="1895"/>
      <c r="F14" s="1895"/>
      <c r="G14" s="1895"/>
      <c r="H14" s="1895"/>
      <c r="I14" s="1895"/>
      <c r="J14" s="1895"/>
      <c r="K14" s="1895"/>
      <c r="L14" s="1895"/>
      <c r="M14" s="1895"/>
      <c r="N14" s="1895"/>
      <c r="O14" s="1895"/>
      <c r="P14" s="1895"/>
      <c r="Q14" s="1895"/>
      <c r="R14" s="1895"/>
    </row>
    <row r="15" spans="1:19" ht="15" customHeight="1">
      <c r="A15" s="514"/>
      <c r="B15" s="1895"/>
      <c r="C15" s="1895"/>
      <c r="D15" s="1895"/>
      <c r="E15" s="1895"/>
      <c r="F15" s="1895"/>
      <c r="G15" s="1895"/>
      <c r="H15" s="1895"/>
      <c r="I15" s="1895"/>
      <c r="J15" s="1895"/>
      <c r="K15" s="1895"/>
      <c r="L15" s="1895"/>
      <c r="M15" s="1895"/>
      <c r="N15" s="1895"/>
      <c r="O15" s="1895"/>
      <c r="P15" s="1895"/>
      <c r="Q15" s="1895"/>
      <c r="R15" s="1895"/>
    </row>
    <row r="16" spans="1:19" ht="15" customHeight="1">
      <c r="A16" s="514"/>
      <c r="B16" s="1895"/>
      <c r="C16" s="1895"/>
      <c r="D16" s="1895"/>
      <c r="E16" s="1895"/>
      <c r="F16" s="1895"/>
      <c r="G16" s="1895"/>
      <c r="H16" s="1895"/>
      <c r="I16" s="1895"/>
      <c r="J16" s="1895"/>
      <c r="K16" s="1895"/>
      <c r="L16" s="1895"/>
      <c r="M16" s="1895"/>
      <c r="N16" s="1895"/>
      <c r="O16" s="1895"/>
      <c r="P16" s="1895"/>
      <c r="Q16" s="1895"/>
      <c r="R16" s="1895"/>
    </row>
    <row r="17" spans="1:18" ht="15" customHeight="1">
      <c r="A17" s="514"/>
      <c r="B17" s="1895"/>
      <c r="C17" s="1895"/>
      <c r="D17" s="1895"/>
      <c r="E17" s="1895"/>
      <c r="F17" s="1895"/>
      <c r="G17" s="1895"/>
      <c r="H17" s="1895"/>
      <c r="I17" s="1895"/>
      <c r="J17" s="1895"/>
      <c r="K17" s="1895"/>
      <c r="L17" s="1895"/>
      <c r="M17" s="1895"/>
      <c r="N17" s="1895"/>
      <c r="O17" s="1895"/>
      <c r="P17" s="1895"/>
      <c r="Q17" s="1895"/>
      <c r="R17" s="1895"/>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5" t="s">
        <v>1875</v>
      </c>
      <c r="C19" s="1895"/>
      <c r="D19" s="1895"/>
      <c r="E19" s="1895"/>
      <c r="F19" s="1895"/>
      <c r="G19" s="1895"/>
      <c r="H19" s="1895"/>
      <c r="I19" s="1895"/>
      <c r="J19" s="1895"/>
      <c r="K19" s="1895"/>
      <c r="L19" s="1895"/>
      <c r="M19" s="1895"/>
      <c r="N19" s="1895"/>
      <c r="O19" s="1895"/>
      <c r="P19" s="1895"/>
      <c r="Q19" s="1895"/>
      <c r="R19" s="1895"/>
    </row>
    <row r="20" spans="1:18" ht="15" customHeight="1">
      <c r="A20" s="514"/>
      <c r="B20" s="1895"/>
      <c r="C20" s="1895"/>
      <c r="D20" s="1895"/>
      <c r="E20" s="1895"/>
      <c r="F20" s="1895"/>
      <c r="G20" s="1895"/>
      <c r="H20" s="1895"/>
      <c r="I20" s="1895"/>
      <c r="J20" s="1895"/>
      <c r="K20" s="1895"/>
      <c r="L20" s="1895"/>
      <c r="M20" s="1895"/>
      <c r="N20" s="1895"/>
      <c r="O20" s="1895"/>
      <c r="P20" s="1895"/>
      <c r="Q20" s="1895"/>
      <c r="R20" s="1895"/>
    </row>
    <row r="21" spans="1:18" ht="15" customHeight="1">
      <c r="A21" s="514"/>
      <c r="B21" s="1895"/>
      <c r="C21" s="1895"/>
      <c r="D21" s="1895"/>
      <c r="E21" s="1895"/>
      <c r="F21" s="1895"/>
      <c r="G21" s="1895"/>
      <c r="H21" s="1895"/>
      <c r="I21" s="1895"/>
      <c r="J21" s="1895"/>
      <c r="K21" s="1895"/>
      <c r="L21" s="1895"/>
      <c r="M21" s="1895"/>
      <c r="N21" s="1895"/>
      <c r="O21" s="1895"/>
      <c r="P21" s="1895"/>
      <c r="Q21" s="1895"/>
      <c r="R21" s="1895"/>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5" t="s">
        <v>1876</v>
      </c>
      <c r="C23" s="1895"/>
      <c r="D23" s="1895"/>
      <c r="E23" s="1895"/>
      <c r="F23" s="1895"/>
      <c r="G23" s="1895"/>
      <c r="H23" s="1895"/>
      <c r="I23" s="1895"/>
      <c r="J23" s="1895"/>
      <c r="K23" s="1895"/>
      <c r="L23" s="1895"/>
      <c r="M23" s="1895"/>
      <c r="N23" s="1895"/>
      <c r="O23" s="1895"/>
      <c r="P23" s="1895"/>
      <c r="Q23" s="1895"/>
      <c r="R23" s="1895"/>
    </row>
    <row r="24" spans="1:18" ht="15" customHeight="1">
      <c r="B24" s="1895"/>
      <c r="C24" s="1895"/>
      <c r="D24" s="1895"/>
      <c r="E24" s="1895"/>
      <c r="F24" s="1895"/>
      <c r="G24" s="1895"/>
      <c r="H24" s="1895"/>
      <c r="I24" s="1895"/>
      <c r="J24" s="1895"/>
      <c r="K24" s="1895"/>
      <c r="L24" s="1895"/>
      <c r="M24" s="1895"/>
      <c r="N24" s="1895"/>
      <c r="O24" s="1895"/>
      <c r="P24" s="1895"/>
      <c r="Q24" s="1895"/>
      <c r="R24" s="1895"/>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5" t="s">
        <v>1765</v>
      </c>
      <c r="C26" s="1895"/>
      <c r="D26" s="1895"/>
      <c r="E26" s="1895"/>
      <c r="F26" s="1895"/>
      <c r="G26" s="1895"/>
      <c r="H26" s="1895"/>
      <c r="I26" s="1895"/>
      <c r="J26" s="1895"/>
      <c r="K26" s="1895"/>
      <c r="L26" s="1895"/>
      <c r="M26" s="1895"/>
      <c r="N26" s="1895"/>
      <c r="O26" s="1895"/>
      <c r="P26" s="1895"/>
      <c r="Q26" s="1895"/>
      <c r="R26" s="1895"/>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03" t="s">
        <v>1677</v>
      </c>
      <c r="C29" s="1903"/>
      <c r="D29" s="1903"/>
      <c r="E29" s="1903"/>
      <c r="F29" s="1903"/>
      <c r="G29" s="1903"/>
      <c r="H29" s="380"/>
      <c r="I29" s="380"/>
      <c r="J29" s="380"/>
      <c r="K29" s="380"/>
      <c r="L29" s="380"/>
      <c r="M29" s="380"/>
      <c r="N29" s="380"/>
      <c r="O29" s="1901" t="s">
        <v>1686</v>
      </c>
    </row>
    <row r="30" spans="1:18" ht="15" customHeight="1">
      <c r="B30" s="1903"/>
      <c r="C30" s="1903"/>
      <c r="D30" s="1903"/>
      <c r="E30" s="1903"/>
      <c r="F30" s="1903"/>
      <c r="G30" s="1903"/>
      <c r="H30" s="380"/>
      <c r="I30" s="380"/>
      <c r="J30" s="380"/>
      <c r="K30" s="380"/>
      <c r="L30" s="380"/>
      <c r="M30" s="380"/>
      <c r="N30" s="380"/>
      <c r="O30" s="1901"/>
    </row>
    <row r="31" spans="1:18" ht="15" customHeight="1">
      <c r="B31" s="1903"/>
      <c r="C31" s="1903"/>
      <c r="D31" s="1903"/>
      <c r="E31" s="1903"/>
      <c r="F31" s="1903"/>
      <c r="G31" s="1903"/>
      <c r="H31" s="380"/>
      <c r="I31" s="380"/>
      <c r="J31" s="380"/>
      <c r="K31" s="380"/>
      <c r="L31" s="380"/>
      <c r="M31" s="380"/>
      <c r="N31" s="380"/>
      <c r="O31" s="1901"/>
    </row>
    <row r="32" spans="1:18" ht="15" customHeight="1">
      <c r="B32" s="1904"/>
      <c r="C32" s="1904"/>
      <c r="D32" s="1904"/>
      <c r="E32" s="1904"/>
      <c r="F32" s="1904"/>
      <c r="G32" s="1904"/>
      <c r="I32" s="1905" t="s">
        <v>148</v>
      </c>
      <c r="J32" s="1906" t="s">
        <v>1034</v>
      </c>
      <c r="K32" s="1907">
        <v>1</v>
      </c>
      <c r="M32" s="516"/>
      <c r="O32" s="1902"/>
      <c r="P32" s="1906" t="s">
        <v>2033</v>
      </c>
    </row>
    <row r="33" spans="1:21" ht="15" customHeight="1">
      <c r="B33" s="1908" t="s">
        <v>1681</v>
      </c>
      <c r="C33" s="1908"/>
      <c r="D33" s="1908"/>
      <c r="E33" s="1908"/>
      <c r="F33" s="1908"/>
      <c r="G33" s="1908"/>
      <c r="I33" s="1905"/>
      <c r="J33" s="1906"/>
      <c r="K33" s="1907"/>
      <c r="M33" s="517"/>
      <c r="O33" s="1908" t="s">
        <v>1681</v>
      </c>
      <c r="P33" s="1906"/>
    </row>
    <row r="34" spans="1:21" ht="15" customHeight="1">
      <c r="B34" s="1905"/>
      <c r="C34" s="1905"/>
      <c r="D34" s="1905"/>
      <c r="E34" s="1905"/>
      <c r="F34" s="1905"/>
      <c r="G34" s="1905"/>
      <c r="I34" s="655"/>
      <c r="J34" s="654"/>
      <c r="K34" s="534"/>
      <c r="M34" s="517"/>
      <c r="O34" s="1905"/>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2" t="s">
        <v>1670</v>
      </c>
      <c r="C37" s="1912"/>
      <c r="D37" s="1912"/>
      <c r="E37" s="1912"/>
      <c r="F37" s="523"/>
      <c r="G37" s="523"/>
      <c r="H37" s="524"/>
      <c r="I37" s="380"/>
      <c r="J37" s="380"/>
      <c r="L37" s="536"/>
      <c r="M37" s="536"/>
      <c r="N37" s="536"/>
      <c r="O37" s="536"/>
      <c r="P37" s="536"/>
      <c r="Q37" s="536"/>
      <c r="R37" s="536"/>
      <c r="S37" s="536"/>
    </row>
    <row r="38" spans="1:21" ht="15" customHeight="1">
      <c r="B38" s="1917" t="s">
        <v>1687</v>
      </c>
      <c r="C38" s="1917"/>
      <c r="D38" s="1917"/>
      <c r="E38" s="1917"/>
      <c r="F38" s="657"/>
      <c r="G38" s="525">
        <f>D110</f>
        <v>3107442.0870276089</v>
      </c>
      <c r="H38" s="388"/>
      <c r="I38" s="526"/>
      <c r="J38" s="388"/>
      <c r="K38" s="1924" t="s">
        <v>2354</v>
      </c>
      <c r="L38" s="1924"/>
      <c r="M38" s="1924"/>
      <c r="N38" s="1924"/>
      <c r="O38" s="1924"/>
      <c r="P38" s="1924"/>
      <c r="Q38" s="1924"/>
      <c r="R38" s="1924"/>
      <c r="S38" s="1924"/>
    </row>
    <row r="39" spans="1:21" ht="15" customHeight="1">
      <c r="B39" s="1918" t="s">
        <v>1334</v>
      </c>
      <c r="C39" s="1918"/>
      <c r="D39" s="1918"/>
      <c r="E39" s="1918"/>
      <c r="F39" s="657"/>
      <c r="G39" s="639">
        <v>4000000</v>
      </c>
      <c r="H39" s="388"/>
      <c r="I39" s="526"/>
      <c r="J39" s="388"/>
      <c r="K39" s="1924"/>
      <c r="L39" s="1924"/>
      <c r="M39" s="1924"/>
      <c r="N39" s="1924"/>
      <c r="O39" s="1924"/>
      <c r="P39" s="1924"/>
      <c r="Q39" s="1924"/>
      <c r="R39" s="1924"/>
      <c r="S39" s="1924"/>
    </row>
    <row r="40" spans="1:21" ht="15" customHeight="1">
      <c r="B40" s="1918" t="s">
        <v>1335</v>
      </c>
      <c r="C40" s="1918"/>
      <c r="D40" s="1918"/>
      <c r="E40" s="1918"/>
      <c r="F40" s="657"/>
      <c r="G40" s="639"/>
      <c r="H40" s="388"/>
      <c r="I40" s="526"/>
      <c r="J40" s="388"/>
      <c r="K40" s="1924"/>
      <c r="L40" s="1924"/>
      <c r="M40" s="1924"/>
      <c r="N40" s="1924"/>
      <c r="O40" s="1924"/>
      <c r="P40" s="1924"/>
      <c r="Q40" s="1924"/>
      <c r="R40" s="1924"/>
      <c r="S40" s="1924"/>
    </row>
    <row r="41" spans="1:21" ht="15" customHeight="1">
      <c r="B41" s="1919" t="s">
        <v>1682</v>
      </c>
      <c r="C41" s="1919"/>
      <c r="D41" s="1919"/>
      <c r="E41" s="1919"/>
      <c r="F41" s="657"/>
      <c r="G41" s="388"/>
      <c r="H41" s="388"/>
      <c r="I41" s="526"/>
      <c r="J41" s="388"/>
      <c r="K41" s="1923" t="s">
        <v>131</v>
      </c>
      <c r="L41" s="1923"/>
      <c r="M41" s="1923"/>
      <c r="N41" s="1923"/>
      <c r="O41" s="1923"/>
      <c r="P41" s="1923"/>
      <c r="Q41" s="1923"/>
      <c r="R41" s="1923"/>
      <c r="S41" s="1923"/>
    </row>
    <row r="42" spans="1:21" ht="15" customHeight="1">
      <c r="B42" s="641" t="s">
        <v>2458</v>
      </c>
      <c r="C42" s="641"/>
      <c r="D42" s="635"/>
      <c r="E42" s="659">
        <v>1000000</v>
      </c>
      <c r="F42" s="657"/>
      <c r="G42" s="388"/>
      <c r="H42" s="388"/>
      <c r="I42" s="526"/>
      <c r="J42" s="388"/>
      <c r="K42" s="1922"/>
      <c r="L42" s="1922"/>
      <c r="M42" s="1922"/>
      <c r="N42" s="1922"/>
      <c r="O42" s="1922"/>
      <c r="Q42" s="1925"/>
      <c r="R42" s="1925"/>
      <c r="U42" s="761" t="s">
        <v>131</v>
      </c>
    </row>
    <row r="43" spans="1:21" ht="15" customHeight="1">
      <c r="B43" s="641" t="s">
        <v>2506</v>
      </c>
      <c r="C43" s="641"/>
      <c r="D43" s="511"/>
      <c r="E43" s="659">
        <v>500000</v>
      </c>
      <c r="F43" s="657"/>
      <c r="G43" s="388"/>
      <c r="H43" s="388"/>
      <c r="I43" s="526"/>
      <c r="J43" s="388"/>
      <c r="L43" s="388"/>
      <c r="M43" s="380"/>
      <c r="N43" s="380"/>
      <c r="O43" s="380"/>
      <c r="Q43" s="527"/>
      <c r="R43" s="527"/>
      <c r="U43" s="761" t="s">
        <v>2353</v>
      </c>
    </row>
    <row r="44" spans="1:21" ht="15" customHeight="1">
      <c r="B44" s="641" t="s">
        <v>2507</v>
      </c>
      <c r="C44" s="641"/>
      <c r="D44" s="511"/>
      <c r="E44" s="659">
        <v>1400000</v>
      </c>
      <c r="F44" s="657"/>
      <c r="G44" s="388"/>
      <c r="H44" s="388"/>
      <c r="I44" s="526"/>
      <c r="K44" s="387" t="s">
        <v>1933</v>
      </c>
      <c r="Q44" s="1925"/>
      <c r="R44" s="1925"/>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899" t="s">
        <v>1929</v>
      </c>
      <c r="L46" s="1899"/>
      <c r="M46" s="1899"/>
      <c r="N46" s="1899"/>
      <c r="O46" s="1899"/>
      <c r="Q46" s="1896"/>
      <c r="R46" s="1896"/>
    </row>
    <row r="47" spans="1:21" ht="15" customHeight="1">
      <c r="B47" s="641"/>
      <c r="C47" s="641"/>
      <c r="D47" s="511"/>
      <c r="E47" s="659"/>
      <c r="F47" s="657"/>
      <c r="G47" s="388"/>
      <c r="H47" s="388"/>
      <c r="I47" s="526"/>
      <c r="J47" s="388"/>
      <c r="K47" s="1900" t="s">
        <v>1930</v>
      </c>
      <c r="L47" s="1900"/>
      <c r="M47" s="1900"/>
      <c r="N47" s="1900"/>
      <c r="O47" s="1900"/>
      <c r="Q47" s="1898"/>
      <c r="R47" s="1898"/>
    </row>
    <row r="48" spans="1:21" ht="15" customHeight="1">
      <c r="B48" s="641"/>
      <c r="C48" s="641"/>
      <c r="D48" s="511"/>
      <c r="E48" s="659"/>
      <c r="F48" s="657"/>
      <c r="G48" s="388"/>
      <c r="H48" s="388"/>
      <c r="I48" s="526"/>
      <c r="J48" s="388"/>
      <c r="K48" s="1897" t="s">
        <v>1931</v>
      </c>
      <c r="L48" s="1897"/>
      <c r="M48" s="1897"/>
      <c r="N48" s="1897"/>
      <c r="O48" s="1897"/>
      <c r="Q48" s="1899">
        <f>Q46+Q47</f>
        <v>0</v>
      </c>
      <c r="R48" s="1899"/>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17" t="s">
        <v>1678</v>
      </c>
      <c r="C52" s="1917"/>
      <c r="D52" s="1917"/>
      <c r="E52" s="1917"/>
      <c r="F52" s="657"/>
      <c r="G52" s="525">
        <f>SUM(E42:E49)-ABS(E50)-ABS(E51)</f>
        <v>2900000</v>
      </c>
      <c r="H52" s="388"/>
      <c r="I52" s="526"/>
      <c r="J52" s="388"/>
    </row>
    <row r="53" spans="1:29" ht="15" customHeight="1">
      <c r="C53" s="530"/>
      <c r="D53" s="530" t="s">
        <v>914</v>
      </c>
      <c r="E53" s="530"/>
      <c r="F53" s="530"/>
      <c r="G53" s="531">
        <f>SUM(G38:G40)+G52</f>
        <v>10007442.087027609</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1016</v>
      </c>
    </row>
    <row r="56" spans="1:29" ht="15" customHeight="1">
      <c r="B56" s="1920" t="s">
        <v>1315</v>
      </c>
      <c r="C56" s="1920"/>
      <c r="D56" s="657"/>
      <c r="E56" s="657"/>
      <c r="F56" s="657"/>
      <c r="G56" s="657"/>
      <c r="H56" s="657"/>
      <c r="I56" s="657"/>
      <c r="J56" s="657"/>
      <c r="K56" s="657"/>
      <c r="L56" s="657"/>
      <c r="M56" s="657"/>
      <c r="N56" s="657"/>
      <c r="O56" s="657"/>
      <c r="P56" s="657"/>
      <c r="U56" s="961" t="s">
        <v>1870</v>
      </c>
      <c r="AC56" s="962">
        <v>0.2</v>
      </c>
    </row>
    <row r="57" spans="1:29" ht="15" customHeight="1">
      <c r="A57" s="528"/>
      <c r="B57" s="1921" t="s">
        <v>1672</v>
      </c>
      <c r="C57" s="1921"/>
      <c r="D57" s="1921"/>
      <c r="E57" s="1921"/>
      <c r="F57" s="1921"/>
      <c r="G57" s="1921"/>
      <c r="H57" s="1921"/>
      <c r="I57" s="1921"/>
      <c r="J57" s="1921"/>
      <c r="K57" s="1921"/>
      <c r="L57" s="1921"/>
      <c r="M57" s="1921"/>
      <c r="N57" s="1921"/>
      <c r="O57" s="1921"/>
      <c r="P57" s="657"/>
      <c r="U57" s="961" t="s">
        <v>1871</v>
      </c>
      <c r="AC57" s="962">
        <v>0.1</v>
      </c>
    </row>
    <row r="58" spans="1:29" ht="15" customHeight="1">
      <c r="B58" s="1912" t="s">
        <v>2352</v>
      </c>
      <c r="C58" s="1913"/>
      <c r="D58" s="1913"/>
      <c r="E58" s="1913"/>
      <c r="F58" s="533"/>
      <c r="G58" s="533"/>
      <c r="H58" s="523"/>
      <c r="I58" s="523"/>
      <c r="J58" s="1914">
        <f>('Sources and Uses Budget'!D104+Q47)/('Sources and Uses Budget'!B104+Q48)</f>
        <v>0</v>
      </c>
      <c r="K58" s="1915"/>
      <c r="L58" s="1915"/>
      <c r="M58" s="1915"/>
      <c r="N58" s="1916"/>
      <c r="O58" s="523"/>
      <c r="P58" s="523"/>
      <c r="U58" s="961" t="s">
        <v>1872</v>
      </c>
      <c r="AC58" s="962">
        <v>0.1</v>
      </c>
    </row>
    <row r="59" spans="1:29" ht="15" customHeight="1">
      <c r="B59" s="1895" t="s">
        <v>2238</v>
      </c>
      <c r="C59" s="1895"/>
      <c r="D59" s="1895"/>
      <c r="E59" s="1895"/>
      <c r="F59" s="1895"/>
      <c r="G59" s="1895"/>
      <c r="H59" s="1895"/>
      <c r="I59" s="1895"/>
      <c r="J59" s="1895"/>
      <c r="K59" s="1895"/>
      <c r="L59" s="1895"/>
      <c r="M59" s="1895"/>
      <c r="N59" s="1895"/>
      <c r="O59" s="1895"/>
      <c r="P59" s="523"/>
      <c r="U59" s="961" t="s">
        <v>1873</v>
      </c>
      <c r="AC59" s="962">
        <v>0.05</v>
      </c>
    </row>
    <row r="60" spans="1:29" ht="15" customHeight="1">
      <c r="B60" s="1895"/>
      <c r="C60" s="1895"/>
      <c r="D60" s="1895"/>
      <c r="E60" s="1895"/>
      <c r="F60" s="1895"/>
      <c r="G60" s="1895"/>
      <c r="H60" s="1895"/>
      <c r="I60" s="1895"/>
      <c r="J60" s="1895"/>
      <c r="K60" s="1895"/>
      <c r="L60" s="1895"/>
      <c r="M60" s="1895"/>
      <c r="N60" s="1895"/>
      <c r="O60" s="1895"/>
      <c r="P60" s="523"/>
      <c r="AC60" s="963"/>
    </row>
    <row r="61" spans="1:29" ht="15" customHeight="1">
      <c r="B61" s="1921" t="s">
        <v>1673</v>
      </c>
      <c r="C61" s="1921"/>
      <c r="D61" s="1921"/>
      <c r="E61" s="1921"/>
      <c r="F61" s="1921"/>
      <c r="G61" s="1921"/>
      <c r="H61" s="1921"/>
      <c r="I61" s="1921"/>
      <c r="J61" s="1921"/>
      <c r="K61" s="1921"/>
      <c r="L61" s="1921"/>
      <c r="M61" s="1921"/>
      <c r="N61" s="1921"/>
      <c r="O61" s="1921"/>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7" t="s">
        <v>2355</v>
      </c>
      <c r="K63" s="1928"/>
      <c r="L63" s="1928"/>
      <c r="M63" s="1928"/>
      <c r="N63" s="1928"/>
      <c r="O63" s="1928"/>
      <c r="P63" s="1928"/>
      <c r="Q63" s="1928"/>
      <c r="R63" s="1928"/>
    </row>
    <row r="64" spans="1:29" ht="15" customHeight="1" thickBot="1">
      <c r="B64" s="1920" t="s">
        <v>1683</v>
      </c>
      <c r="C64" s="1920"/>
      <c r="D64" s="380"/>
      <c r="F64" s="380"/>
      <c r="G64" s="530" t="s">
        <v>1932</v>
      </c>
      <c r="H64" s="380"/>
      <c r="I64" s="765"/>
      <c r="J64" s="1929"/>
      <c r="K64" s="1930"/>
      <c r="L64" s="1930"/>
      <c r="M64" s="1930"/>
      <c r="N64" s="1930"/>
      <c r="O64" s="1930"/>
      <c r="P64" s="1930"/>
      <c r="Q64" s="1930"/>
      <c r="R64" s="1930"/>
      <c r="U64" s="960">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29"/>
      <c r="K65" s="1930"/>
      <c r="L65" s="1930"/>
      <c r="M65" s="1930"/>
      <c r="N65" s="1930"/>
      <c r="O65" s="1930"/>
      <c r="P65" s="1930"/>
      <c r="Q65" s="1930"/>
      <c r="R65" s="1930"/>
      <c r="U65" s="960">
        <f>IF(J67="Non-rural project, Census Tract is Highest Resource (20 percentage points)",AC56,0)</f>
        <v>0</v>
      </c>
    </row>
    <row r="66" spans="1:22" ht="15" customHeight="1" thickBot="1">
      <c r="B66" s="535" t="s">
        <v>1753</v>
      </c>
      <c r="C66" s="645">
        <f>Application!AG430-Application!AG431</f>
        <v>37</v>
      </c>
      <c r="D66" s="795"/>
      <c r="E66" s="535" t="s">
        <v>1935</v>
      </c>
      <c r="F66" s="795"/>
      <c r="G66" s="662"/>
      <c r="H66" s="536"/>
      <c r="I66" s="766"/>
      <c r="J66" s="1929"/>
      <c r="K66" s="1930"/>
      <c r="L66" s="1930"/>
      <c r="M66" s="1930"/>
      <c r="N66" s="1930"/>
      <c r="O66" s="1930"/>
      <c r="P66" s="1930"/>
      <c r="Q66" s="1930"/>
      <c r="R66" s="1930"/>
      <c r="U66" s="960">
        <f>IF(J67="Non-rural project, Census Tract is High Resource (10 percentage points)",AC57,0)</f>
        <v>0</v>
      </c>
    </row>
    <row r="67" spans="1:22" ht="15" customHeight="1" thickBot="1">
      <c r="B67" s="535" t="s">
        <v>1671</v>
      </c>
      <c r="C67" s="646">
        <f>MIN(IF(AND(C65="Yes",G67&gt;=50),(0.75+(G67/200)),1),1.5)</f>
        <v>1</v>
      </c>
      <c r="D67" s="536"/>
      <c r="E67" s="535" t="s">
        <v>1754</v>
      </c>
      <c r="G67" s="645">
        <f>C66+G66</f>
        <v>37</v>
      </c>
      <c r="H67" s="536"/>
      <c r="I67" s="766"/>
      <c r="J67" s="1926" t="s">
        <v>131</v>
      </c>
      <c r="K67" s="1923"/>
      <c r="L67" s="1923"/>
      <c r="M67" s="1923"/>
      <c r="N67" s="1923"/>
      <c r="O67" s="1923"/>
      <c r="P67" s="1923"/>
      <c r="Q67" s="1923"/>
      <c r="R67" s="1923"/>
      <c r="U67" s="960">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0">
        <f>IF(J67="Rural project, Census Tract is High Resource (5 percentage points)",AC59,0)</f>
        <v>0</v>
      </c>
    </row>
    <row r="69" spans="1:22" ht="15" customHeight="1">
      <c r="U69" s="1909">
        <f>SUM(U62:U68)</f>
        <v>0</v>
      </c>
    </row>
    <row r="70" spans="1:22" ht="15" customHeight="1" thickBot="1">
      <c r="B70" s="515" t="s">
        <v>1680</v>
      </c>
      <c r="C70" s="515"/>
      <c r="D70" s="515"/>
      <c r="E70" s="515"/>
      <c r="F70" s="515"/>
      <c r="G70" s="515"/>
      <c r="U70" s="1910"/>
      <c r="V70" s="377" t="s">
        <v>1874</v>
      </c>
    </row>
    <row r="71" spans="1:22" ht="15" customHeight="1">
      <c r="B71" s="1917" t="s">
        <v>1684</v>
      </c>
      <c r="C71" s="1917"/>
      <c r="D71" s="1917"/>
      <c r="E71" s="515"/>
      <c r="F71" s="515"/>
      <c r="G71" s="525">
        <f>G53*(1-J58)</f>
        <v>10007442.087027609</v>
      </c>
      <c r="J71" s="537"/>
      <c r="K71" s="694" t="s">
        <v>1686</v>
      </c>
      <c r="L71" s="694"/>
      <c r="M71" s="694"/>
      <c r="N71" s="694"/>
      <c r="O71" s="694"/>
      <c r="Q71" s="1899">
        <f>'Basis &amp; Credits'!T23+'Basis &amp; Credits'!Y23+'Basis &amp; Credits'!AD23+'Basis &amp; Credits'!AI23</f>
        <v>39260260</v>
      </c>
      <c r="R71" s="1899"/>
    </row>
    <row r="72" spans="1:22" ht="15" customHeight="1">
      <c r="B72" s="1931" t="s">
        <v>1685</v>
      </c>
      <c r="C72" s="1931"/>
      <c r="D72" s="1931"/>
      <c r="E72" s="515"/>
      <c r="F72" s="515"/>
      <c r="G72" s="525">
        <f>G71*C67</f>
        <v>10007442.087027609</v>
      </c>
      <c r="J72" s="537"/>
      <c r="K72" s="657"/>
      <c r="L72" s="657"/>
      <c r="M72" s="657"/>
      <c r="N72" s="657"/>
      <c r="O72" s="657"/>
      <c r="Q72" s="1925"/>
      <c r="R72" s="1925"/>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2">
        <f>$G$72</f>
        <v>10007442.087027609</v>
      </c>
      <c r="C75" s="1933"/>
      <c r="D75" s="1933"/>
      <c r="E75" s="1933"/>
      <c r="F75" s="1933"/>
      <c r="G75" s="1933"/>
      <c r="H75" s="538"/>
      <c r="I75" s="1905" t="s">
        <v>148</v>
      </c>
      <c r="J75" s="1906" t="s">
        <v>1034</v>
      </c>
      <c r="K75" s="1905">
        <v>1</v>
      </c>
      <c r="M75" s="399"/>
      <c r="N75" s="517"/>
      <c r="O75" s="664">
        <f>$Q$71</f>
        <v>39260260</v>
      </c>
      <c r="P75" s="1906" t="s">
        <v>2033</v>
      </c>
      <c r="Q75" s="1934" t="s">
        <v>147</v>
      </c>
      <c r="R75" s="1937">
        <f>((B75/B76)+((1-(O75/O76))/2))+U69</f>
        <v>0.30013820024599414</v>
      </c>
    </row>
    <row r="76" spans="1:22" ht="15" customHeight="1" thickBot="1">
      <c r="B76" s="1935">
        <f>'Sources and Uses Budget'!$C$104+$Q$46-($E$50+$E$51)*(1-$J$58)</f>
        <v>48146709</v>
      </c>
      <c r="C76" s="1936"/>
      <c r="D76" s="1936"/>
      <c r="E76" s="1936"/>
      <c r="F76" s="1936"/>
      <c r="G76" s="1935"/>
      <c r="I76" s="1905"/>
      <c r="J76" s="1906"/>
      <c r="K76" s="1905"/>
      <c r="M76" s="655"/>
      <c r="O76" s="663">
        <f>B76</f>
        <v>48146709</v>
      </c>
      <c r="P76" s="1906"/>
      <c r="Q76" s="1934"/>
      <c r="R76" s="1938"/>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2239</v>
      </c>
      <c r="C84" s="775"/>
      <c r="D84" s="775"/>
      <c r="E84" s="769"/>
      <c r="F84" s="769"/>
      <c r="G84" s="776"/>
      <c r="I84" s="526"/>
      <c r="K84" s="762" t="s">
        <v>1693</v>
      </c>
      <c r="L84" s="658"/>
      <c r="M84" s="658"/>
      <c r="N84" s="658"/>
      <c r="O84" s="658"/>
      <c r="P84" s="658"/>
      <c r="Q84" s="1896"/>
      <c r="R84" s="1896"/>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896"/>
      <c r="R89" s="1896"/>
    </row>
    <row r="90" spans="2:18" ht="15" customHeight="1">
      <c r="B90" s="503" t="s">
        <v>2508</v>
      </c>
      <c r="C90" s="504">
        <v>18</v>
      </c>
      <c r="D90" s="505">
        <f>3484*30%</f>
        <v>1045.2</v>
      </c>
      <c r="E90" s="505">
        <f>'Subsidy Contract Calculation'!E4</f>
        <v>2591</v>
      </c>
      <c r="F90" s="547"/>
      <c r="G90" s="388">
        <f>MAX(($E90-$D90)*$C90*12,0)</f>
        <v>333892.8</v>
      </c>
      <c r="I90" s="526"/>
      <c r="K90" s="763" t="s">
        <v>1695</v>
      </c>
      <c r="L90" s="691"/>
      <c r="M90" s="691"/>
      <c r="N90" s="691"/>
      <c r="O90" s="691"/>
      <c r="P90" s="691"/>
      <c r="Q90" s="1939"/>
      <c r="R90" s="1939"/>
    </row>
    <row r="91" spans="2:18" ht="15" customHeight="1">
      <c r="B91" s="503" t="s">
        <v>649</v>
      </c>
      <c r="C91" s="504"/>
      <c r="D91" s="505"/>
      <c r="E91" s="505"/>
      <c r="F91" s="547"/>
      <c r="G91" s="388">
        <f t="shared" ref="G91:G97" si="0">MAX(($E91-$D91)*$C91*12,0)</f>
        <v>0</v>
      </c>
      <c r="I91" s="526"/>
      <c r="K91" s="763" t="s">
        <v>1698</v>
      </c>
      <c r="L91" s="691"/>
      <c r="M91" s="691"/>
      <c r="N91" s="691"/>
      <c r="O91" s="691"/>
      <c r="P91" s="691"/>
      <c r="Q91" s="1900">
        <f>IFERROR(Q89/Q90,0)</f>
        <v>0</v>
      </c>
      <c r="R91" s="1900"/>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1699</v>
      </c>
      <c r="L93" s="535"/>
      <c r="M93" s="535"/>
      <c r="N93" s="535"/>
      <c r="O93" s="535"/>
      <c r="P93" s="535"/>
      <c r="Q93" s="1899">
        <f>MAX(Q84,Q91)</f>
        <v>0</v>
      </c>
      <c r="R93" s="1899"/>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333892.8</v>
      </c>
      <c r="I98" s="526"/>
    </row>
    <row r="99" spans="2:9" ht="15" customHeight="1">
      <c r="I99" s="526"/>
    </row>
    <row r="100" spans="2:9" ht="15" customHeight="1">
      <c r="B100" s="380" t="s">
        <v>1696</v>
      </c>
      <c r="D100" s="527">
        <f>G98+Q93</f>
        <v>333892.8</v>
      </c>
      <c r="I100" s="526"/>
    </row>
    <row r="101" spans="2:9" ht="15" customHeight="1">
      <c r="B101" s="380" t="s">
        <v>1030</v>
      </c>
      <c r="D101" s="543">
        <v>0.05</v>
      </c>
      <c r="I101" s="526"/>
    </row>
    <row r="102" spans="2:9" ht="15" customHeight="1">
      <c r="B102" s="380" t="s">
        <v>1060</v>
      </c>
      <c r="D102" s="527">
        <f>D100-(D100*D101)</f>
        <v>317198.15999999997</v>
      </c>
    </row>
    <row r="103" spans="2:9" ht="15" customHeight="1">
      <c r="B103" s="380" t="s">
        <v>1688</v>
      </c>
      <c r="D103" s="544"/>
    </row>
    <row r="104" spans="2:9" ht="15" customHeight="1">
      <c r="B104" s="380" t="s">
        <v>1697</v>
      </c>
      <c r="D104" s="527">
        <f>D102/D108</f>
        <v>275824.48695652175</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3107442.0870276089</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tabSelected="1" topLeftCell="A47" zoomScale="96" zoomScaleNormal="96" workbookViewId="0">
      <selection activeCell="K62" sqref="K62"/>
    </sheetView>
  </sheetViews>
  <sheetFormatPr defaultColWidth="0" defaultRowHeight="13.2" zeroHeight="1"/>
  <cols>
    <col min="1" max="1" width="3.5546875" customWidth="1"/>
    <col min="2" max="2" width="31.441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3.8">
      <c r="A4" s="388" t="s">
        <v>1118</v>
      </c>
      <c r="B4" s="388"/>
      <c r="C4" s="411">
        <v>1.0249999999999999</v>
      </c>
      <c r="D4" s="388"/>
      <c r="E4" s="388">
        <f>Application!Y765</f>
        <v>819108</v>
      </c>
      <c r="F4" s="388"/>
      <c r="G4" s="388">
        <f>E4*$C$4</f>
        <v>839585.7</v>
      </c>
      <c r="H4" s="388"/>
      <c r="I4" s="388">
        <f>G4*$C$4</f>
        <v>860575.34249999991</v>
      </c>
      <c r="J4" s="388"/>
      <c r="K4" s="388">
        <f>I4*$C$4</f>
        <v>882089.7260624998</v>
      </c>
      <c r="L4" s="388"/>
      <c r="M4" s="388">
        <f>K4*$C$4</f>
        <v>904141.96921406221</v>
      </c>
      <c r="N4" s="388"/>
      <c r="O4" s="388">
        <f>M4*$C$4</f>
        <v>926745.51844441367</v>
      </c>
      <c r="P4" s="388"/>
      <c r="Q4" s="388">
        <f>O4*$C$4</f>
        <v>949914.15640552389</v>
      </c>
      <c r="R4" s="388"/>
      <c r="S4" s="388">
        <f>Q4*$C$4</f>
        <v>973662.0103156619</v>
      </c>
      <c r="T4" s="388"/>
      <c r="U4" s="388">
        <f>S4*$C$4</f>
        <v>998003.56057355332</v>
      </c>
      <c r="V4" s="388"/>
      <c r="W4" s="388">
        <f>U4*$C$4</f>
        <v>1022953.6495878921</v>
      </c>
      <c r="X4" s="388"/>
      <c r="Y4" s="388">
        <f>W4*$C$4</f>
        <v>1048527.4908275893</v>
      </c>
      <c r="Z4" s="388"/>
      <c r="AA4" s="388">
        <f>Y4*$C$4</f>
        <v>1074740.6780982791</v>
      </c>
      <c r="AB4" s="388"/>
      <c r="AC4" s="388">
        <f>AA4*$C$4</f>
        <v>1101609.195050736</v>
      </c>
      <c r="AD4" s="388"/>
      <c r="AE4" s="388">
        <f>AC4*$C$4</f>
        <v>1129149.4249270041</v>
      </c>
      <c r="AF4" s="388"/>
      <c r="AG4" s="388">
        <f>AE4*$C$4</f>
        <v>1157378.1605501792</v>
      </c>
      <c r="AH4" s="388"/>
    </row>
    <row r="5" spans="1:34" ht="13.8">
      <c r="A5" s="380"/>
      <c r="B5" s="380" t="s">
        <v>1030</v>
      </c>
      <c r="C5" s="412">
        <v>0.05</v>
      </c>
      <c r="D5" s="380"/>
      <c r="E5" s="390">
        <f>-E4*$C$5</f>
        <v>-40955.4</v>
      </c>
      <c r="F5" s="390"/>
      <c r="G5" s="390">
        <f>-G4*$C$5</f>
        <v>-41979.285000000003</v>
      </c>
      <c r="H5" s="390"/>
      <c r="I5" s="390">
        <f>-I4*$C$5</f>
        <v>-43028.767124999998</v>
      </c>
      <c r="J5" s="390"/>
      <c r="K5" s="390">
        <f>-K4*$C$5</f>
        <v>-44104.486303124992</v>
      </c>
      <c r="L5" s="390"/>
      <c r="M5" s="390">
        <f>-M4*$C$5</f>
        <v>-45207.098460703113</v>
      </c>
      <c r="N5" s="390"/>
      <c r="O5" s="390">
        <f>-O4*$C$5</f>
        <v>-46337.275922220688</v>
      </c>
      <c r="P5" s="390"/>
      <c r="Q5" s="390">
        <f>-Q4*$C$5</f>
        <v>-47495.707820276199</v>
      </c>
      <c r="R5" s="390"/>
      <c r="S5" s="390">
        <f>-S4*$C$5</f>
        <v>-48683.100515783095</v>
      </c>
      <c r="T5" s="390"/>
      <c r="U5" s="390">
        <f>-U4*$C$5</f>
        <v>-49900.17802867767</v>
      </c>
      <c r="V5" s="390"/>
      <c r="W5" s="390">
        <f>-W4*$C$5</f>
        <v>-51147.682479394607</v>
      </c>
      <c r="X5" s="390"/>
      <c r="Y5" s="390">
        <f>-Y4*$C$5</f>
        <v>-52426.374541379468</v>
      </c>
      <c r="Z5" s="390"/>
      <c r="AA5" s="390">
        <f>-AA4*$C$5</f>
        <v>-53737.033904913958</v>
      </c>
      <c r="AB5" s="390"/>
      <c r="AC5" s="390">
        <f>-AC4*$C$5</f>
        <v>-55080.459752536801</v>
      </c>
      <c r="AD5" s="390"/>
      <c r="AE5" s="390">
        <f>-AE4*$C$5</f>
        <v>-56457.471246350207</v>
      </c>
      <c r="AF5" s="390"/>
      <c r="AG5" s="390">
        <f>-AG4*$C$5</f>
        <v>-57868.908027508965</v>
      </c>
      <c r="AH5" s="380"/>
    </row>
    <row r="6" spans="1:34" ht="13.8">
      <c r="A6" s="380" t="s">
        <v>1119</v>
      </c>
      <c r="B6" s="380"/>
      <c r="C6" s="411">
        <v>1.0249999999999999</v>
      </c>
      <c r="D6" s="380"/>
      <c r="E6" s="391">
        <f>Application!Z773</f>
        <v>349920</v>
      </c>
      <c r="F6" s="391"/>
      <c r="G6" s="391">
        <f>E6*$C$6</f>
        <v>358667.99999999994</v>
      </c>
      <c r="H6" s="391"/>
      <c r="I6" s="391">
        <f>G6*$C$6</f>
        <v>367634.6999999999</v>
      </c>
      <c r="J6" s="391"/>
      <c r="K6" s="391">
        <f>I6*$C$6</f>
        <v>376825.56749999989</v>
      </c>
      <c r="L6" s="391"/>
      <c r="M6" s="391">
        <f>K6*$C$6</f>
        <v>386246.20668749983</v>
      </c>
      <c r="N6" s="391"/>
      <c r="O6" s="391">
        <f>M6*$C$6</f>
        <v>395902.36185468727</v>
      </c>
      <c r="P6" s="391"/>
      <c r="Q6" s="391">
        <f>O6*$C$6</f>
        <v>405799.9209010544</v>
      </c>
      <c r="R6" s="391"/>
      <c r="S6" s="391">
        <f>Q6*$C$6</f>
        <v>415944.91892358073</v>
      </c>
      <c r="T6" s="391"/>
      <c r="U6" s="391">
        <f>S6*$C$6</f>
        <v>426343.54189667018</v>
      </c>
      <c r="V6" s="391"/>
      <c r="W6" s="391">
        <f>U6*$C$6</f>
        <v>437002.13044408691</v>
      </c>
      <c r="X6" s="391"/>
      <c r="Y6" s="391">
        <f>W6*$C$6</f>
        <v>447927.18370518903</v>
      </c>
      <c r="Z6" s="391"/>
      <c r="AA6" s="391">
        <f>Y6*$C$6</f>
        <v>459125.36329781869</v>
      </c>
      <c r="AB6" s="391"/>
      <c r="AC6" s="391">
        <f>AA6*$C$6</f>
        <v>470603.4973802641</v>
      </c>
      <c r="AD6" s="391"/>
      <c r="AE6" s="391">
        <f>AC6*$C$6</f>
        <v>482368.58481477067</v>
      </c>
      <c r="AF6" s="391"/>
      <c r="AG6" s="391">
        <f>AE6*$C$6</f>
        <v>494427.79943513987</v>
      </c>
      <c r="AH6" s="380"/>
    </row>
    <row r="7" spans="1:34" ht="13.8">
      <c r="A7" s="380"/>
      <c r="B7" s="380" t="s">
        <v>1030</v>
      </c>
      <c r="C7" s="412">
        <v>0.1</v>
      </c>
      <c r="D7" s="380"/>
      <c r="E7" s="390">
        <f>-E6*$C$7</f>
        <v>-34992</v>
      </c>
      <c r="F7" s="390"/>
      <c r="G7" s="390">
        <f>-G6*$C$7</f>
        <v>-35866.799999999996</v>
      </c>
      <c r="H7" s="390"/>
      <c r="I7" s="390">
        <f>-I6*$C$7</f>
        <v>-36763.469999999994</v>
      </c>
      <c r="J7" s="390"/>
      <c r="K7" s="390">
        <f>-K6*$C$7</f>
        <v>-37682.556749999989</v>
      </c>
      <c r="L7" s="390"/>
      <c r="M7" s="390">
        <f>-M6*$C$7</f>
        <v>-38624.620668749987</v>
      </c>
      <c r="N7" s="390"/>
      <c r="O7" s="390">
        <f>-O6*$C$7</f>
        <v>-39590.236185468733</v>
      </c>
      <c r="P7" s="390"/>
      <c r="Q7" s="390">
        <f>-Q6*$C$7</f>
        <v>-40579.992090105443</v>
      </c>
      <c r="R7" s="390"/>
      <c r="S7" s="390">
        <f>-S6*$C$7</f>
        <v>-41594.491892358077</v>
      </c>
      <c r="T7" s="390"/>
      <c r="U7" s="390">
        <f>-U6*$C$7</f>
        <v>-42634.354189667021</v>
      </c>
      <c r="V7" s="390"/>
      <c r="W7" s="390">
        <f>-W6*$C$7</f>
        <v>-43700.213044408694</v>
      </c>
      <c r="X7" s="390"/>
      <c r="Y7" s="390">
        <f>-Y6*$C$7</f>
        <v>-44792.718370518909</v>
      </c>
      <c r="Z7" s="390"/>
      <c r="AA7" s="390">
        <f>-AA6*$C$7</f>
        <v>-45912.536329781869</v>
      </c>
      <c r="AB7" s="390"/>
      <c r="AC7" s="390">
        <f>-AC6*$C$7</f>
        <v>-47060.349738026416</v>
      </c>
      <c r="AD7" s="390"/>
      <c r="AE7" s="390">
        <f>-AE6*$C$7</f>
        <v>-48236.858481477073</v>
      </c>
      <c r="AF7" s="390"/>
      <c r="AG7" s="390">
        <f>-AG6*$C$7</f>
        <v>-49442.77994351399</v>
      </c>
      <c r="AH7" s="380"/>
    </row>
    <row r="8" spans="1:34" ht="13.8">
      <c r="A8" s="380" t="s">
        <v>274</v>
      </c>
      <c r="B8" s="380"/>
      <c r="C8" s="411">
        <v>1.0249999999999999</v>
      </c>
      <c r="D8" s="380"/>
      <c r="E8" s="391">
        <f>Application!Z781</f>
        <v>2200</v>
      </c>
      <c r="F8" s="391"/>
      <c r="G8" s="391">
        <f>E8*$C$8</f>
        <v>2255</v>
      </c>
      <c r="H8" s="391"/>
      <c r="I8" s="391">
        <f>G8*$C$8</f>
        <v>2311.375</v>
      </c>
      <c r="J8" s="391"/>
      <c r="K8" s="391">
        <f>I8*$C$8</f>
        <v>2369.1593749999997</v>
      </c>
      <c r="L8" s="391"/>
      <c r="M8" s="391">
        <f>K8*$C$8</f>
        <v>2428.3883593749997</v>
      </c>
      <c r="N8" s="391"/>
      <c r="O8" s="391">
        <f>M8*$C$8</f>
        <v>2489.0980683593743</v>
      </c>
      <c r="P8" s="391"/>
      <c r="Q8" s="391">
        <f>O8*$C$8</f>
        <v>2551.3255200683584</v>
      </c>
      <c r="R8" s="391"/>
      <c r="S8" s="391">
        <f>Q8*$C$8</f>
        <v>2615.1086580700671</v>
      </c>
      <c r="T8" s="391"/>
      <c r="U8" s="391">
        <f>S8*$C$8</f>
        <v>2680.4863745218186</v>
      </c>
      <c r="V8" s="391"/>
      <c r="W8" s="391">
        <f>U8*$C$8</f>
        <v>2747.4985338848637</v>
      </c>
      <c r="X8" s="391"/>
      <c r="Y8" s="391">
        <f>W8*$C$8</f>
        <v>2816.1859972319849</v>
      </c>
      <c r="Z8" s="391"/>
      <c r="AA8" s="391">
        <f>Y8*$C$8</f>
        <v>2886.5906471627841</v>
      </c>
      <c r="AB8" s="391"/>
      <c r="AC8" s="391">
        <f>AA8*$C$8</f>
        <v>2958.7554133418535</v>
      </c>
      <c r="AD8" s="391"/>
      <c r="AE8" s="391">
        <f>AC8*$C$8</f>
        <v>3032.7242986753995</v>
      </c>
      <c r="AF8" s="391"/>
      <c r="AG8" s="391">
        <f>AE8*$C$8</f>
        <v>3108.5424061422841</v>
      </c>
      <c r="AH8" s="380"/>
    </row>
    <row r="9" spans="1:34" ht="13.8">
      <c r="A9" s="380"/>
      <c r="B9" s="380" t="s">
        <v>1030</v>
      </c>
      <c r="C9" s="412">
        <v>0.05</v>
      </c>
      <c r="D9" s="380"/>
      <c r="E9" s="390">
        <f>-E8*$C$9</f>
        <v>-110</v>
      </c>
      <c r="F9" s="390"/>
      <c r="G9" s="390">
        <f>-G8*$C$9</f>
        <v>-112.75</v>
      </c>
      <c r="H9" s="390"/>
      <c r="I9" s="390">
        <f>-I8*$C$9</f>
        <v>-115.56875000000001</v>
      </c>
      <c r="J9" s="390"/>
      <c r="K9" s="390">
        <f>-K8*$C$9</f>
        <v>-118.45796874999999</v>
      </c>
      <c r="L9" s="390"/>
      <c r="M9" s="390">
        <f>-M8*$C$9</f>
        <v>-121.41941796875</v>
      </c>
      <c r="N9" s="390"/>
      <c r="O9" s="390">
        <f>-O8*$C$9</f>
        <v>-124.45490341796872</v>
      </c>
      <c r="P9" s="390"/>
      <c r="Q9" s="390">
        <f>-Q8*$C$9</f>
        <v>-127.56627600341793</v>
      </c>
      <c r="R9" s="390"/>
      <c r="S9" s="390">
        <f>-S8*$C$9</f>
        <v>-130.75543290350336</v>
      </c>
      <c r="T9" s="390"/>
      <c r="U9" s="390">
        <f>-U8*$C$9</f>
        <v>-134.02431872609094</v>
      </c>
      <c r="V9" s="390"/>
      <c r="W9" s="390">
        <f>-W8*$C$9</f>
        <v>-137.37492669424319</v>
      </c>
      <c r="X9" s="390"/>
      <c r="Y9" s="390">
        <f>-Y8*$C$9</f>
        <v>-140.80929986159924</v>
      </c>
      <c r="Z9" s="390"/>
      <c r="AA9" s="390">
        <f>-AA8*$C$9</f>
        <v>-144.3295323581392</v>
      </c>
      <c r="AB9" s="390"/>
      <c r="AC9" s="390">
        <f>-AC8*$C$9</f>
        <v>-147.93777066709268</v>
      </c>
      <c r="AD9" s="390"/>
      <c r="AE9" s="390">
        <f>-AE8*$C$9</f>
        <v>-151.63621493376999</v>
      </c>
      <c r="AF9" s="390"/>
      <c r="AG9" s="390">
        <f>-AG8*$C$9</f>
        <v>-155.42712030711422</v>
      </c>
      <c r="AH9" s="380"/>
    </row>
    <row r="10" spans="1:34" ht="13.8">
      <c r="A10" s="941" t="s">
        <v>2196</v>
      </c>
      <c r="B10" s="941"/>
      <c r="C10" s="412"/>
      <c r="D10" s="380"/>
      <c r="E10" s="942"/>
      <c r="F10" s="390"/>
      <c r="G10" s="942"/>
      <c r="H10" s="390"/>
      <c r="I10" s="942"/>
      <c r="J10" s="390"/>
      <c r="K10" s="942"/>
      <c r="L10" s="390"/>
      <c r="M10" s="942"/>
      <c r="N10" s="390"/>
      <c r="O10" s="942"/>
      <c r="P10" s="390"/>
      <c r="Q10" s="942"/>
      <c r="R10" s="390"/>
      <c r="S10" s="942"/>
      <c r="T10" s="390"/>
      <c r="U10" s="942"/>
      <c r="V10" s="390"/>
      <c r="W10" s="942"/>
      <c r="X10" s="390"/>
      <c r="Y10" s="942"/>
      <c r="Z10" s="390"/>
      <c r="AA10" s="942"/>
      <c r="AB10" s="390"/>
      <c r="AC10" s="942"/>
      <c r="AD10" s="390"/>
      <c r="AE10" s="942"/>
      <c r="AF10" s="390"/>
      <c r="AG10" s="942"/>
      <c r="AH10" s="380"/>
    </row>
    <row r="11" spans="1:34" ht="13.8">
      <c r="A11" s="392" t="s">
        <v>1120</v>
      </c>
      <c r="B11" s="392"/>
      <c r="C11" s="385"/>
      <c r="D11" s="392"/>
      <c r="E11" s="392">
        <f>SUM(E4:E10)</f>
        <v>1095170.6000000001</v>
      </c>
      <c r="F11" s="392"/>
      <c r="G11" s="392">
        <f>SUM(G4:G10)</f>
        <v>1122549.8649999998</v>
      </c>
      <c r="H11" s="392"/>
      <c r="I11" s="392">
        <f>SUM(I4:I10)</f>
        <v>1150613.6116249997</v>
      </c>
      <c r="J11" s="392"/>
      <c r="K11" s="392">
        <f>SUM(K4:K10)</f>
        <v>1179378.9519156248</v>
      </c>
      <c r="L11" s="392"/>
      <c r="M11" s="392">
        <f>SUM(M4:M10)</f>
        <v>1208863.4257135151</v>
      </c>
      <c r="N11" s="392"/>
      <c r="O11" s="392">
        <f>SUM(O4:O10)</f>
        <v>1239085.0113563528</v>
      </c>
      <c r="P11" s="392"/>
      <c r="Q11" s="392">
        <f>SUM(Q4:Q10)</f>
        <v>1270062.1366402616</v>
      </c>
      <c r="R11" s="392"/>
      <c r="S11" s="392">
        <f>SUM(S4:S10)</f>
        <v>1301813.6900562679</v>
      </c>
      <c r="T11" s="392"/>
      <c r="U11" s="392">
        <f>SUM(U4:U10)</f>
        <v>1334359.0323076746</v>
      </c>
      <c r="V11" s="392"/>
      <c r="W11" s="392">
        <f>SUM(W4:W10)</f>
        <v>1367718.0081153663</v>
      </c>
      <c r="X11" s="392"/>
      <c r="Y11" s="392">
        <f>SUM(Y4:Y10)</f>
        <v>1401910.9583182505</v>
      </c>
      <c r="Z11" s="392"/>
      <c r="AA11" s="392">
        <f>SUM(AA4:AA10)</f>
        <v>1436958.7322762068</v>
      </c>
      <c r="AB11" s="392"/>
      <c r="AC11" s="392">
        <f>SUM(AC4:AC10)</f>
        <v>1472882.7005831115</v>
      </c>
      <c r="AD11" s="392"/>
      <c r="AE11" s="392">
        <f>SUM(AE4:AE10)</f>
        <v>1509704.7680976891</v>
      </c>
      <c r="AF11" s="392"/>
      <c r="AG11" s="392">
        <f>SUM(AG4:AG10)</f>
        <v>1547447.3873001311</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
      <c r="A15" s="388" t="s">
        <v>1123</v>
      </c>
      <c r="B15" s="388"/>
      <c r="C15" s="403"/>
      <c r="D15" s="388"/>
      <c r="E15" s="388">
        <f>Application!W811</f>
        <v>73864</v>
      </c>
      <c r="F15" s="388"/>
      <c r="G15" s="388">
        <f t="shared" ref="G15:G21" si="0">E15*$C$14</f>
        <v>76449.239999999991</v>
      </c>
      <c r="H15" s="388"/>
      <c r="I15" s="388">
        <f t="shared" ref="I15:I21" si="1">G15*$C$14</f>
        <v>79124.963399999979</v>
      </c>
      <c r="J15" s="388"/>
      <c r="K15" s="388">
        <f t="shared" ref="K15:K21" si="2">I15*$C$14</f>
        <v>81894.337118999974</v>
      </c>
      <c r="L15" s="388"/>
      <c r="M15" s="388">
        <f t="shared" ref="M15:M21" si="3">K15*$C$14</f>
        <v>84760.638918164972</v>
      </c>
      <c r="N15" s="388"/>
      <c r="O15" s="388">
        <f t="shared" ref="O15:O21" si="4">M15*$C$14</f>
        <v>87727.261280300736</v>
      </c>
      <c r="P15" s="388"/>
      <c r="Q15" s="388">
        <f t="shared" ref="Q15:Q21" si="5">O15*$C$14</f>
        <v>90797.715425111252</v>
      </c>
      <c r="R15" s="388"/>
      <c r="S15" s="388">
        <f t="shared" ref="S15:S21" si="6">Q15*$C$14</f>
        <v>93975.635464990133</v>
      </c>
      <c r="T15" s="388"/>
      <c r="U15" s="388">
        <f t="shared" ref="U15:U21" si="7">S15*$C$14</f>
        <v>97264.782706264785</v>
      </c>
      <c r="V15" s="388"/>
      <c r="W15" s="388">
        <f t="shared" ref="W15:W21" si="8">U15*$C$14</f>
        <v>100669.05010098404</v>
      </c>
      <c r="X15" s="388"/>
      <c r="Y15" s="388">
        <f t="shared" ref="Y15:Y21" si="9">W15*$C$14</f>
        <v>104192.46685451847</v>
      </c>
      <c r="Z15" s="388"/>
      <c r="AA15" s="388">
        <f t="shared" ref="AA15:AA21" si="10">Y15*$C$14</f>
        <v>107839.20319442661</v>
      </c>
      <c r="AB15" s="388"/>
      <c r="AC15" s="388">
        <f t="shared" ref="AC15:AC21" si="11">AA15*$C$14</f>
        <v>111613.57530623153</v>
      </c>
      <c r="AD15" s="388"/>
      <c r="AE15" s="388">
        <f t="shared" ref="AE15:AE21" si="12">AC15*$C$14</f>
        <v>115520.05044194963</v>
      </c>
      <c r="AF15" s="388"/>
      <c r="AG15" s="388">
        <f t="shared" ref="AG15:AG21" si="13">AE15*$C$14</f>
        <v>119563.25220741786</v>
      </c>
      <c r="AH15" s="388"/>
    </row>
    <row r="16" spans="1:34" ht="13.8">
      <c r="A16" s="380" t="s">
        <v>495</v>
      </c>
      <c r="B16" s="380"/>
      <c r="C16" s="402"/>
      <c r="D16" s="380"/>
      <c r="E16" s="391">
        <f>Application!W813</f>
        <v>28860</v>
      </c>
      <c r="F16" s="391"/>
      <c r="G16" s="391">
        <f t="shared" si="0"/>
        <v>29870.1</v>
      </c>
      <c r="H16" s="391"/>
      <c r="I16" s="391">
        <f t="shared" si="1"/>
        <v>30915.553499999995</v>
      </c>
      <c r="J16" s="391"/>
      <c r="K16" s="391">
        <f t="shared" si="2"/>
        <v>31997.597872499991</v>
      </c>
      <c r="L16" s="391"/>
      <c r="M16" s="391">
        <f t="shared" si="3"/>
        <v>33117.513798037486</v>
      </c>
      <c r="N16" s="391"/>
      <c r="O16" s="391">
        <f t="shared" si="4"/>
        <v>34276.626780968792</v>
      </c>
      <c r="P16" s="391"/>
      <c r="Q16" s="391">
        <f t="shared" si="5"/>
        <v>35476.308718302695</v>
      </c>
      <c r="R16" s="391"/>
      <c r="S16" s="391">
        <f t="shared" si="6"/>
        <v>36717.97952344329</v>
      </c>
      <c r="T16" s="391"/>
      <c r="U16" s="391">
        <f t="shared" si="7"/>
        <v>38003.108806763805</v>
      </c>
      <c r="V16" s="391"/>
      <c r="W16" s="391">
        <f t="shared" si="8"/>
        <v>39333.217615000533</v>
      </c>
      <c r="X16" s="391"/>
      <c r="Y16" s="391">
        <f t="shared" si="9"/>
        <v>40709.880231525545</v>
      </c>
      <c r="Z16" s="391"/>
      <c r="AA16" s="391">
        <f t="shared" si="10"/>
        <v>42134.726039628935</v>
      </c>
      <c r="AB16" s="391"/>
      <c r="AC16" s="391">
        <f t="shared" si="11"/>
        <v>43609.441451015948</v>
      </c>
      <c r="AD16" s="391"/>
      <c r="AE16" s="391">
        <f t="shared" si="12"/>
        <v>45135.771901801505</v>
      </c>
      <c r="AF16" s="391"/>
      <c r="AG16" s="391">
        <f t="shared" si="13"/>
        <v>46715.523918364554</v>
      </c>
      <c r="AH16" s="380"/>
    </row>
    <row r="17" spans="1:34" ht="13.8">
      <c r="A17" s="380" t="s">
        <v>768</v>
      </c>
      <c r="B17" s="380"/>
      <c r="C17" s="402"/>
      <c r="D17" s="380"/>
      <c r="E17" s="391">
        <f>Application!W819</f>
        <v>60787</v>
      </c>
      <c r="F17" s="391"/>
      <c r="G17" s="391">
        <f t="shared" si="0"/>
        <v>62914.544999999998</v>
      </c>
      <c r="H17" s="391"/>
      <c r="I17" s="391">
        <f t="shared" si="1"/>
        <v>65116.554074999993</v>
      </c>
      <c r="J17" s="391"/>
      <c r="K17" s="391">
        <f t="shared" si="2"/>
        <v>67395.633467624983</v>
      </c>
      <c r="L17" s="391"/>
      <c r="M17" s="391">
        <f t="shared" si="3"/>
        <v>69754.480638991852</v>
      </c>
      <c r="N17" s="391"/>
      <c r="O17" s="391">
        <f t="shared" si="4"/>
        <v>72195.887461356557</v>
      </c>
      <c r="P17" s="391"/>
      <c r="Q17" s="391">
        <f t="shared" si="5"/>
        <v>74722.743522504024</v>
      </c>
      <c r="R17" s="391"/>
      <c r="S17" s="391">
        <f t="shared" si="6"/>
        <v>77338.03954579166</v>
      </c>
      <c r="T17" s="391"/>
      <c r="U17" s="391">
        <f t="shared" si="7"/>
        <v>80044.870929894358</v>
      </c>
      <c r="V17" s="391"/>
      <c r="W17" s="391">
        <f t="shared" si="8"/>
        <v>82846.441412440647</v>
      </c>
      <c r="X17" s="391"/>
      <c r="Y17" s="391">
        <f t="shared" si="9"/>
        <v>85746.066861876068</v>
      </c>
      <c r="Z17" s="391"/>
      <c r="AA17" s="391">
        <f t="shared" si="10"/>
        <v>88747.17920204172</v>
      </c>
      <c r="AB17" s="391"/>
      <c r="AC17" s="391">
        <f t="shared" si="11"/>
        <v>91853.330474113172</v>
      </c>
      <c r="AD17" s="391"/>
      <c r="AE17" s="391">
        <f t="shared" si="12"/>
        <v>95068.19704070712</v>
      </c>
      <c r="AF17" s="391"/>
      <c r="AG17" s="391">
        <f t="shared" si="13"/>
        <v>98395.583937131858</v>
      </c>
      <c r="AH17" s="380"/>
    </row>
    <row r="18" spans="1:34" ht="13.8">
      <c r="A18" s="380" t="s">
        <v>1124</v>
      </c>
      <c r="B18" s="380"/>
      <c r="C18" s="402"/>
      <c r="D18" s="380"/>
      <c r="E18" s="391">
        <f>Application!W826</f>
        <v>140390</v>
      </c>
      <c r="F18" s="391"/>
      <c r="G18" s="391">
        <f t="shared" si="0"/>
        <v>145303.65</v>
      </c>
      <c r="H18" s="391"/>
      <c r="I18" s="391">
        <f t="shared" si="1"/>
        <v>150389.27774999998</v>
      </c>
      <c r="J18" s="391"/>
      <c r="K18" s="391">
        <f t="shared" si="2"/>
        <v>155652.90247124995</v>
      </c>
      <c r="L18" s="391"/>
      <c r="M18" s="391">
        <f t="shared" si="3"/>
        <v>161100.75405774367</v>
      </c>
      <c r="N18" s="391"/>
      <c r="O18" s="391">
        <f t="shared" si="4"/>
        <v>166739.28044976469</v>
      </c>
      <c r="P18" s="391"/>
      <c r="Q18" s="391">
        <f t="shared" si="5"/>
        <v>172575.15526550644</v>
      </c>
      <c r="R18" s="391"/>
      <c r="S18" s="391">
        <f t="shared" si="6"/>
        <v>178615.28569979916</v>
      </c>
      <c r="T18" s="391"/>
      <c r="U18" s="391">
        <f t="shared" si="7"/>
        <v>184866.82069929212</v>
      </c>
      <c r="V18" s="391"/>
      <c r="W18" s="391">
        <f t="shared" si="8"/>
        <v>191337.15942376733</v>
      </c>
      <c r="X18" s="391"/>
      <c r="Y18" s="391">
        <f t="shared" si="9"/>
        <v>198033.96000359918</v>
      </c>
      <c r="Z18" s="391"/>
      <c r="AA18" s="391">
        <f t="shared" si="10"/>
        <v>204965.14860372513</v>
      </c>
      <c r="AB18" s="391"/>
      <c r="AC18" s="391">
        <f t="shared" si="11"/>
        <v>212138.9288048555</v>
      </c>
      <c r="AD18" s="391"/>
      <c r="AE18" s="391">
        <f t="shared" si="12"/>
        <v>219563.79131302543</v>
      </c>
      <c r="AF18" s="391"/>
      <c r="AG18" s="391">
        <f t="shared" si="13"/>
        <v>227248.5240089813</v>
      </c>
    </row>
    <row r="19" spans="1:34" ht="13.8">
      <c r="A19" s="380" t="s">
        <v>973</v>
      </c>
      <c r="B19" s="380"/>
      <c r="C19" s="402"/>
      <c r="D19" s="380"/>
      <c r="E19" s="391">
        <f>Application!W827</f>
        <v>18463</v>
      </c>
      <c r="F19" s="391"/>
      <c r="G19" s="391">
        <f t="shared" si="0"/>
        <v>19109.204999999998</v>
      </c>
      <c r="H19" s="391"/>
      <c r="I19" s="391">
        <f t="shared" si="1"/>
        <v>19778.027174999996</v>
      </c>
      <c r="J19" s="391"/>
      <c r="K19" s="391">
        <f t="shared" si="2"/>
        <v>20470.258126124994</v>
      </c>
      <c r="L19" s="391"/>
      <c r="M19" s="391">
        <f t="shared" si="3"/>
        <v>21186.717160539367</v>
      </c>
      <c r="N19" s="391"/>
      <c r="O19" s="391">
        <f t="shared" si="4"/>
        <v>21928.252261158243</v>
      </c>
      <c r="P19" s="391"/>
      <c r="Q19" s="391">
        <f t="shared" si="5"/>
        <v>22695.741090298779</v>
      </c>
      <c r="R19" s="391"/>
      <c r="S19" s="391">
        <f t="shared" si="6"/>
        <v>23490.092028459236</v>
      </c>
      <c r="T19" s="391"/>
      <c r="U19" s="391">
        <f t="shared" si="7"/>
        <v>24312.245249455307</v>
      </c>
      <c r="V19" s="391"/>
      <c r="W19" s="391">
        <f t="shared" si="8"/>
        <v>25163.17383318624</v>
      </c>
      <c r="X19" s="391"/>
      <c r="Y19" s="391">
        <f t="shared" si="9"/>
        <v>26043.884917347757</v>
      </c>
      <c r="Z19" s="391"/>
      <c r="AA19" s="391">
        <f t="shared" si="10"/>
        <v>26955.420889454927</v>
      </c>
      <c r="AB19" s="391"/>
      <c r="AC19" s="391">
        <f t="shared" si="11"/>
        <v>27898.860620585845</v>
      </c>
      <c r="AD19" s="391"/>
      <c r="AE19" s="391">
        <f t="shared" si="12"/>
        <v>28875.320742306347</v>
      </c>
      <c r="AF19" s="391"/>
      <c r="AG19" s="391">
        <f t="shared" si="13"/>
        <v>29885.956968287068</v>
      </c>
    </row>
    <row r="20" spans="1:34" ht="13.8">
      <c r="A20" s="380" t="s">
        <v>58</v>
      </c>
      <c r="B20" s="380"/>
      <c r="C20" s="402"/>
      <c r="D20" s="380"/>
      <c r="E20" s="391">
        <f>Application!W836</f>
        <v>88321</v>
      </c>
      <c r="F20" s="391"/>
      <c r="G20" s="391">
        <f t="shared" si="0"/>
        <v>91412.234999999986</v>
      </c>
      <c r="H20" s="391"/>
      <c r="I20" s="391">
        <f t="shared" si="1"/>
        <v>94611.663224999982</v>
      </c>
      <c r="J20" s="391"/>
      <c r="K20" s="391">
        <f t="shared" si="2"/>
        <v>97923.071437874969</v>
      </c>
      <c r="L20" s="391"/>
      <c r="M20" s="391">
        <f t="shared" si="3"/>
        <v>101350.37893820058</v>
      </c>
      <c r="N20" s="391"/>
      <c r="O20" s="391">
        <f t="shared" si="4"/>
        <v>104897.6422010376</v>
      </c>
      <c r="P20" s="391"/>
      <c r="Q20" s="391">
        <f t="shared" si="5"/>
        <v>108569.0596780739</v>
      </c>
      <c r="R20" s="391"/>
      <c r="S20" s="391">
        <f t="shared" si="6"/>
        <v>112368.97676680647</v>
      </c>
      <c r="T20" s="391"/>
      <c r="U20" s="391">
        <f t="shared" si="7"/>
        <v>116301.89095364469</v>
      </c>
      <c r="V20" s="391"/>
      <c r="W20" s="391">
        <f t="shared" si="8"/>
        <v>120372.45713702224</v>
      </c>
      <c r="X20" s="391"/>
      <c r="Y20" s="391">
        <f t="shared" si="9"/>
        <v>124585.49313681801</v>
      </c>
      <c r="Z20" s="391"/>
      <c r="AA20" s="391">
        <f t="shared" si="10"/>
        <v>128945.98539660663</v>
      </c>
      <c r="AB20" s="391"/>
      <c r="AC20" s="391">
        <f t="shared" si="11"/>
        <v>133459.09488548784</v>
      </c>
      <c r="AD20" s="391"/>
      <c r="AE20" s="391">
        <f t="shared" si="12"/>
        <v>138130.16320647989</v>
      </c>
      <c r="AF20" s="391"/>
      <c r="AG20" s="391">
        <f t="shared" si="13"/>
        <v>142964.71891870667</v>
      </c>
    </row>
    <row r="21" spans="1:34" ht="13.8">
      <c r="A21" s="606" t="s">
        <v>1269</v>
      </c>
      <c r="B21" s="606"/>
      <c r="C21" s="402"/>
      <c r="D21" s="380"/>
      <c r="E21" s="401">
        <f>Application!W843</f>
        <v>800</v>
      </c>
      <c r="F21" s="391"/>
      <c r="G21" s="401">
        <f t="shared" si="0"/>
        <v>827.99999999999989</v>
      </c>
      <c r="H21" s="391"/>
      <c r="I21" s="401">
        <f t="shared" si="1"/>
        <v>856.97999999999979</v>
      </c>
      <c r="J21" s="391"/>
      <c r="K21" s="401">
        <f t="shared" si="2"/>
        <v>886.97429999999974</v>
      </c>
      <c r="L21" s="391"/>
      <c r="M21" s="401">
        <f t="shared" si="3"/>
        <v>918.01840049999964</v>
      </c>
      <c r="N21" s="391"/>
      <c r="O21" s="401">
        <f t="shared" si="4"/>
        <v>950.14904451749953</v>
      </c>
      <c r="P21" s="391"/>
      <c r="Q21" s="401">
        <f t="shared" si="5"/>
        <v>983.40426107561188</v>
      </c>
      <c r="R21" s="391"/>
      <c r="S21" s="401">
        <f t="shared" si="6"/>
        <v>1017.8234102132582</v>
      </c>
      <c r="T21" s="391"/>
      <c r="U21" s="401">
        <f t="shared" si="7"/>
        <v>1053.4472295707221</v>
      </c>
      <c r="V21" s="391"/>
      <c r="W21" s="401">
        <f t="shared" si="8"/>
        <v>1090.3178826056974</v>
      </c>
      <c r="X21" s="391"/>
      <c r="Y21" s="401">
        <f t="shared" si="9"/>
        <v>1128.4790084968968</v>
      </c>
      <c r="Z21" s="391"/>
      <c r="AA21" s="401">
        <f t="shared" si="10"/>
        <v>1167.975773794288</v>
      </c>
      <c r="AB21" s="391"/>
      <c r="AC21" s="401">
        <f t="shared" si="11"/>
        <v>1208.8549258770879</v>
      </c>
      <c r="AD21" s="391"/>
      <c r="AE21" s="401">
        <f t="shared" si="12"/>
        <v>1251.1648482827859</v>
      </c>
      <c r="AF21" s="391"/>
      <c r="AG21" s="401">
        <f t="shared" si="13"/>
        <v>1294.9556179726833</v>
      </c>
    </row>
    <row r="22" spans="1:34" ht="13.8">
      <c r="A22" s="392" t="s">
        <v>1125</v>
      </c>
      <c r="B22" s="392"/>
      <c r="C22" s="402"/>
      <c r="D22" s="392"/>
      <c r="E22" s="392">
        <f>SUM(E15:E21)</f>
        <v>411485</v>
      </c>
      <c r="F22" s="392"/>
      <c r="G22" s="392">
        <f>SUM(G15:G21)</f>
        <v>425886.97500000003</v>
      </c>
      <c r="H22" s="392"/>
      <c r="I22" s="392">
        <f>SUM(I15:I21)</f>
        <v>440793.01912499988</v>
      </c>
      <c r="J22" s="392"/>
      <c r="K22" s="392">
        <f>SUM(K15:K21)</f>
        <v>456220.77479437488</v>
      </c>
      <c r="L22" s="392"/>
      <c r="M22" s="392">
        <f>SUM(M15:M21)</f>
        <v>472188.50191217789</v>
      </c>
      <c r="N22" s="392"/>
      <c r="O22" s="392">
        <f>SUM(O15:O21)</f>
        <v>488715.09947910416</v>
      </c>
      <c r="P22" s="392"/>
      <c r="Q22" s="392">
        <f>SUM(Q15:Q21)</f>
        <v>505820.12796087278</v>
      </c>
      <c r="R22" s="392"/>
      <c r="S22" s="392">
        <f>SUM(S15:S21)</f>
        <v>523523.83243950323</v>
      </c>
      <c r="T22" s="392"/>
      <c r="U22" s="392">
        <f>SUM(U15:U21)</f>
        <v>541847.16657488572</v>
      </c>
      <c r="V22" s="392"/>
      <c r="W22" s="392">
        <f>SUM(W15:W21)</f>
        <v>560811.81740500673</v>
      </c>
      <c r="X22" s="392"/>
      <c r="Y22" s="392">
        <f>SUM(Y15:Y21)</f>
        <v>580440.23101418186</v>
      </c>
      <c r="Z22" s="392"/>
      <c r="AA22" s="392">
        <f>SUM(AA15:AA21)</f>
        <v>600755.63909967837</v>
      </c>
      <c r="AB22" s="392"/>
      <c r="AC22" s="392">
        <f>SUM(AC15:AC21)</f>
        <v>621782.0864681669</v>
      </c>
      <c r="AD22" s="392"/>
      <c r="AE22" s="392">
        <f>SUM(AE15:AE21)</f>
        <v>643544.45949455281</v>
      </c>
      <c r="AF22" s="392"/>
      <c r="AG22" s="392">
        <f>SUM(AG15:AG21)</f>
        <v>666068.51557686192</v>
      </c>
    </row>
    <row r="23" spans="1:34" ht="13.8">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
      <c r="A24" s="606" t="s">
        <v>2029</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
      <c r="A27" s="380" t="s">
        <v>1126</v>
      </c>
      <c r="B27" s="380"/>
      <c r="C27" s="411">
        <v>1.0349999999999999</v>
      </c>
      <c r="D27" s="380"/>
      <c r="E27" s="391">
        <f>Application!AC852</f>
        <v>83700</v>
      </c>
      <c r="F27" s="391"/>
      <c r="G27" s="391">
        <f>E27*$C$27</f>
        <v>86629.5</v>
      </c>
      <c r="H27" s="391"/>
      <c r="I27" s="391">
        <f>G27*$C$27</f>
        <v>89661.532499999987</v>
      </c>
      <c r="J27" s="391"/>
      <c r="K27" s="391">
        <f>I27*$C$27</f>
        <v>92799.686137499986</v>
      </c>
      <c r="L27" s="391"/>
      <c r="M27" s="391">
        <f>K27*$C$27</f>
        <v>96047.675152312484</v>
      </c>
      <c r="N27" s="391"/>
      <c r="O27" s="391">
        <f>M27*$C$27</f>
        <v>99409.343782643409</v>
      </c>
      <c r="P27" s="391"/>
      <c r="Q27" s="391">
        <f>O27*$C$27</f>
        <v>102888.67081503592</v>
      </c>
      <c r="R27" s="391"/>
      <c r="S27" s="391">
        <f>Q27*$C$27</f>
        <v>106489.77429356216</v>
      </c>
      <c r="T27" s="391"/>
      <c r="U27" s="391">
        <f>S27*$C$27</f>
        <v>110216.91639383683</v>
      </c>
      <c r="V27" s="391"/>
      <c r="W27" s="391">
        <f>U27*$C$27</f>
        <v>114074.50846762111</v>
      </c>
      <c r="X27" s="391"/>
      <c r="Y27" s="391">
        <f>W27*$C$27</f>
        <v>118067.11626398785</v>
      </c>
      <c r="Z27" s="391"/>
      <c r="AA27" s="391">
        <f>Y27*$C$27</f>
        <v>122199.46533322742</v>
      </c>
      <c r="AB27" s="391"/>
      <c r="AC27" s="391">
        <f>AA27*$C$27</f>
        <v>126476.44661989037</v>
      </c>
      <c r="AD27" s="391"/>
      <c r="AE27" s="391">
        <f>AC27*$C$27</f>
        <v>130903.12225158652</v>
      </c>
      <c r="AF27" s="391"/>
      <c r="AG27" s="391">
        <f>AE27*$C$27</f>
        <v>135484.73153039205</v>
      </c>
    </row>
    <row r="28" spans="1:34" ht="13.8">
      <c r="A28" s="606" t="s">
        <v>1127</v>
      </c>
      <c r="B28" s="380"/>
      <c r="C28" s="411"/>
      <c r="D28" s="380"/>
      <c r="E28" s="391">
        <f>Application!AC853</f>
        <v>18500</v>
      </c>
      <c r="F28" s="391"/>
      <c r="G28" s="391">
        <f>$E$28</f>
        <v>18500</v>
      </c>
      <c r="H28" s="391"/>
      <c r="I28" s="391">
        <f>$E$28</f>
        <v>18500</v>
      </c>
      <c r="J28" s="391"/>
      <c r="K28" s="391">
        <f>$E$28</f>
        <v>18500</v>
      </c>
      <c r="L28" s="391"/>
      <c r="M28" s="391">
        <f>$E$28</f>
        <v>18500</v>
      </c>
      <c r="N28" s="391"/>
      <c r="O28" s="391">
        <f>$E$28</f>
        <v>18500</v>
      </c>
      <c r="P28" s="391"/>
      <c r="Q28" s="391">
        <f>$E$28</f>
        <v>18500</v>
      </c>
      <c r="R28" s="391"/>
      <c r="S28" s="391">
        <f>$E$28</f>
        <v>18500</v>
      </c>
      <c r="T28" s="391"/>
      <c r="U28" s="391">
        <f>$E$28</f>
        <v>18500</v>
      </c>
      <c r="V28" s="391"/>
      <c r="W28" s="391">
        <f>$E$28</f>
        <v>18500</v>
      </c>
      <c r="X28" s="391"/>
      <c r="Y28" s="391">
        <f>$E$28</f>
        <v>18500</v>
      </c>
      <c r="Z28" s="391"/>
      <c r="AA28" s="391">
        <f>$E$28</f>
        <v>18500</v>
      </c>
      <c r="AB28" s="391"/>
      <c r="AC28" s="391">
        <f>$E$28</f>
        <v>18500</v>
      </c>
      <c r="AD28" s="391"/>
      <c r="AE28" s="391">
        <f>$E$28</f>
        <v>18500</v>
      </c>
      <c r="AF28" s="391"/>
      <c r="AG28" s="391">
        <f>$E$28</f>
        <v>18500</v>
      </c>
    </row>
    <row r="29" spans="1:34" ht="13.8">
      <c r="A29" s="606" t="s">
        <v>2030</v>
      </c>
      <c r="B29" s="380"/>
      <c r="C29" s="411"/>
      <c r="D29" s="380"/>
      <c r="E29" s="391">
        <f>Application!AC854</f>
        <v>4500</v>
      </c>
      <c r="F29" s="391"/>
      <c r="G29" s="391">
        <f>$E$29</f>
        <v>4500</v>
      </c>
      <c r="H29" s="391"/>
      <c r="I29" s="391">
        <f>$E$29</f>
        <v>4500</v>
      </c>
      <c r="J29" s="391"/>
      <c r="K29" s="391">
        <f>$E$29</f>
        <v>4500</v>
      </c>
      <c r="L29" s="391"/>
      <c r="M29" s="391">
        <f>$E$29</f>
        <v>4500</v>
      </c>
      <c r="N29" s="391"/>
      <c r="O29" s="391">
        <f>$E$29</f>
        <v>4500</v>
      </c>
      <c r="P29" s="391"/>
      <c r="Q29" s="391">
        <f>$E$29</f>
        <v>4500</v>
      </c>
      <c r="R29" s="391"/>
      <c r="S29" s="391">
        <f>$E$29</f>
        <v>4500</v>
      </c>
      <c r="T29" s="391"/>
      <c r="U29" s="391">
        <f>$E$29</f>
        <v>4500</v>
      </c>
      <c r="V29" s="391"/>
      <c r="W29" s="391">
        <f>$E$29</f>
        <v>4500</v>
      </c>
      <c r="X29" s="391"/>
      <c r="Y29" s="391">
        <f>$E$29</f>
        <v>4500</v>
      </c>
      <c r="Z29" s="391"/>
      <c r="AA29" s="391">
        <f>$E$29</f>
        <v>4500</v>
      </c>
      <c r="AB29" s="391"/>
      <c r="AC29" s="391">
        <f>$E$29</f>
        <v>4500</v>
      </c>
      <c r="AD29" s="391"/>
      <c r="AE29" s="391">
        <f>$E$29</f>
        <v>4500</v>
      </c>
      <c r="AF29" s="391"/>
      <c r="AG29" s="391">
        <f>$E$29</f>
        <v>4500</v>
      </c>
    </row>
    <row r="30" spans="1:34" ht="13.8">
      <c r="A30" s="606" t="s">
        <v>1128</v>
      </c>
      <c r="B30" s="380"/>
      <c r="C30" s="411">
        <v>1.02</v>
      </c>
      <c r="D30" s="380"/>
      <c r="E30" s="391">
        <f>Application!AC855</f>
        <v>10473</v>
      </c>
      <c r="F30" s="391"/>
      <c r="G30" s="391">
        <f>E30*$C$30</f>
        <v>10682.460000000001</v>
      </c>
      <c r="H30" s="391"/>
      <c r="I30" s="391">
        <f>G30*$C$30</f>
        <v>10896.109200000001</v>
      </c>
      <c r="J30" s="391"/>
      <c r="K30" s="391">
        <f>I30*$C$30</f>
        <v>11114.031384000002</v>
      </c>
      <c r="L30" s="391"/>
      <c r="M30" s="391">
        <f>K30*$C$30</f>
        <v>11336.312011680002</v>
      </c>
      <c r="N30" s="391"/>
      <c r="O30" s="391">
        <f>M30*$C$30</f>
        <v>11563.038251913602</v>
      </c>
      <c r="P30" s="391"/>
      <c r="Q30" s="391">
        <f>O30*$C$30</f>
        <v>11794.299016951874</v>
      </c>
      <c r="R30" s="391"/>
      <c r="S30" s="391">
        <f>Q30*$C$30</f>
        <v>12030.184997290911</v>
      </c>
      <c r="T30" s="391"/>
      <c r="U30" s="391">
        <f>S30*$C$30</f>
        <v>12270.788697236731</v>
      </c>
      <c r="V30" s="391"/>
      <c r="W30" s="391">
        <f>U30*$C$30</f>
        <v>12516.204471181465</v>
      </c>
      <c r="X30" s="391"/>
      <c r="Y30" s="391">
        <f>W30*$C$30</f>
        <v>12766.528560605095</v>
      </c>
      <c r="Z30" s="391"/>
      <c r="AA30" s="391">
        <f>Y30*$C$30</f>
        <v>13021.859131817197</v>
      </c>
      <c r="AB30" s="391"/>
      <c r="AC30" s="391">
        <f>AA30*$C$30</f>
        <v>13282.296314453541</v>
      </c>
      <c r="AD30" s="391"/>
      <c r="AE30" s="391">
        <f>AC30*$C$30</f>
        <v>13547.942240742612</v>
      </c>
      <c r="AF30" s="391"/>
      <c r="AG30" s="391">
        <f>AE30*$C$30</f>
        <v>13818.901085557465</v>
      </c>
    </row>
    <row r="31" spans="1:34" ht="13.8">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
      <c r="A32" s="380" t="str">
        <f>Application!E857</f>
        <v>Other (Specify):</v>
      </c>
      <c r="B32" s="380"/>
      <c r="C32" s="494">
        <v>1</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3.8">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
      <c r="A35" s="392" t="s">
        <v>158</v>
      </c>
      <c r="B35" s="392"/>
      <c r="C35" s="393"/>
      <c r="D35" s="392"/>
      <c r="E35" s="392">
        <f>SUM(E22:E33)</f>
        <v>528658</v>
      </c>
      <c r="F35" s="392"/>
      <c r="G35" s="392">
        <f>SUM(G22:G33)</f>
        <v>546198.93500000006</v>
      </c>
      <c r="H35" s="392"/>
      <c r="I35" s="392">
        <f>SUM(I22:I33)</f>
        <v>564350.6608249998</v>
      </c>
      <c r="J35" s="392"/>
      <c r="K35" s="392">
        <f>SUM(K22:K33)</f>
        <v>583134.49231587478</v>
      </c>
      <c r="L35" s="392"/>
      <c r="M35" s="392">
        <f>SUM(M22:M33)</f>
        <v>602572.48907617037</v>
      </c>
      <c r="N35" s="392"/>
      <c r="O35" s="392">
        <f>SUM(O22:O33)</f>
        <v>622687.48151366122</v>
      </c>
      <c r="P35" s="392"/>
      <c r="Q35" s="392">
        <f>SUM(Q22:Q33)</f>
        <v>643503.09779286059</v>
      </c>
      <c r="R35" s="392"/>
      <c r="S35" s="392">
        <f>SUM(S22:S33)</f>
        <v>665043.79173035629</v>
      </c>
      <c r="T35" s="392"/>
      <c r="U35" s="392">
        <f>SUM(U22:U33)</f>
        <v>687334.87166595925</v>
      </c>
      <c r="V35" s="392"/>
      <c r="W35" s="392">
        <f>SUM(W22:W33)</f>
        <v>710402.53034380928</v>
      </c>
      <c r="X35" s="392"/>
      <c r="Y35" s="392">
        <f>SUM(Y22:Y33)</f>
        <v>734273.87583877484</v>
      </c>
      <c r="Z35" s="392"/>
      <c r="AA35" s="392">
        <f>SUM(AA22:AA33)</f>
        <v>758976.96356472303</v>
      </c>
      <c r="AB35" s="392"/>
      <c r="AC35" s="392">
        <f>SUM(AC22:AC33)</f>
        <v>784540.82940251089</v>
      </c>
      <c r="AD35" s="392"/>
      <c r="AE35" s="392">
        <f>SUM(AE22:AE33)</f>
        <v>810995.52398688195</v>
      </c>
      <c r="AF35" s="392"/>
      <c r="AG35" s="392">
        <f>SUM(AG22:AG33)</f>
        <v>838372.14819281141</v>
      </c>
    </row>
    <row r="36" spans="1:35" ht="13.8">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
      <c r="A37" s="392" t="s">
        <v>1129</v>
      </c>
      <c r="B37" s="392"/>
      <c r="C37" s="393"/>
      <c r="D37" s="392"/>
      <c r="E37" s="392">
        <f>E11-E35</f>
        <v>566512.60000000009</v>
      </c>
      <c r="F37" s="392"/>
      <c r="G37" s="392">
        <f>G11-G35</f>
        <v>576350.9299999997</v>
      </c>
      <c r="H37" s="392"/>
      <c r="I37" s="392">
        <f>I11-I35</f>
        <v>586262.95079999988</v>
      </c>
      <c r="J37" s="392"/>
      <c r="K37" s="392">
        <f>K11-K35</f>
        <v>596244.45959975</v>
      </c>
      <c r="L37" s="392"/>
      <c r="M37" s="392">
        <f>M11-M35</f>
        <v>606290.93663734477</v>
      </c>
      <c r="N37" s="392"/>
      <c r="O37" s="392">
        <f>O11-O35</f>
        <v>616397.52984269161</v>
      </c>
      <c r="P37" s="392"/>
      <c r="Q37" s="392">
        <f>Q11-Q35</f>
        <v>626559.03884740104</v>
      </c>
      <c r="R37" s="392"/>
      <c r="S37" s="392">
        <f>S11-S35</f>
        <v>636769.89832591161</v>
      </c>
      <c r="T37" s="392"/>
      <c r="U37" s="392">
        <f>U11-U35</f>
        <v>647024.1606417154</v>
      </c>
      <c r="V37" s="392"/>
      <c r="W37" s="392">
        <f>W11-W35</f>
        <v>657315.47777155705</v>
      </c>
      <c r="X37" s="392"/>
      <c r="Y37" s="392">
        <f>Y11-Y35</f>
        <v>667637.08247947565</v>
      </c>
      <c r="Z37" s="392"/>
      <c r="AA37" s="392">
        <f>AA11-AA35</f>
        <v>677981.7687114838</v>
      </c>
      <c r="AB37" s="392"/>
      <c r="AC37" s="392">
        <f>AC11-AC35</f>
        <v>688341.8711806006</v>
      </c>
      <c r="AD37" s="392"/>
      <c r="AE37" s="392">
        <f>AE11-AE35</f>
        <v>698709.24411080719</v>
      </c>
      <c r="AF37" s="392"/>
      <c r="AG37" s="392">
        <f>AG11-AG35</f>
        <v>709075.23910731974</v>
      </c>
    </row>
    <row r="38" spans="1:35" ht="13.8">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
      <c r="A40" s="394" t="str">
        <f>Application!C618</f>
        <v>Perm. Loan-California Community Reinvestment Corporation</v>
      </c>
      <c r="B40" s="395"/>
      <c r="C40" s="389"/>
      <c r="D40" s="380"/>
      <c r="E40" s="388">
        <f>Application!AF618</f>
        <v>492612</v>
      </c>
      <c r="F40" s="388"/>
      <c r="G40" s="388">
        <f>$E$40</f>
        <v>492612</v>
      </c>
      <c r="H40" s="388"/>
      <c r="I40" s="388">
        <f>$E$40</f>
        <v>492612</v>
      </c>
      <c r="J40" s="388"/>
      <c r="K40" s="388">
        <f>$E$40</f>
        <v>492612</v>
      </c>
      <c r="L40" s="388"/>
      <c r="M40" s="388">
        <f>$E$40</f>
        <v>492612</v>
      </c>
      <c r="N40" s="388"/>
      <c r="O40" s="388">
        <f>$E$40</f>
        <v>492612</v>
      </c>
      <c r="P40" s="388"/>
      <c r="Q40" s="388">
        <f>$E$40</f>
        <v>492612</v>
      </c>
      <c r="R40" s="388"/>
      <c r="S40" s="388">
        <f>$E$40</f>
        <v>492612</v>
      </c>
      <c r="T40" s="388"/>
      <c r="U40" s="388">
        <f>$E$40</f>
        <v>492612</v>
      </c>
      <c r="V40" s="388"/>
      <c r="W40" s="388">
        <f>$E$40</f>
        <v>492612</v>
      </c>
      <c r="X40" s="388"/>
      <c r="Y40" s="388">
        <f>$E$40</f>
        <v>492612</v>
      </c>
      <c r="Z40" s="388"/>
      <c r="AA40" s="388">
        <f>$E$40</f>
        <v>492612</v>
      </c>
      <c r="AB40" s="388"/>
      <c r="AC40" s="388">
        <f>$E$40</f>
        <v>492612</v>
      </c>
      <c r="AD40" s="388"/>
      <c r="AE40" s="388">
        <f>$E$40</f>
        <v>492612</v>
      </c>
      <c r="AF40" s="388"/>
      <c r="AG40" s="388">
        <f>$E$40</f>
        <v>492612</v>
      </c>
      <c r="AH40" s="380"/>
      <c r="AI40" s="380"/>
    </row>
    <row r="41" spans="1:35" ht="13.8">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3.8">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3.8">
      <c r="A43" s="392" t="s">
        <v>1131</v>
      </c>
      <c r="B43" s="392"/>
      <c r="C43" s="393"/>
      <c r="D43" s="392"/>
      <c r="E43" s="392">
        <f>SUM(E40:E42)</f>
        <v>492612</v>
      </c>
      <c r="F43" s="392"/>
      <c r="G43" s="392">
        <f>SUM(G40:G42)</f>
        <v>492612</v>
      </c>
      <c r="H43" s="392"/>
      <c r="I43" s="392">
        <f>SUM(I40:I42)</f>
        <v>492612</v>
      </c>
      <c r="J43" s="392"/>
      <c r="K43" s="392">
        <f>SUM(K40:K42)</f>
        <v>492612</v>
      </c>
      <c r="L43" s="392"/>
      <c r="M43" s="392">
        <f>SUM(M40:M42)</f>
        <v>492612</v>
      </c>
      <c r="N43" s="392"/>
      <c r="O43" s="392">
        <f>SUM(O40:O42)</f>
        <v>492612</v>
      </c>
      <c r="P43" s="392"/>
      <c r="Q43" s="392">
        <f>SUM(Q40:Q42)</f>
        <v>492612</v>
      </c>
      <c r="R43" s="392"/>
      <c r="S43" s="392">
        <f>SUM(S40:S42)</f>
        <v>492612</v>
      </c>
      <c r="T43" s="392"/>
      <c r="U43" s="392">
        <f>SUM(U40:U42)</f>
        <v>492612</v>
      </c>
      <c r="V43" s="392"/>
      <c r="W43" s="392">
        <f>SUM(W40:W42)</f>
        <v>492612</v>
      </c>
      <c r="X43" s="392"/>
      <c r="Y43" s="392">
        <f>SUM(Y40:Y42)</f>
        <v>492612</v>
      </c>
      <c r="Z43" s="392"/>
      <c r="AA43" s="392">
        <f>SUM(AA40:AA42)</f>
        <v>492612</v>
      </c>
      <c r="AB43" s="392"/>
      <c r="AC43" s="392">
        <f>SUM(AC40:AC42)</f>
        <v>492612</v>
      </c>
      <c r="AD43" s="392"/>
      <c r="AE43" s="392">
        <f>SUM(AE40:AE42)</f>
        <v>492612</v>
      </c>
      <c r="AF43" s="392"/>
      <c r="AG43" s="392">
        <f>SUM(AG40:AG42)</f>
        <v>492612</v>
      </c>
      <c r="AH43" s="392"/>
      <c r="AI43" s="392"/>
    </row>
    <row r="44" spans="1:35" ht="13.8">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
      <c r="A45" s="392" t="s">
        <v>1132</v>
      </c>
      <c r="B45" s="392"/>
      <c r="C45" s="393"/>
      <c r="D45" s="392"/>
      <c r="E45" s="392">
        <f>E37-E43</f>
        <v>73900.600000000093</v>
      </c>
      <c r="F45" s="392"/>
      <c r="G45" s="392">
        <f>G37-G43</f>
        <v>83738.929999999702</v>
      </c>
      <c r="H45" s="392"/>
      <c r="I45" s="392">
        <f>I37-I43</f>
        <v>93650.950799999875</v>
      </c>
      <c r="J45" s="392"/>
      <c r="K45" s="392">
        <f>K37-K43</f>
        <v>103632.45959975</v>
      </c>
      <c r="L45" s="392"/>
      <c r="M45" s="392">
        <f>M37-M43</f>
        <v>113678.93663734477</v>
      </c>
      <c r="N45" s="392"/>
      <c r="O45" s="392">
        <f>O37-O43</f>
        <v>123785.52984269161</v>
      </c>
      <c r="P45" s="392"/>
      <c r="Q45" s="392">
        <f>Q37-Q43</f>
        <v>133947.03884740104</v>
      </c>
      <c r="R45" s="392"/>
      <c r="S45" s="392">
        <f>S37-S43</f>
        <v>144157.89832591161</v>
      </c>
      <c r="T45" s="392"/>
      <c r="U45" s="392">
        <f>U37-U43</f>
        <v>154412.1606417154</v>
      </c>
      <c r="V45" s="392"/>
      <c r="W45" s="392">
        <f>W37-W43</f>
        <v>164703.47777155705</v>
      </c>
      <c r="X45" s="392"/>
      <c r="Y45" s="392">
        <f>Y37-Y43</f>
        <v>175025.08247947565</v>
      </c>
      <c r="Z45" s="392"/>
      <c r="AA45" s="392">
        <f>AA37-AA43</f>
        <v>185369.7687114838</v>
      </c>
      <c r="AB45" s="392"/>
      <c r="AC45" s="392">
        <f>AC37-AC43</f>
        <v>195729.8711806006</v>
      </c>
      <c r="AD45" s="392"/>
      <c r="AE45" s="392">
        <f>AE37-AE43</f>
        <v>206097.24411080719</v>
      </c>
      <c r="AF45" s="392"/>
      <c r="AG45" s="392">
        <f>AG37-AG43</f>
        <v>216463.23910731974</v>
      </c>
      <c r="AH45" s="392"/>
      <c r="AI45" s="392"/>
    </row>
    <row r="46" spans="1:35" ht="13.8">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3.8">
      <c r="A47" s="396" t="s">
        <v>1133</v>
      </c>
      <c r="B47" s="396"/>
      <c r="C47" s="389"/>
      <c r="D47" s="396"/>
      <c r="E47" s="396">
        <f>E45/(E4+E6+E8)</f>
        <v>6.3096681431796448E-2</v>
      </c>
      <c r="F47" s="396"/>
      <c r="G47" s="396">
        <f>G45/(G4+G6+G8)</f>
        <v>6.9752872261566873E-2</v>
      </c>
      <c r="H47" s="396"/>
      <c r="I47" s="396">
        <f>I45/(I4+I6+I8)</f>
        <v>7.6106721482562006E-2</v>
      </c>
      <c r="J47" s="396"/>
      <c r="K47" s="396">
        <f>K45/(K4+K6+K8)</f>
        <v>8.216422501553286E-2</v>
      </c>
      <c r="L47" s="396"/>
      <c r="M47" s="396">
        <f>M45/(M4+M6+M8)</f>
        <v>8.7931219153532025E-2</v>
      </c>
      <c r="N47" s="396"/>
      <c r="O47" s="396">
        <f>O45/(O4+O6+O8)</f>
        <v>9.3413384324383342E-2</v>
      </c>
      <c r="P47" s="396"/>
      <c r="Q47" s="396">
        <f>Q45/(Q4+Q6+Q8)</f>
        <v>9.8616248760108105E-2</v>
      </c>
      <c r="R47" s="396"/>
      <c r="S47" s="396">
        <f>S45/(S4+S6+S8)</f>
        <v>0.10354519207556488</v>
      </c>
      <c r="T47" s="396"/>
      <c r="U47" s="396">
        <f>U45/(U4+U6+U8)</f>
        <v>0.10820544875850666</v>
      </c>
      <c r="V47" s="396"/>
      <c r="W47" s="396">
        <f>W45/(W4+W6+W8)</f>
        <v>0.11260211157319877</v>
      </c>
      <c r="X47" s="396"/>
      <c r="Y47" s="396">
        <f>Y45/(Y4+Y6+Y8)</f>
        <v>0.11674013487969889</v>
      </c>
      <c r="Z47" s="396"/>
      <c r="AA47" s="396">
        <f>AA45/(AA4+AA6+AA8)</f>
        <v>0.12062433787083666</v>
      </c>
      <c r="AB47" s="396"/>
      <c r="AC47" s="396">
        <f>AC45/(AC4+AC6+AC8)</f>
        <v>0.12425940772889288</v>
      </c>
      <c r="AD47" s="396"/>
      <c r="AE47" s="396">
        <f>AE45/(AE4+AE6+AE8)</f>
        <v>0.12764990270392071</v>
      </c>
      <c r="AF47" s="396"/>
      <c r="AG47" s="396">
        <f>AG45/(AG4+AG6+AG8)</f>
        <v>0.13080025511560628</v>
      </c>
      <c r="AH47" s="396"/>
      <c r="AI47" s="396"/>
    </row>
    <row r="48" spans="1:35" ht="13.8">
      <c r="A48" s="396" t="s">
        <v>1134</v>
      </c>
      <c r="B48" s="396"/>
      <c r="C48" s="389"/>
      <c r="D48" s="396"/>
      <c r="E48" s="396">
        <f>E45/E43</f>
        <v>0.15001786395784125</v>
      </c>
      <c r="F48" s="396"/>
      <c r="G48" s="396">
        <f>G45/G43</f>
        <v>0.16998962672448031</v>
      </c>
      <c r="H48" s="396"/>
      <c r="I48" s="396">
        <f>I45/I43</f>
        <v>0.19011098146208349</v>
      </c>
      <c r="J48" s="396"/>
      <c r="K48" s="396">
        <f>K45/K43</f>
        <v>0.21037339650627673</v>
      </c>
      <c r="L48" s="396"/>
      <c r="M48" s="396">
        <f>M45/M43</f>
        <v>0.23076769676204553</v>
      </c>
      <c r="N48" s="396"/>
      <c r="O48" s="396">
        <f>O45/O43</f>
        <v>0.25128403255034715</v>
      </c>
      <c r="P48" s="396"/>
      <c r="Q48" s="396">
        <f>Q45/Q43</f>
        <v>0.27191184714826483</v>
      </c>
      <c r="R48" s="396"/>
      <c r="S48" s="396">
        <f>S45/S43</f>
        <v>0.29263984297157114</v>
      </c>
      <c r="T48" s="396"/>
      <c r="U48" s="396">
        <f>U45/U43</f>
        <v>0.31345594634664886</v>
      </c>
      <c r="V48" s="396"/>
      <c r="W48" s="396">
        <f>W45/W43</f>
        <v>0.33434727081670168</v>
      </c>
      <c r="X48" s="396"/>
      <c r="Y48" s="396">
        <f>Y45/Y43</f>
        <v>0.35530007892514931</v>
      </c>
      <c r="Z48" s="396"/>
      <c r="AA48" s="396">
        <f>AA45/AA43</f>
        <v>0.37629974241692005</v>
      </c>
      <c r="AB48" s="396"/>
      <c r="AC48" s="396">
        <f>AC45/AC43</f>
        <v>0.39733070079616534</v>
      </c>
      <c r="AD48" s="396"/>
      <c r="AE48" s="396">
        <f>AE45/AE43</f>
        <v>0.41837641817659171</v>
      </c>
      <c r="AF48" s="396"/>
      <c r="AG48" s="396">
        <f>AG45/AG43</f>
        <v>0.43941933835822056</v>
      </c>
      <c r="AH48" s="396"/>
      <c r="AI48" s="396"/>
    </row>
    <row r="49" spans="1:35" ht="13.8">
      <c r="A49" s="397" t="s">
        <v>1135</v>
      </c>
      <c r="B49" s="397"/>
      <c r="C49" s="398"/>
      <c r="D49" s="397"/>
      <c r="E49" s="397">
        <f>E37/E43</f>
        <v>1.1500178639578413</v>
      </c>
      <c r="F49" s="397"/>
      <c r="G49" s="397">
        <f>G37/G43</f>
        <v>1.1699896267244803</v>
      </c>
      <c r="H49" s="397"/>
      <c r="I49" s="397">
        <f>I37/I43</f>
        <v>1.1901109814620836</v>
      </c>
      <c r="J49" s="397"/>
      <c r="K49" s="397">
        <f>K37/K43</f>
        <v>1.2103733965062768</v>
      </c>
      <c r="L49" s="397"/>
      <c r="M49" s="397">
        <f>M37/M43</f>
        <v>1.2307676967620456</v>
      </c>
      <c r="N49" s="397"/>
      <c r="O49" s="397">
        <f>O37/O43</f>
        <v>1.2512840325503471</v>
      </c>
      <c r="P49" s="397"/>
      <c r="Q49" s="397">
        <f>Q37/Q43</f>
        <v>1.2719118471482649</v>
      </c>
      <c r="R49" s="397"/>
      <c r="S49" s="397">
        <f>S37/S43</f>
        <v>1.2926398429715711</v>
      </c>
      <c r="T49" s="397"/>
      <c r="U49" s="397">
        <f>U37/U43</f>
        <v>1.3134559463466489</v>
      </c>
      <c r="V49" s="397"/>
      <c r="W49" s="397">
        <f>W37/W43</f>
        <v>1.3343472708167017</v>
      </c>
      <c r="X49" s="397"/>
      <c r="Y49" s="397">
        <f>Y37/Y43</f>
        <v>1.3553000789251493</v>
      </c>
      <c r="Z49" s="397"/>
      <c r="AA49" s="397">
        <f>AA37/AA43</f>
        <v>1.3762997424169201</v>
      </c>
      <c r="AB49" s="397"/>
      <c r="AC49" s="397">
        <f>AC37/AC43</f>
        <v>1.3973307007961653</v>
      </c>
      <c r="AD49" s="397"/>
      <c r="AE49" s="397">
        <f>AE37/AE43</f>
        <v>1.4183764181765917</v>
      </c>
      <c r="AF49" s="397"/>
      <c r="AG49" s="397">
        <f>AG37/AG43</f>
        <v>1.4394193383582206</v>
      </c>
      <c r="AH49" s="397"/>
      <c r="AI49" s="397"/>
    </row>
    <row r="50" spans="1:35" ht="13.8">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964">
        <v>1.03</v>
      </c>
      <c r="D53" s="378"/>
      <c r="E53" s="405">
        <v>20000</v>
      </c>
      <c r="F53" s="378"/>
      <c r="G53" s="825">
        <f>E53*$C$53</f>
        <v>20600</v>
      </c>
      <c r="H53" s="825"/>
      <c r="I53" s="825">
        <f>G53*$C$53</f>
        <v>21218</v>
      </c>
      <c r="J53" s="825"/>
      <c r="K53" s="825">
        <f>I53*$C$53</f>
        <v>21854.54</v>
      </c>
      <c r="L53" s="825"/>
      <c r="M53" s="825">
        <f>K53*$C$53</f>
        <v>22510.176200000002</v>
      </c>
      <c r="N53" s="825"/>
      <c r="O53" s="825">
        <f>M53*$C$53</f>
        <v>23185.481486000001</v>
      </c>
      <c r="P53" s="825"/>
      <c r="Q53" s="825">
        <f>O53*$C$53</f>
        <v>23881.04593058</v>
      </c>
      <c r="R53" s="825"/>
      <c r="S53" s="825">
        <f>Q53*$C$53</f>
        <v>24597.4773084974</v>
      </c>
      <c r="T53" s="825"/>
      <c r="U53" s="825">
        <f>S53*$C$53</f>
        <v>25335.401627752322</v>
      </c>
      <c r="V53" s="825"/>
      <c r="W53" s="825">
        <f>U53*$C$53</f>
        <v>26095.463676584892</v>
      </c>
      <c r="X53" s="825"/>
      <c r="Y53" s="825">
        <f>W53*$C$53</f>
        <v>26878.327586882438</v>
      </c>
      <c r="Z53" s="825"/>
      <c r="AA53" s="825">
        <f>Y53*$C$53</f>
        <v>27684.677414488913</v>
      </c>
      <c r="AB53" s="825"/>
      <c r="AC53" s="825">
        <f>AA53*$C$53</f>
        <v>28515.21773692358</v>
      </c>
      <c r="AD53" s="825"/>
      <c r="AE53" s="825">
        <f>AC53*$C$53</f>
        <v>29370.674269031289</v>
      </c>
      <c r="AF53" s="825"/>
      <c r="AG53" s="825">
        <f>AE53*$C$53</f>
        <v>30251.79449710223</v>
      </c>
      <c r="AH53" s="378"/>
      <c r="AI53" s="378"/>
    </row>
    <row r="54" spans="1:35">
      <c r="A54" s="365" t="s">
        <v>1138</v>
      </c>
      <c r="B54" s="365"/>
      <c r="C54" s="413"/>
      <c r="D54" s="365"/>
      <c r="E54" s="406">
        <v>5000</v>
      </c>
      <c r="F54" s="384"/>
      <c r="G54" s="824">
        <f t="shared" ref="G54:AG57" si="14">E54*$C$53</f>
        <v>5150</v>
      </c>
      <c r="H54" s="824"/>
      <c r="I54" s="824">
        <f t="shared" si="14"/>
        <v>5304.5</v>
      </c>
      <c r="J54" s="824"/>
      <c r="K54" s="824">
        <f t="shared" si="14"/>
        <v>5463.6350000000002</v>
      </c>
      <c r="L54" s="824"/>
      <c r="M54" s="824">
        <f t="shared" si="14"/>
        <v>5627.5440500000004</v>
      </c>
      <c r="N54" s="824"/>
      <c r="O54" s="824">
        <f t="shared" si="14"/>
        <v>5796.3703715000001</v>
      </c>
      <c r="P54" s="824"/>
      <c r="Q54" s="824">
        <f t="shared" si="14"/>
        <v>5970.2614826449999</v>
      </c>
      <c r="R54" s="824"/>
      <c r="S54" s="824">
        <f t="shared" si="14"/>
        <v>6149.3693271243501</v>
      </c>
      <c r="T54" s="824"/>
      <c r="U54" s="824">
        <f t="shared" si="14"/>
        <v>6333.8504069380806</v>
      </c>
      <c r="V54" s="824"/>
      <c r="W54" s="824">
        <f t="shared" si="14"/>
        <v>6523.865919146223</v>
      </c>
      <c r="X54" s="824"/>
      <c r="Y54" s="824">
        <f t="shared" si="14"/>
        <v>6719.5818967206096</v>
      </c>
      <c r="Z54" s="824"/>
      <c r="AA54" s="824">
        <f t="shared" si="14"/>
        <v>6921.1693536222283</v>
      </c>
      <c r="AB54" s="824"/>
      <c r="AC54" s="824">
        <f t="shared" si="14"/>
        <v>7128.8044342308949</v>
      </c>
      <c r="AD54" s="824"/>
      <c r="AE54" s="824">
        <f t="shared" si="14"/>
        <v>7342.6685672578224</v>
      </c>
      <c r="AF54" s="824"/>
      <c r="AG54" s="824">
        <f t="shared" si="14"/>
        <v>7562.9486242755574</v>
      </c>
      <c r="AH54" s="384"/>
      <c r="AI54" s="384"/>
    </row>
    <row r="55" spans="1:35">
      <c r="A55" s="365" t="s">
        <v>1139</v>
      </c>
      <c r="B55" s="365"/>
      <c r="C55" s="413"/>
      <c r="D55" s="365"/>
      <c r="E55" s="406"/>
      <c r="F55" s="384"/>
      <c r="G55" s="824">
        <f t="shared" si="14"/>
        <v>0</v>
      </c>
      <c r="H55" s="824"/>
      <c r="I55" s="824">
        <f t="shared" si="14"/>
        <v>0</v>
      </c>
      <c r="J55" s="824"/>
      <c r="K55" s="824">
        <f t="shared" si="14"/>
        <v>0</v>
      </c>
      <c r="L55" s="824"/>
      <c r="M55" s="824">
        <f t="shared" si="14"/>
        <v>0</v>
      </c>
      <c r="N55" s="824"/>
      <c r="O55" s="824">
        <f t="shared" si="14"/>
        <v>0</v>
      </c>
      <c r="P55" s="824"/>
      <c r="Q55" s="824">
        <f t="shared" si="14"/>
        <v>0</v>
      </c>
      <c r="R55" s="824"/>
      <c r="S55" s="824">
        <f t="shared" si="14"/>
        <v>0</v>
      </c>
      <c r="T55" s="824"/>
      <c r="U55" s="824">
        <f t="shared" si="14"/>
        <v>0</v>
      </c>
      <c r="V55" s="824"/>
      <c r="W55" s="824">
        <f t="shared" si="14"/>
        <v>0</v>
      </c>
      <c r="X55" s="824"/>
      <c r="Y55" s="824">
        <f t="shared" si="14"/>
        <v>0</v>
      </c>
      <c r="Z55" s="824"/>
      <c r="AA55" s="824">
        <f t="shared" si="14"/>
        <v>0</v>
      </c>
      <c r="AB55" s="824"/>
      <c r="AC55" s="824">
        <f t="shared" si="14"/>
        <v>0</v>
      </c>
      <c r="AD55" s="824"/>
      <c r="AE55" s="824">
        <f t="shared" si="14"/>
        <v>0</v>
      </c>
      <c r="AF55" s="824"/>
      <c r="AG55" s="824">
        <f t="shared" si="14"/>
        <v>0</v>
      </c>
      <c r="AH55" s="384"/>
      <c r="AI55" s="384"/>
    </row>
    <row r="56" spans="1:35">
      <c r="A56" s="404"/>
      <c r="B56" s="404"/>
      <c r="C56" s="413"/>
      <c r="D56" s="365"/>
      <c r="E56" s="406"/>
      <c r="F56" s="384"/>
      <c r="G56" s="824">
        <f t="shared" si="14"/>
        <v>0</v>
      </c>
      <c r="H56" s="824"/>
      <c r="I56" s="824">
        <f t="shared" si="14"/>
        <v>0</v>
      </c>
      <c r="J56" s="824"/>
      <c r="K56" s="824">
        <f t="shared" si="14"/>
        <v>0</v>
      </c>
      <c r="L56" s="824"/>
      <c r="M56" s="824">
        <f t="shared" si="14"/>
        <v>0</v>
      </c>
      <c r="N56" s="824"/>
      <c r="O56" s="824">
        <f t="shared" si="14"/>
        <v>0</v>
      </c>
      <c r="P56" s="824"/>
      <c r="Q56" s="824">
        <f t="shared" si="14"/>
        <v>0</v>
      </c>
      <c r="R56" s="824"/>
      <c r="S56" s="824">
        <f t="shared" si="14"/>
        <v>0</v>
      </c>
      <c r="T56" s="824"/>
      <c r="U56" s="824">
        <f t="shared" si="14"/>
        <v>0</v>
      </c>
      <c r="V56" s="824"/>
      <c r="W56" s="824">
        <f t="shared" si="14"/>
        <v>0</v>
      </c>
      <c r="X56" s="824"/>
      <c r="Y56" s="824">
        <f t="shared" si="14"/>
        <v>0</v>
      </c>
      <c r="Z56" s="824"/>
      <c r="AA56" s="824">
        <f t="shared" si="14"/>
        <v>0</v>
      </c>
      <c r="AB56" s="824"/>
      <c r="AC56" s="824">
        <f t="shared" si="14"/>
        <v>0</v>
      </c>
      <c r="AD56" s="824"/>
      <c r="AE56" s="824">
        <f t="shared" si="14"/>
        <v>0</v>
      </c>
      <c r="AF56" s="824"/>
      <c r="AG56" s="824">
        <f t="shared" si="14"/>
        <v>0</v>
      </c>
      <c r="AH56" s="384"/>
      <c r="AI56" s="384"/>
    </row>
    <row r="57" spans="1:35">
      <c r="A57" s="404"/>
      <c r="B57" s="404"/>
      <c r="C57" s="413"/>
      <c r="D57" s="365"/>
      <c r="E57" s="410"/>
      <c r="F57" s="384"/>
      <c r="G57" s="826">
        <f t="shared" si="14"/>
        <v>0</v>
      </c>
      <c r="H57" s="824"/>
      <c r="I57" s="826">
        <f t="shared" si="14"/>
        <v>0</v>
      </c>
      <c r="J57" s="824"/>
      <c r="K57" s="826">
        <f t="shared" si="14"/>
        <v>0</v>
      </c>
      <c r="L57" s="824"/>
      <c r="M57" s="826">
        <f t="shared" si="14"/>
        <v>0</v>
      </c>
      <c r="N57" s="824"/>
      <c r="O57" s="826">
        <f t="shared" si="14"/>
        <v>0</v>
      </c>
      <c r="P57" s="824"/>
      <c r="Q57" s="826">
        <f t="shared" si="14"/>
        <v>0</v>
      </c>
      <c r="R57" s="824"/>
      <c r="S57" s="826">
        <f t="shared" si="14"/>
        <v>0</v>
      </c>
      <c r="T57" s="824"/>
      <c r="U57" s="826">
        <f t="shared" si="14"/>
        <v>0</v>
      </c>
      <c r="V57" s="824"/>
      <c r="W57" s="826">
        <f t="shared" si="14"/>
        <v>0</v>
      </c>
      <c r="X57" s="824"/>
      <c r="Y57" s="826">
        <f t="shared" si="14"/>
        <v>0</v>
      </c>
      <c r="Z57" s="824"/>
      <c r="AA57" s="826">
        <f t="shared" si="14"/>
        <v>0</v>
      </c>
      <c r="AB57" s="824"/>
      <c r="AC57" s="826">
        <f t="shared" si="14"/>
        <v>0</v>
      </c>
      <c r="AD57" s="824"/>
      <c r="AE57" s="826">
        <f t="shared" si="14"/>
        <v>0</v>
      </c>
      <c r="AF57" s="824"/>
      <c r="AG57" s="826">
        <f t="shared" si="14"/>
        <v>0</v>
      </c>
      <c r="AH57" s="384"/>
      <c r="AI57" s="384"/>
    </row>
    <row r="58" spans="1:35">
      <c r="A58" s="378" t="s">
        <v>1140</v>
      </c>
      <c r="B58" s="365"/>
      <c r="C58" s="402"/>
      <c r="D58" s="365"/>
      <c r="E58" s="384">
        <f>SUM(E53:E57)</f>
        <v>25000</v>
      </c>
      <c r="F58" s="384"/>
      <c r="G58" s="384">
        <f>SUM(G53:G57)</f>
        <v>25750</v>
      </c>
      <c r="H58" s="384"/>
      <c r="I58" s="384">
        <f>SUM(I53:I57)</f>
        <v>26522.5</v>
      </c>
      <c r="J58" s="384"/>
      <c r="K58" s="384">
        <f>SUM(K53:K57)</f>
        <v>27318.175000000003</v>
      </c>
      <c r="L58" s="384"/>
      <c r="M58" s="384">
        <f>SUM(M53:M57)</f>
        <v>28137.720250000002</v>
      </c>
      <c r="N58" s="384"/>
      <c r="O58" s="384">
        <f>SUM(O53:O57)</f>
        <v>28981.851857500002</v>
      </c>
      <c r="P58" s="384"/>
      <c r="Q58" s="384">
        <f>SUM(Q53:Q57)</f>
        <v>29851.307413225</v>
      </c>
      <c r="R58" s="384"/>
      <c r="S58" s="384">
        <f>SUM(S53:S57)</f>
        <v>30746.84663562175</v>
      </c>
      <c r="T58" s="384"/>
      <c r="U58" s="384">
        <f>SUM(U53:U57)</f>
        <v>31669.252034690402</v>
      </c>
      <c r="V58" s="384"/>
      <c r="W58" s="384">
        <f>SUM(W53:W57)</f>
        <v>32619.329595731113</v>
      </c>
      <c r="X58" s="384"/>
      <c r="Y58" s="384">
        <f>SUM(Y53:Y57)</f>
        <v>33597.909483603049</v>
      </c>
      <c r="Z58" s="384"/>
      <c r="AA58" s="384">
        <f>SUM(AA53:AA57)</f>
        <v>34605.846768111143</v>
      </c>
      <c r="AB58" s="384"/>
      <c r="AC58" s="384">
        <f>SUM(AC53:AC57)</f>
        <v>35644.022171154473</v>
      </c>
      <c r="AD58" s="384"/>
      <c r="AE58" s="384">
        <f>SUM(AE53:AE57)</f>
        <v>36713.342836289114</v>
      </c>
      <c r="AF58" s="384"/>
      <c r="AG58" s="384">
        <f>SUM(AG53:AG57)</f>
        <v>37814.743121377789</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48900.600000000093</v>
      </c>
      <c r="F60" s="378"/>
      <c r="G60" s="378">
        <f>G45-G58</f>
        <v>57988.929999999702</v>
      </c>
      <c r="H60" s="378"/>
      <c r="I60" s="378">
        <f>I45-I58</f>
        <v>67128.450799999875</v>
      </c>
      <c r="J60" s="378"/>
      <c r="K60" s="378">
        <f>K45-K58</f>
        <v>76314.284599749997</v>
      </c>
      <c r="L60" s="378"/>
      <c r="M60" s="378">
        <f>M45-M58</f>
        <v>85541.216387344772</v>
      </c>
      <c r="N60" s="378"/>
      <c r="O60" s="378">
        <f>O45-O58</f>
        <v>94803.677985191607</v>
      </c>
      <c r="P60" s="378"/>
      <c r="Q60" s="378">
        <f>Q45-Q58</f>
        <v>104095.73143417604</v>
      </c>
      <c r="R60" s="378"/>
      <c r="S60" s="378">
        <f>S45-S58</f>
        <v>113411.05169028985</v>
      </c>
      <c r="T60" s="378"/>
      <c r="U60" s="378">
        <f>U45-U58</f>
        <v>122742.90860702499</v>
      </c>
      <c r="V60" s="378"/>
      <c r="W60" s="378">
        <f>W45-W58</f>
        <v>132084.14817582595</v>
      </c>
      <c r="X60" s="378"/>
      <c r="Y60" s="378">
        <f>Y45-Y58</f>
        <v>141427.17299587259</v>
      </c>
      <c r="Z60" s="378"/>
      <c r="AA60" s="378">
        <f>AA45-AA58</f>
        <v>150763.92194337267</v>
      </c>
      <c r="AB60" s="378"/>
      <c r="AC60" s="378">
        <f>AC45-AC58</f>
        <v>160085.84900944613</v>
      </c>
      <c r="AD60" s="378"/>
      <c r="AE60" s="378">
        <f>AE45-AE58</f>
        <v>169383.90127451808</v>
      </c>
      <c r="AF60" s="378"/>
      <c r="AG60" s="378">
        <f>AG45-AG58</f>
        <v>178648.49598594196</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8"/>
      <c r="D62" s="378"/>
      <c r="E62" s="405"/>
      <c r="F62" s="378"/>
      <c r="G62" s="827">
        <f>G60*$C$62</f>
        <v>0</v>
      </c>
      <c r="H62" s="378"/>
      <c r="I62" s="827">
        <f>I60*$C$62</f>
        <v>0</v>
      </c>
      <c r="J62" s="378"/>
      <c r="K62" s="827">
        <f>K60*$C$62</f>
        <v>0</v>
      </c>
      <c r="L62" s="378"/>
      <c r="M62" s="827">
        <f>M60*$C$62</f>
        <v>0</v>
      </c>
      <c r="N62" s="378"/>
      <c r="O62" s="827">
        <f>O60*$C$62</f>
        <v>0</v>
      </c>
      <c r="P62" s="378"/>
      <c r="Q62" s="827">
        <f>Q60*$C$62</f>
        <v>0</v>
      </c>
      <c r="R62" s="378"/>
      <c r="S62" s="827">
        <f>S60*$C$62</f>
        <v>0</v>
      </c>
      <c r="T62" s="378"/>
      <c r="U62" s="827">
        <f>U60*$C$62</f>
        <v>0</v>
      </c>
      <c r="V62" s="378"/>
      <c r="W62" s="827">
        <f>W60*$C$62</f>
        <v>0</v>
      </c>
      <c r="X62" s="378"/>
      <c r="Y62" s="827">
        <f>Y60*$C$62</f>
        <v>0</v>
      </c>
      <c r="Z62" s="378"/>
      <c r="AA62" s="827">
        <f>AA60*$C$62</f>
        <v>0</v>
      </c>
      <c r="AB62" s="378"/>
      <c r="AC62" s="827">
        <f>AC60*$C$62</f>
        <v>0</v>
      </c>
      <c r="AD62" s="378"/>
      <c r="AE62" s="827">
        <f>AE60*$C$62</f>
        <v>0</v>
      </c>
      <c r="AF62" s="378"/>
      <c r="AG62" s="827">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1023 1025:2047 2049:3071 3073:4095 4097:5119 5121:6143 6145:7167 7169:8191 8193:9215 9217:10239 10241:11263 11265:12287 12289:13311 13313:14335 14337:15359 15361:16383">
      <c r="A65" s="365" t="s">
        <v>1143</v>
      </c>
      <c r="B65" s="365"/>
      <c r="C65" s="829">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1023 1025:2047 2049:3071 3073:4095 4097:5119 5121:6143 6145:7167 7169:8191 8193:9215 9217:10239 10241:11263 11265:12287 12289:13311 13313:14335 14337:15359 15361:16383" s="378" customFormat="1">
      <c r="A66" s="965" t="str">
        <f>Application!C620</f>
        <v>City of Belmont Residual Receipts Loan</v>
      </c>
      <c r="B66" s="405"/>
      <c r="C66" s="966">
        <f>Application!AO620/SUM(Application!$AO$619:$AS$621)</f>
        <v>0.34482758620689657</v>
      </c>
      <c r="E66" s="965">
        <f>E$60*$C$65*$C66</f>
        <v>8431.1379310345001</v>
      </c>
      <c r="G66" s="378">
        <f>G$60*$C66*$C$65</f>
        <v>9998.0913793102936</v>
      </c>
      <c r="I66" s="378">
        <f t="shared" ref="I66:BT66" si="15">I$60*$C66*$C$65</f>
        <v>11573.870827586186</v>
      </c>
      <c r="K66" s="378">
        <f t="shared" ref="K66:BV66" si="16">K$60*$C66*$C$65</f>
        <v>13157.635275818966</v>
      </c>
      <c r="M66" s="378">
        <f t="shared" ref="M66:BX66" si="17">M$60*$C66*$C$65</f>
        <v>14748.485584024962</v>
      </c>
      <c r="O66" s="378">
        <f t="shared" ref="O66:BZ66" si="18">O$60*$C66*$C$65</f>
        <v>16345.461721584761</v>
      </c>
      <c r="Q66" s="378">
        <f t="shared" ref="Q66:CB66" si="19">Q$60*$C66*$C$65</f>
        <v>17947.539902444147</v>
      </c>
      <c r="S66" s="378">
        <f t="shared" ref="S66:CD66" si="20">S$60*$C66*$C$65</f>
        <v>19553.629601774115</v>
      </c>
      <c r="U66" s="378">
        <f t="shared" ref="U66:CF66" si="21">U$60*$C66*$C$65</f>
        <v>21162.57044948707</v>
      </c>
      <c r="W66" s="378">
        <f t="shared" ref="W66:CH69" si="22">W$60*$C66*$C$65</f>
        <v>22773.128995832063</v>
      </c>
      <c r="Y66" s="378">
        <f t="shared" ref="Y66:CJ66" si="23">Y$60*$C66*$C$65</f>
        <v>24383.995344115967</v>
      </c>
      <c r="AA66" s="378">
        <f t="shared" ref="AA66:CL66" si="24">AA$60*$C66*$C$65</f>
        <v>25993.779645409082</v>
      </c>
      <c r="AC66" s="378">
        <f t="shared" ref="AC66:CN66" si="25">AC$60*$C66*$C$65</f>
        <v>27601.008449904508</v>
      </c>
      <c r="AE66" s="378">
        <f t="shared" ref="AE66:CP66" si="26">AE$60*$C66*$C$65</f>
        <v>29204.120909399669</v>
      </c>
      <c r="AG66" s="378">
        <f t="shared" ref="AG66:CR66" si="27">AG$60*$C66*$C$65</f>
        <v>30801.464825162409</v>
      </c>
      <c r="AI66" s="378">
        <f t="shared" ref="AI66:CT66" si="28">AI$60*$C66*$C$65</f>
        <v>0</v>
      </c>
      <c r="AK66" s="378">
        <f t="shared" ref="AK66:CV66" si="29">AK$60*$C66*$C$65</f>
        <v>0</v>
      </c>
      <c r="AM66" s="378">
        <f t="shared" ref="AM66:CX66" si="30">AM$60*$C66*$C$65</f>
        <v>0</v>
      </c>
      <c r="AO66" s="378">
        <f t="shared" ref="AO66:CZ66" si="31">AO$60*$C66*$C$65</f>
        <v>0</v>
      </c>
      <c r="AQ66" s="378">
        <f t="shared" ref="AQ66:DB66" si="32">AQ$60*$C66*$C$65</f>
        <v>0</v>
      </c>
      <c r="AS66" s="378">
        <f t="shared" ref="AS66:DD66" si="33">AS$60*$C66*$C$65</f>
        <v>0</v>
      </c>
      <c r="AU66" s="378">
        <f t="shared" ref="AU66:DF66" si="34">AU$60*$C66*$C$65</f>
        <v>0</v>
      </c>
      <c r="AW66" s="378">
        <f t="shared" ref="AW66:DH66" si="35">AW$60*$C66*$C$65</f>
        <v>0</v>
      </c>
      <c r="AY66" s="378">
        <f t="shared" ref="AY66:DJ66" si="36">AY$60*$C66*$C$65</f>
        <v>0</v>
      </c>
      <c r="BA66" s="378">
        <f t="shared" ref="BA66:DL66" si="37">BA$60*$C66*$C$65</f>
        <v>0</v>
      </c>
      <c r="BC66" s="378">
        <f t="shared" ref="BC66:DN66" si="38">BC$60*$C66*$C$65</f>
        <v>0</v>
      </c>
      <c r="BE66" s="378">
        <f t="shared" ref="BE66:DP66" si="39">BE$60*$C66*$C$65</f>
        <v>0</v>
      </c>
      <c r="BG66" s="378">
        <f t="shared" ref="BG66:DR66" si="40">BG$60*$C66*$C$65</f>
        <v>0</v>
      </c>
      <c r="BI66" s="378">
        <f t="shared" ref="BI66:DT66" si="41">BI$60*$C66*$C$65</f>
        <v>0</v>
      </c>
      <c r="BK66" s="378">
        <f t="shared" ref="BK66:DV66" si="42">BK$60*$C66*$C$65</f>
        <v>0</v>
      </c>
      <c r="BM66" s="378">
        <f t="shared" ref="BM66:DX66" si="43">BM$60*$C66*$C$65</f>
        <v>0</v>
      </c>
      <c r="BO66" s="378">
        <f t="shared" ref="BO66:DZ66" si="44">BO$60*$C66*$C$65</f>
        <v>0</v>
      </c>
      <c r="BQ66" s="378">
        <f t="shared" ref="BQ66:EB66" si="45">BQ$60*$C66*$C$65</f>
        <v>0</v>
      </c>
      <c r="BS66" s="378">
        <f t="shared" ref="BS66:ED66" si="46">BS$60*$C66*$C$65</f>
        <v>0</v>
      </c>
      <c r="BU66" s="378">
        <f t="shared" ref="BU66:EF66" si="47">BU$60*$C66*$C$65</f>
        <v>0</v>
      </c>
      <c r="BW66" s="378">
        <f t="shared" ref="BW66:EH66" si="48">BW$60*$C66*$C$65</f>
        <v>0</v>
      </c>
      <c r="BY66" s="378">
        <f t="shared" ref="BY66:EJ66" si="49">BY$60*$C66*$C$65</f>
        <v>0</v>
      </c>
      <c r="CA66" s="378">
        <f t="shared" ref="CA66:EL66" si="50">CA$60*$C66*$C$65</f>
        <v>0</v>
      </c>
      <c r="CC66" s="378">
        <f t="shared" ref="CC66:EN66" si="51">CC$60*$C66*$C$65</f>
        <v>0</v>
      </c>
      <c r="CE66" s="378">
        <f t="shared" ref="CE66:EP66" si="52">CE$60*$C66*$C$65</f>
        <v>0</v>
      </c>
      <c r="CG66" s="378">
        <f t="shared" ref="CG66:ER66" si="53">CG$60*$C66*$C$65</f>
        <v>0</v>
      </c>
      <c r="CI66" s="378">
        <f t="shared" ref="CI66:ET69" si="54">CI$60*$C66*$C$65</f>
        <v>0</v>
      </c>
      <c r="CK66" s="378">
        <f t="shared" ref="CK66:EV66" si="55">CK$60*$C66*$C$65</f>
        <v>0</v>
      </c>
      <c r="CM66" s="378">
        <f t="shared" ref="CM66:EX66" si="56">CM$60*$C66*$C$65</f>
        <v>0</v>
      </c>
      <c r="CO66" s="378">
        <f t="shared" ref="CO66:EZ66" si="57">CO$60*$C66*$C$65</f>
        <v>0</v>
      </c>
      <c r="CQ66" s="378">
        <f t="shared" ref="CQ66:FB66" si="58">CQ$60*$C66*$C$65</f>
        <v>0</v>
      </c>
      <c r="CS66" s="378">
        <f t="shared" ref="CS66:FD66" si="59">CS$60*$C66*$C$65</f>
        <v>0</v>
      </c>
      <c r="CU66" s="378">
        <f t="shared" ref="CU66:FF66" si="60">CU$60*$C66*$C$65</f>
        <v>0</v>
      </c>
      <c r="CW66" s="378">
        <f t="shared" ref="CW66:FH66" si="61">CW$60*$C66*$C$65</f>
        <v>0</v>
      </c>
      <c r="CY66" s="378">
        <f t="shared" ref="CY66:FJ66" si="62">CY$60*$C66*$C$65</f>
        <v>0</v>
      </c>
      <c r="DA66" s="378">
        <f t="shared" ref="DA66:FL66" si="63">DA$60*$C66*$C$65</f>
        <v>0</v>
      </c>
      <c r="DC66" s="378">
        <f t="shared" ref="DC66:FN66" si="64">DC$60*$C66*$C$65</f>
        <v>0</v>
      </c>
      <c r="DE66" s="378">
        <f t="shared" ref="DE66:FP66" si="65">DE$60*$C66*$C$65</f>
        <v>0</v>
      </c>
      <c r="DG66" s="378">
        <f t="shared" ref="DG66:FR66" si="66">DG$60*$C66*$C$65</f>
        <v>0</v>
      </c>
      <c r="DI66" s="378">
        <f t="shared" ref="DI66:FT66" si="67">DI$60*$C66*$C$65</f>
        <v>0</v>
      </c>
      <c r="DK66" s="378">
        <f t="shared" ref="DK66:FV66" si="68">DK$60*$C66*$C$65</f>
        <v>0</v>
      </c>
      <c r="DM66" s="378">
        <f t="shared" ref="DM66:FX66" si="69">DM$60*$C66*$C$65</f>
        <v>0</v>
      </c>
      <c r="DO66" s="378">
        <f t="shared" ref="DO66:FZ66" si="70">DO$60*$C66*$C$65</f>
        <v>0</v>
      </c>
      <c r="DQ66" s="378">
        <f t="shared" ref="DQ66:GB66" si="71">DQ$60*$C66*$C$65</f>
        <v>0</v>
      </c>
      <c r="DS66" s="378">
        <f t="shared" ref="DS66:GD66" si="72">DS$60*$C66*$C$65</f>
        <v>0</v>
      </c>
      <c r="DU66" s="378">
        <f t="shared" ref="DU66:GF66" si="73">DU$60*$C66*$C$65</f>
        <v>0</v>
      </c>
      <c r="DW66" s="378">
        <f t="shared" ref="DW66:GH66" si="74">DW$60*$C66*$C$65</f>
        <v>0</v>
      </c>
      <c r="DY66" s="378">
        <f t="shared" ref="DY66:GJ66" si="75">DY$60*$C66*$C$65</f>
        <v>0</v>
      </c>
      <c r="EA66" s="378">
        <f t="shared" ref="EA66:GL66" si="76">EA$60*$C66*$C$65</f>
        <v>0</v>
      </c>
      <c r="EC66" s="378">
        <f t="shared" ref="EC66:GN66" si="77">EC$60*$C66*$C$65</f>
        <v>0</v>
      </c>
      <c r="EE66" s="378">
        <f t="shared" ref="EE66:GP66" si="78">EE$60*$C66*$C$65</f>
        <v>0</v>
      </c>
      <c r="EG66" s="378">
        <f t="shared" ref="EG66:GR66" si="79">EG$60*$C66*$C$65</f>
        <v>0</v>
      </c>
      <c r="EI66" s="378">
        <f t="shared" ref="EI66:GT66" si="80">EI$60*$C66*$C$65</f>
        <v>0</v>
      </c>
      <c r="EK66" s="378">
        <f t="shared" ref="EK66:GV66" si="81">EK$60*$C66*$C$65</f>
        <v>0</v>
      </c>
      <c r="EM66" s="378">
        <f t="shared" ref="EM66:GX66" si="82">EM$60*$C66*$C$65</f>
        <v>0</v>
      </c>
      <c r="EO66" s="378">
        <f t="shared" ref="EO66:GZ66" si="83">EO$60*$C66*$C$65</f>
        <v>0</v>
      </c>
      <c r="EQ66" s="378">
        <f t="shared" ref="EQ66:HB66" si="84">EQ$60*$C66*$C$65</f>
        <v>0</v>
      </c>
      <c r="ES66" s="378">
        <f t="shared" ref="ES66:HD66" si="85">ES$60*$C66*$C$65</f>
        <v>0</v>
      </c>
      <c r="EU66" s="378">
        <f t="shared" ref="EU66:HF69" si="86">EU$60*$C66*$C$65</f>
        <v>0</v>
      </c>
      <c r="EW66" s="378">
        <f t="shared" ref="EW66:HH66" si="87">EW$60*$C66*$C$65</f>
        <v>0</v>
      </c>
      <c r="EY66" s="378">
        <f t="shared" ref="EY66:HJ66" si="88">EY$60*$C66*$C$65</f>
        <v>0</v>
      </c>
      <c r="FA66" s="378">
        <f t="shared" ref="FA66:HL66" si="89">FA$60*$C66*$C$65</f>
        <v>0</v>
      </c>
      <c r="FC66" s="378">
        <f t="shared" ref="FC66:HN66" si="90">FC$60*$C66*$C$65</f>
        <v>0</v>
      </c>
      <c r="FE66" s="378">
        <f t="shared" ref="FE66:HP66" si="91">FE$60*$C66*$C$65</f>
        <v>0</v>
      </c>
      <c r="FG66" s="378">
        <f t="shared" ref="FG66:HR66" si="92">FG$60*$C66*$C$65</f>
        <v>0</v>
      </c>
      <c r="FI66" s="378">
        <f t="shared" ref="FI66:HT66" si="93">FI$60*$C66*$C$65</f>
        <v>0</v>
      </c>
      <c r="FK66" s="378">
        <f t="shared" ref="FK66:HV66" si="94">FK$60*$C66*$C$65</f>
        <v>0</v>
      </c>
      <c r="FM66" s="378">
        <f t="shared" ref="FM66:HX66" si="95">FM$60*$C66*$C$65</f>
        <v>0</v>
      </c>
      <c r="FO66" s="378">
        <f t="shared" ref="FO66:HZ66" si="96">FO$60*$C66*$C$65</f>
        <v>0</v>
      </c>
      <c r="FQ66" s="378">
        <f t="shared" ref="FQ66:IB66" si="97">FQ$60*$C66*$C$65</f>
        <v>0</v>
      </c>
      <c r="FS66" s="378">
        <f t="shared" ref="FS66:ID66" si="98">FS$60*$C66*$C$65</f>
        <v>0</v>
      </c>
      <c r="FU66" s="378">
        <f t="shared" ref="FU66:IF66" si="99">FU$60*$C66*$C$65</f>
        <v>0</v>
      </c>
      <c r="FW66" s="378">
        <f t="shared" ref="FW66:IH66" si="100">FW$60*$C66*$C$65</f>
        <v>0</v>
      </c>
      <c r="FY66" s="378">
        <f t="shared" ref="FY66:IJ66" si="101">FY$60*$C66*$C$65</f>
        <v>0</v>
      </c>
      <c r="GA66" s="378">
        <f t="shared" ref="GA66:IL66" si="102">GA$60*$C66*$C$65</f>
        <v>0</v>
      </c>
      <c r="GC66" s="378">
        <f t="shared" ref="GC66:IN66" si="103">GC$60*$C66*$C$65</f>
        <v>0</v>
      </c>
      <c r="GE66" s="378">
        <f t="shared" ref="GE66:IP66" si="104">GE$60*$C66*$C$65</f>
        <v>0</v>
      </c>
      <c r="GG66" s="378">
        <f t="shared" ref="GG66:IR66" si="105">GG$60*$C66*$C$65</f>
        <v>0</v>
      </c>
      <c r="GI66" s="378">
        <f t="shared" ref="GI66:IT66" si="106">GI$60*$C66*$C$65</f>
        <v>0</v>
      </c>
      <c r="GK66" s="378">
        <f t="shared" ref="GK66:IV66" si="107">GK$60*$C66*$C$65</f>
        <v>0</v>
      </c>
      <c r="GM66" s="378">
        <f t="shared" ref="GM66:IX66" si="108">GM$60*$C66*$C$65</f>
        <v>0</v>
      </c>
      <c r="GO66" s="378">
        <f t="shared" ref="GO66:IZ66" si="109">GO$60*$C66*$C$65</f>
        <v>0</v>
      </c>
      <c r="GQ66" s="378">
        <f t="shared" ref="GQ66:JB66" si="110">GQ$60*$C66*$C$65</f>
        <v>0</v>
      </c>
      <c r="GS66" s="378">
        <f t="shared" ref="GS66:JD66" si="111">GS$60*$C66*$C$65</f>
        <v>0</v>
      </c>
      <c r="GU66" s="378">
        <f t="shared" ref="GU66:JF66" si="112">GU$60*$C66*$C$65</f>
        <v>0</v>
      </c>
      <c r="GW66" s="378">
        <f t="shared" ref="GW66:JH66" si="113">GW$60*$C66*$C$65</f>
        <v>0</v>
      </c>
      <c r="GY66" s="378">
        <f t="shared" ref="GY66:JJ66" si="114">GY$60*$C66*$C$65</f>
        <v>0</v>
      </c>
      <c r="HA66" s="378">
        <f t="shared" ref="HA66:JL66" si="115">HA$60*$C66*$C$65</f>
        <v>0</v>
      </c>
      <c r="HC66" s="378">
        <f t="shared" ref="HC66:JN66" si="116">HC$60*$C66*$C$65</f>
        <v>0</v>
      </c>
      <c r="HE66" s="378">
        <f t="shared" ref="HE66:JP66" si="117">HE$60*$C66*$C$65</f>
        <v>0</v>
      </c>
      <c r="HG66" s="378">
        <f t="shared" ref="HG66:JR69" si="118">HG$60*$C66*$C$65</f>
        <v>0</v>
      </c>
      <c r="HI66" s="378">
        <f t="shared" ref="HI66:JT66" si="119">HI$60*$C66*$C$65</f>
        <v>0</v>
      </c>
      <c r="HK66" s="378">
        <f t="shared" ref="HK66:JV66" si="120">HK$60*$C66*$C$65</f>
        <v>0</v>
      </c>
      <c r="HM66" s="378">
        <f t="shared" ref="HM66:JX66" si="121">HM$60*$C66*$C$65</f>
        <v>0</v>
      </c>
      <c r="HO66" s="378">
        <f t="shared" ref="HO66:JZ66" si="122">HO$60*$C66*$C$65</f>
        <v>0</v>
      </c>
      <c r="HQ66" s="378">
        <f t="shared" ref="HQ66:KB66" si="123">HQ$60*$C66*$C$65</f>
        <v>0</v>
      </c>
      <c r="HS66" s="378">
        <f t="shared" ref="HS66:KD66" si="124">HS$60*$C66*$C$65</f>
        <v>0</v>
      </c>
      <c r="HU66" s="378">
        <f t="shared" ref="HU66:KF66" si="125">HU$60*$C66*$C$65</f>
        <v>0</v>
      </c>
      <c r="HW66" s="378">
        <f t="shared" ref="HW66:KH66" si="126">HW$60*$C66*$C$65</f>
        <v>0</v>
      </c>
      <c r="HY66" s="378">
        <f t="shared" ref="HY66:KJ66" si="127">HY$60*$C66*$C$65</f>
        <v>0</v>
      </c>
      <c r="IA66" s="378">
        <f t="shared" ref="IA66:KL66" si="128">IA$60*$C66*$C$65</f>
        <v>0</v>
      </c>
      <c r="IC66" s="378">
        <f t="shared" ref="IC66:KN66" si="129">IC$60*$C66*$C$65</f>
        <v>0</v>
      </c>
      <c r="IE66" s="378">
        <f t="shared" ref="IE66:KP66" si="130">IE$60*$C66*$C$65</f>
        <v>0</v>
      </c>
      <c r="IG66" s="378">
        <f t="shared" ref="IG66:KR66" si="131">IG$60*$C66*$C$65</f>
        <v>0</v>
      </c>
      <c r="II66" s="378">
        <f t="shared" ref="II66:KT66" si="132">II$60*$C66*$C$65</f>
        <v>0</v>
      </c>
      <c r="IK66" s="378">
        <f t="shared" ref="IK66:KV66" si="133">IK$60*$C66*$C$65</f>
        <v>0</v>
      </c>
      <c r="IM66" s="378">
        <f t="shared" ref="IM66:KX66" si="134">IM$60*$C66*$C$65</f>
        <v>0</v>
      </c>
      <c r="IO66" s="378">
        <f t="shared" ref="IO66:KZ66" si="135">IO$60*$C66*$C$65</f>
        <v>0</v>
      </c>
      <c r="IQ66" s="378">
        <f t="shared" ref="IQ66:LB66" si="136">IQ$60*$C66*$C$65</f>
        <v>0</v>
      </c>
      <c r="IS66" s="378">
        <f t="shared" ref="IS66:LD66" si="137">IS$60*$C66*$C$65</f>
        <v>0</v>
      </c>
      <c r="IU66" s="378">
        <f t="shared" ref="IU66:LF66" si="138">IU$60*$C66*$C$65</f>
        <v>0</v>
      </c>
      <c r="IW66" s="378">
        <f t="shared" ref="IW66:LH66" si="139">IW$60*$C66*$C$65</f>
        <v>0</v>
      </c>
      <c r="IY66" s="378">
        <f t="shared" ref="IY66:LJ66" si="140">IY$60*$C66*$C$65</f>
        <v>0</v>
      </c>
      <c r="JA66" s="378">
        <f t="shared" ref="JA66:LL66" si="141">JA$60*$C66*$C$65</f>
        <v>0</v>
      </c>
      <c r="JC66" s="378">
        <f t="shared" ref="JC66:LN66" si="142">JC$60*$C66*$C$65</f>
        <v>0</v>
      </c>
      <c r="JE66" s="378">
        <f t="shared" ref="JE66:LP66" si="143">JE$60*$C66*$C$65</f>
        <v>0</v>
      </c>
      <c r="JG66" s="378">
        <f t="shared" ref="JG66:LR66" si="144">JG$60*$C66*$C$65</f>
        <v>0</v>
      </c>
      <c r="JI66" s="378">
        <f t="shared" ref="JI66:LT66" si="145">JI$60*$C66*$C$65</f>
        <v>0</v>
      </c>
      <c r="JK66" s="378">
        <f t="shared" ref="JK66:LV66" si="146">JK$60*$C66*$C$65</f>
        <v>0</v>
      </c>
      <c r="JM66" s="378">
        <f t="shared" ref="JM66:LX66" si="147">JM$60*$C66*$C$65</f>
        <v>0</v>
      </c>
      <c r="JO66" s="378">
        <f t="shared" ref="JO66:LZ66" si="148">JO$60*$C66*$C$65</f>
        <v>0</v>
      </c>
      <c r="JQ66" s="378">
        <f t="shared" ref="JQ66:MB66" si="149">JQ$60*$C66*$C$65</f>
        <v>0</v>
      </c>
      <c r="JS66" s="378">
        <f t="shared" ref="JS66:MD69" si="150">JS$60*$C66*$C$65</f>
        <v>0</v>
      </c>
      <c r="JU66" s="378">
        <f t="shared" ref="JU66:MF66" si="151">JU$60*$C66*$C$65</f>
        <v>0</v>
      </c>
      <c r="JW66" s="378">
        <f t="shared" ref="JW66:MH66" si="152">JW$60*$C66*$C$65</f>
        <v>0</v>
      </c>
      <c r="JY66" s="378">
        <f t="shared" ref="JY66:MJ66" si="153">JY$60*$C66*$C$65</f>
        <v>0</v>
      </c>
      <c r="KA66" s="378">
        <f t="shared" ref="KA66:ML66" si="154">KA$60*$C66*$C$65</f>
        <v>0</v>
      </c>
      <c r="KC66" s="378">
        <f t="shared" ref="KC66:MN66" si="155">KC$60*$C66*$C$65</f>
        <v>0</v>
      </c>
      <c r="KE66" s="378">
        <f t="shared" ref="KE66:MP66" si="156">KE$60*$C66*$C$65</f>
        <v>0</v>
      </c>
      <c r="KG66" s="378">
        <f t="shared" ref="KG66:MR66" si="157">KG$60*$C66*$C$65</f>
        <v>0</v>
      </c>
      <c r="KI66" s="378">
        <f t="shared" ref="KI66:MT66" si="158">KI$60*$C66*$C$65</f>
        <v>0</v>
      </c>
      <c r="KK66" s="378">
        <f t="shared" ref="KK66:MV66" si="159">KK$60*$C66*$C$65</f>
        <v>0</v>
      </c>
      <c r="KM66" s="378">
        <f t="shared" ref="KM66:MX66" si="160">KM$60*$C66*$C$65</f>
        <v>0</v>
      </c>
      <c r="KO66" s="378">
        <f t="shared" ref="KO66:MZ66" si="161">KO$60*$C66*$C$65</f>
        <v>0</v>
      </c>
      <c r="KQ66" s="378">
        <f t="shared" ref="KQ66:NB66" si="162">KQ$60*$C66*$C$65</f>
        <v>0</v>
      </c>
      <c r="KS66" s="378">
        <f t="shared" ref="KS66:ND66" si="163">KS$60*$C66*$C$65</f>
        <v>0</v>
      </c>
      <c r="KU66" s="378">
        <f t="shared" ref="KU66:NF66" si="164">KU$60*$C66*$C$65</f>
        <v>0</v>
      </c>
      <c r="KW66" s="378">
        <f t="shared" ref="KW66:NH66" si="165">KW$60*$C66*$C$65</f>
        <v>0</v>
      </c>
      <c r="KY66" s="378">
        <f t="shared" ref="KY66:NJ66" si="166">KY$60*$C66*$C$65</f>
        <v>0</v>
      </c>
      <c r="LA66" s="378">
        <f t="shared" ref="LA66:NL66" si="167">LA$60*$C66*$C$65</f>
        <v>0</v>
      </c>
      <c r="LC66" s="378">
        <f t="shared" ref="LC66:NN66" si="168">LC$60*$C66*$C$65</f>
        <v>0</v>
      </c>
      <c r="LE66" s="378">
        <f t="shared" ref="LE66:NP66" si="169">LE$60*$C66*$C$65</f>
        <v>0</v>
      </c>
      <c r="LG66" s="378">
        <f t="shared" ref="LG66:NR66" si="170">LG$60*$C66*$C$65</f>
        <v>0</v>
      </c>
      <c r="LI66" s="378">
        <f t="shared" ref="LI66:NT66" si="171">LI$60*$C66*$C$65</f>
        <v>0</v>
      </c>
      <c r="LK66" s="378">
        <f t="shared" ref="LK66:NV66" si="172">LK$60*$C66*$C$65</f>
        <v>0</v>
      </c>
      <c r="LM66" s="378">
        <f t="shared" ref="LM66:NX66" si="173">LM$60*$C66*$C$65</f>
        <v>0</v>
      </c>
      <c r="LO66" s="378">
        <f t="shared" ref="LO66:NZ66" si="174">LO$60*$C66*$C$65</f>
        <v>0</v>
      </c>
      <c r="LQ66" s="378">
        <f t="shared" ref="LQ66:OB66" si="175">LQ$60*$C66*$C$65</f>
        <v>0</v>
      </c>
      <c r="LS66" s="378">
        <f t="shared" ref="LS66:OD66" si="176">LS$60*$C66*$C$65</f>
        <v>0</v>
      </c>
      <c r="LU66" s="378">
        <f t="shared" ref="LU66:OF66" si="177">LU$60*$C66*$C$65</f>
        <v>0</v>
      </c>
      <c r="LW66" s="378">
        <f t="shared" ref="LW66:OH66" si="178">LW$60*$C66*$C$65</f>
        <v>0</v>
      </c>
      <c r="LY66" s="378">
        <f t="shared" ref="LY66:OJ66" si="179">LY$60*$C66*$C$65</f>
        <v>0</v>
      </c>
      <c r="MA66" s="378">
        <f t="shared" ref="MA66:OL66" si="180">MA$60*$C66*$C$65</f>
        <v>0</v>
      </c>
      <c r="MC66" s="378">
        <f t="shared" ref="MC66:ON66" si="181">MC$60*$C66*$C$65</f>
        <v>0</v>
      </c>
      <c r="ME66" s="378">
        <f t="shared" ref="ME66:OP69" si="182">ME$60*$C66*$C$65</f>
        <v>0</v>
      </c>
      <c r="MG66" s="378">
        <f t="shared" ref="MG66:OR66" si="183">MG$60*$C66*$C$65</f>
        <v>0</v>
      </c>
      <c r="MI66" s="378">
        <f t="shared" ref="MI66:OT66" si="184">MI$60*$C66*$C$65</f>
        <v>0</v>
      </c>
      <c r="MK66" s="378">
        <f t="shared" ref="MK66:OV66" si="185">MK$60*$C66*$C$65</f>
        <v>0</v>
      </c>
      <c r="MM66" s="378">
        <f t="shared" ref="MM66:OX66" si="186">MM$60*$C66*$C$65</f>
        <v>0</v>
      </c>
      <c r="MO66" s="378">
        <f t="shared" ref="MO66:OZ66" si="187">MO$60*$C66*$C$65</f>
        <v>0</v>
      </c>
      <c r="MQ66" s="378">
        <f t="shared" ref="MQ66:PB66" si="188">MQ$60*$C66*$C$65</f>
        <v>0</v>
      </c>
      <c r="MS66" s="378">
        <f t="shared" ref="MS66:PD66" si="189">MS$60*$C66*$C$65</f>
        <v>0</v>
      </c>
      <c r="MU66" s="378">
        <f t="shared" ref="MU66:PF66" si="190">MU$60*$C66*$C$65</f>
        <v>0</v>
      </c>
      <c r="MW66" s="378">
        <f t="shared" ref="MW66:PH66" si="191">MW$60*$C66*$C$65</f>
        <v>0</v>
      </c>
      <c r="MY66" s="378">
        <f t="shared" ref="MY66:PJ66" si="192">MY$60*$C66*$C$65</f>
        <v>0</v>
      </c>
      <c r="NA66" s="378">
        <f t="shared" ref="NA66:PL66" si="193">NA$60*$C66*$C$65</f>
        <v>0</v>
      </c>
      <c r="NC66" s="378">
        <f t="shared" ref="NC66:PN66" si="194">NC$60*$C66*$C$65</f>
        <v>0</v>
      </c>
      <c r="NE66" s="378">
        <f t="shared" ref="NE66:PP66" si="195">NE$60*$C66*$C$65</f>
        <v>0</v>
      </c>
      <c r="NG66" s="378">
        <f t="shared" ref="NG66:PR66" si="196">NG$60*$C66*$C$65</f>
        <v>0</v>
      </c>
      <c r="NI66" s="378">
        <f t="shared" ref="NI66:PT66" si="197">NI$60*$C66*$C$65</f>
        <v>0</v>
      </c>
      <c r="NK66" s="378">
        <f t="shared" ref="NK66:PV66" si="198">NK$60*$C66*$C$65</f>
        <v>0</v>
      </c>
      <c r="NM66" s="378">
        <f t="shared" ref="NM66:PX66" si="199">NM$60*$C66*$C$65</f>
        <v>0</v>
      </c>
      <c r="NO66" s="378">
        <f t="shared" ref="NO66:PZ66" si="200">NO$60*$C66*$C$65</f>
        <v>0</v>
      </c>
      <c r="NQ66" s="378">
        <f t="shared" ref="NQ66:QB66" si="201">NQ$60*$C66*$C$65</f>
        <v>0</v>
      </c>
      <c r="NS66" s="378">
        <f t="shared" ref="NS66:QD66" si="202">NS$60*$C66*$C$65</f>
        <v>0</v>
      </c>
      <c r="NU66" s="378">
        <f t="shared" ref="NU66:QF66" si="203">NU$60*$C66*$C$65</f>
        <v>0</v>
      </c>
      <c r="NW66" s="378">
        <f t="shared" ref="NW66:QH66" si="204">NW$60*$C66*$C$65</f>
        <v>0</v>
      </c>
      <c r="NY66" s="378">
        <f t="shared" ref="NY66:QJ66" si="205">NY$60*$C66*$C$65</f>
        <v>0</v>
      </c>
      <c r="OA66" s="378">
        <f t="shared" ref="OA66:QL66" si="206">OA$60*$C66*$C$65</f>
        <v>0</v>
      </c>
      <c r="OC66" s="378">
        <f t="shared" ref="OC66:QN66" si="207">OC$60*$C66*$C$65</f>
        <v>0</v>
      </c>
      <c r="OE66" s="378">
        <f t="shared" ref="OE66:QP66" si="208">OE$60*$C66*$C$65</f>
        <v>0</v>
      </c>
      <c r="OG66" s="378">
        <f t="shared" ref="OG66:QR66" si="209">OG$60*$C66*$C$65</f>
        <v>0</v>
      </c>
      <c r="OI66" s="378">
        <f t="shared" ref="OI66:QT66" si="210">OI$60*$C66*$C$65</f>
        <v>0</v>
      </c>
      <c r="OK66" s="378">
        <f t="shared" ref="OK66:QV66" si="211">OK$60*$C66*$C$65</f>
        <v>0</v>
      </c>
      <c r="OM66" s="378">
        <f t="shared" ref="OM66:QX66" si="212">OM$60*$C66*$C$65</f>
        <v>0</v>
      </c>
      <c r="OO66" s="378">
        <f t="shared" ref="OO66:QZ66" si="213">OO$60*$C66*$C$65</f>
        <v>0</v>
      </c>
      <c r="OQ66" s="378">
        <f t="shared" ref="OQ66:RB69" si="214">OQ$60*$C66*$C$65</f>
        <v>0</v>
      </c>
      <c r="OS66" s="378">
        <f t="shared" ref="OS66:RD66" si="215">OS$60*$C66*$C$65</f>
        <v>0</v>
      </c>
      <c r="OU66" s="378">
        <f t="shared" ref="OU66:RF66" si="216">OU$60*$C66*$C$65</f>
        <v>0</v>
      </c>
      <c r="OW66" s="378">
        <f t="shared" ref="OW66:RH66" si="217">OW$60*$C66*$C$65</f>
        <v>0</v>
      </c>
      <c r="OY66" s="378">
        <f t="shared" ref="OY66:RJ66" si="218">OY$60*$C66*$C$65</f>
        <v>0</v>
      </c>
      <c r="PA66" s="378">
        <f t="shared" ref="PA66:RL66" si="219">PA$60*$C66*$C$65</f>
        <v>0</v>
      </c>
      <c r="PC66" s="378">
        <f t="shared" ref="PC66:RN66" si="220">PC$60*$C66*$C$65</f>
        <v>0</v>
      </c>
      <c r="PE66" s="378">
        <f t="shared" ref="PE66:RP66" si="221">PE$60*$C66*$C$65</f>
        <v>0</v>
      </c>
      <c r="PG66" s="378">
        <f t="shared" ref="PG66:RR66" si="222">PG$60*$C66*$C$65</f>
        <v>0</v>
      </c>
      <c r="PI66" s="378">
        <f t="shared" ref="PI66:RT66" si="223">PI$60*$C66*$C$65</f>
        <v>0</v>
      </c>
      <c r="PK66" s="378">
        <f t="shared" ref="PK66:RV66" si="224">PK$60*$C66*$C$65</f>
        <v>0</v>
      </c>
      <c r="PM66" s="378">
        <f t="shared" ref="PM66:RX66" si="225">PM$60*$C66*$C$65</f>
        <v>0</v>
      </c>
      <c r="PO66" s="378">
        <f t="shared" ref="PO66:RZ66" si="226">PO$60*$C66*$C$65</f>
        <v>0</v>
      </c>
      <c r="PQ66" s="378">
        <f t="shared" ref="PQ66:SB66" si="227">PQ$60*$C66*$C$65</f>
        <v>0</v>
      </c>
      <c r="PS66" s="378">
        <f t="shared" ref="PS66:SD66" si="228">PS$60*$C66*$C$65</f>
        <v>0</v>
      </c>
      <c r="PU66" s="378">
        <f t="shared" ref="PU66:SF66" si="229">PU$60*$C66*$C$65</f>
        <v>0</v>
      </c>
      <c r="PW66" s="378">
        <f t="shared" ref="PW66:SH66" si="230">PW$60*$C66*$C$65</f>
        <v>0</v>
      </c>
      <c r="PY66" s="378">
        <f t="shared" ref="PY66:SJ66" si="231">PY$60*$C66*$C$65</f>
        <v>0</v>
      </c>
      <c r="QA66" s="378">
        <f t="shared" ref="QA66:SL66" si="232">QA$60*$C66*$C$65</f>
        <v>0</v>
      </c>
      <c r="QC66" s="378">
        <f t="shared" ref="QC66:SN66" si="233">QC$60*$C66*$C$65</f>
        <v>0</v>
      </c>
      <c r="QE66" s="378">
        <f t="shared" ref="QE66:SP66" si="234">QE$60*$C66*$C$65</f>
        <v>0</v>
      </c>
      <c r="QG66" s="378">
        <f t="shared" ref="QG66:SR66" si="235">QG$60*$C66*$C$65</f>
        <v>0</v>
      </c>
      <c r="QI66" s="378">
        <f t="shared" ref="QI66:ST66" si="236">QI$60*$C66*$C$65</f>
        <v>0</v>
      </c>
      <c r="QK66" s="378">
        <f t="shared" ref="QK66:SV66" si="237">QK$60*$C66*$C$65</f>
        <v>0</v>
      </c>
      <c r="QM66" s="378">
        <f t="shared" ref="QM66:SX66" si="238">QM$60*$C66*$C$65</f>
        <v>0</v>
      </c>
      <c r="QO66" s="378">
        <f t="shared" ref="QO66:SZ66" si="239">QO$60*$C66*$C$65</f>
        <v>0</v>
      </c>
      <c r="QQ66" s="378">
        <f t="shared" ref="QQ66:TB66" si="240">QQ$60*$C66*$C$65</f>
        <v>0</v>
      </c>
      <c r="QS66" s="378">
        <f t="shared" ref="QS66:TD66" si="241">QS$60*$C66*$C$65</f>
        <v>0</v>
      </c>
      <c r="QU66" s="378">
        <f t="shared" ref="QU66:TF66" si="242">QU$60*$C66*$C$65</f>
        <v>0</v>
      </c>
      <c r="QW66" s="378">
        <f t="shared" ref="QW66:TH66" si="243">QW$60*$C66*$C$65</f>
        <v>0</v>
      </c>
      <c r="QY66" s="378">
        <f t="shared" ref="QY66:TJ66" si="244">QY$60*$C66*$C$65</f>
        <v>0</v>
      </c>
      <c r="RA66" s="378">
        <f t="shared" ref="RA66:TL66" si="245">RA$60*$C66*$C$65</f>
        <v>0</v>
      </c>
      <c r="RC66" s="378">
        <f t="shared" ref="RC66:TN69" si="246">RC$60*$C66*$C$65</f>
        <v>0</v>
      </c>
      <c r="RE66" s="378">
        <f t="shared" ref="RE66:TP66" si="247">RE$60*$C66*$C$65</f>
        <v>0</v>
      </c>
      <c r="RG66" s="378">
        <f t="shared" ref="RG66:TR66" si="248">RG$60*$C66*$C$65</f>
        <v>0</v>
      </c>
      <c r="RI66" s="378">
        <f t="shared" ref="RI66:TT66" si="249">RI$60*$C66*$C$65</f>
        <v>0</v>
      </c>
      <c r="RK66" s="378">
        <f t="shared" ref="RK66:TV66" si="250">RK$60*$C66*$C$65</f>
        <v>0</v>
      </c>
      <c r="RM66" s="378">
        <f t="shared" ref="RM66:TX66" si="251">RM$60*$C66*$C$65</f>
        <v>0</v>
      </c>
      <c r="RO66" s="378">
        <f t="shared" ref="RO66:TZ66" si="252">RO$60*$C66*$C$65</f>
        <v>0</v>
      </c>
      <c r="RQ66" s="378">
        <f t="shared" ref="RQ66:UB66" si="253">RQ$60*$C66*$C$65</f>
        <v>0</v>
      </c>
      <c r="RS66" s="378">
        <f t="shared" ref="RS66:UD66" si="254">RS$60*$C66*$C$65</f>
        <v>0</v>
      </c>
      <c r="RU66" s="378">
        <f t="shared" ref="RU66:UF66" si="255">RU$60*$C66*$C$65</f>
        <v>0</v>
      </c>
      <c r="RW66" s="378">
        <f t="shared" ref="RW66:UH66" si="256">RW$60*$C66*$C$65</f>
        <v>0</v>
      </c>
      <c r="RY66" s="378">
        <f t="shared" ref="RY66:UJ66" si="257">RY$60*$C66*$C$65</f>
        <v>0</v>
      </c>
      <c r="SA66" s="378">
        <f t="shared" ref="SA66:UL66" si="258">SA$60*$C66*$C$65</f>
        <v>0</v>
      </c>
      <c r="SC66" s="378">
        <f t="shared" ref="SC66:UN66" si="259">SC$60*$C66*$C$65</f>
        <v>0</v>
      </c>
      <c r="SE66" s="378">
        <f t="shared" ref="SE66:UP66" si="260">SE$60*$C66*$C$65</f>
        <v>0</v>
      </c>
      <c r="SG66" s="378">
        <f t="shared" ref="SG66:UR66" si="261">SG$60*$C66*$C$65</f>
        <v>0</v>
      </c>
      <c r="SI66" s="378">
        <f t="shared" ref="SI66:UT66" si="262">SI$60*$C66*$C$65</f>
        <v>0</v>
      </c>
      <c r="SK66" s="378">
        <f t="shared" ref="SK66:UV66" si="263">SK$60*$C66*$C$65</f>
        <v>0</v>
      </c>
      <c r="SM66" s="378">
        <f t="shared" ref="SM66:UX66" si="264">SM$60*$C66*$C$65</f>
        <v>0</v>
      </c>
      <c r="SO66" s="378">
        <f t="shared" ref="SO66:UZ66" si="265">SO$60*$C66*$C$65</f>
        <v>0</v>
      </c>
      <c r="SQ66" s="378">
        <f t="shared" ref="SQ66:VB66" si="266">SQ$60*$C66*$C$65</f>
        <v>0</v>
      </c>
      <c r="SS66" s="378">
        <f t="shared" ref="SS66:VD66" si="267">SS$60*$C66*$C$65</f>
        <v>0</v>
      </c>
      <c r="SU66" s="378">
        <f t="shared" ref="SU66:VF66" si="268">SU$60*$C66*$C$65</f>
        <v>0</v>
      </c>
      <c r="SW66" s="378">
        <f t="shared" ref="SW66:VH66" si="269">SW$60*$C66*$C$65</f>
        <v>0</v>
      </c>
      <c r="SY66" s="378">
        <f t="shared" ref="SY66:VJ66" si="270">SY$60*$C66*$C$65</f>
        <v>0</v>
      </c>
      <c r="TA66" s="378">
        <f t="shared" ref="TA66:VL66" si="271">TA$60*$C66*$C$65</f>
        <v>0</v>
      </c>
      <c r="TC66" s="378">
        <f t="shared" ref="TC66:VN66" si="272">TC$60*$C66*$C$65</f>
        <v>0</v>
      </c>
      <c r="TE66" s="378">
        <f t="shared" ref="TE66:VP66" si="273">TE$60*$C66*$C$65</f>
        <v>0</v>
      </c>
      <c r="TG66" s="378">
        <f t="shared" ref="TG66:VR66" si="274">TG$60*$C66*$C$65</f>
        <v>0</v>
      </c>
      <c r="TI66" s="378">
        <f t="shared" ref="TI66:VT66" si="275">TI$60*$C66*$C$65</f>
        <v>0</v>
      </c>
      <c r="TK66" s="378">
        <f t="shared" ref="TK66:VV66" si="276">TK$60*$C66*$C$65</f>
        <v>0</v>
      </c>
      <c r="TM66" s="378">
        <f t="shared" ref="TM66:VX66" si="277">TM$60*$C66*$C$65</f>
        <v>0</v>
      </c>
      <c r="TO66" s="378">
        <f t="shared" ref="TO66:VZ69" si="278">TO$60*$C66*$C$65</f>
        <v>0</v>
      </c>
      <c r="TQ66" s="378">
        <f t="shared" ref="TQ66:WB66" si="279">TQ$60*$C66*$C$65</f>
        <v>0</v>
      </c>
      <c r="TS66" s="378">
        <f t="shared" ref="TS66:WD66" si="280">TS$60*$C66*$C$65</f>
        <v>0</v>
      </c>
      <c r="TU66" s="378">
        <f t="shared" ref="TU66:WF66" si="281">TU$60*$C66*$C$65</f>
        <v>0</v>
      </c>
      <c r="TW66" s="378">
        <f t="shared" ref="TW66:WH66" si="282">TW$60*$C66*$C$65</f>
        <v>0</v>
      </c>
      <c r="TY66" s="378">
        <f t="shared" ref="TY66:WJ66" si="283">TY$60*$C66*$C$65</f>
        <v>0</v>
      </c>
      <c r="UA66" s="378">
        <f t="shared" ref="UA66:WL66" si="284">UA$60*$C66*$C$65</f>
        <v>0</v>
      </c>
      <c r="UC66" s="378">
        <f t="shared" ref="UC66:WN66" si="285">UC$60*$C66*$C$65</f>
        <v>0</v>
      </c>
      <c r="UE66" s="378">
        <f t="shared" ref="UE66:WP66" si="286">UE$60*$C66*$C$65</f>
        <v>0</v>
      </c>
      <c r="UG66" s="378">
        <f t="shared" ref="UG66:WR66" si="287">UG$60*$C66*$C$65</f>
        <v>0</v>
      </c>
      <c r="UI66" s="378">
        <f t="shared" ref="UI66:WT66" si="288">UI$60*$C66*$C$65</f>
        <v>0</v>
      </c>
      <c r="UK66" s="378">
        <f t="shared" ref="UK66:WV66" si="289">UK$60*$C66*$C$65</f>
        <v>0</v>
      </c>
      <c r="UM66" s="378">
        <f t="shared" ref="UM66:WX66" si="290">UM$60*$C66*$C$65</f>
        <v>0</v>
      </c>
      <c r="UO66" s="378">
        <f t="shared" ref="UO66:WZ66" si="291">UO$60*$C66*$C$65</f>
        <v>0</v>
      </c>
      <c r="UQ66" s="378">
        <f t="shared" ref="UQ66:XB66" si="292">UQ$60*$C66*$C$65</f>
        <v>0</v>
      </c>
      <c r="US66" s="378">
        <f t="shared" ref="US66:XD66" si="293">US$60*$C66*$C$65</f>
        <v>0</v>
      </c>
      <c r="UU66" s="378">
        <f t="shared" ref="UU66:XF66" si="294">UU$60*$C66*$C$65</f>
        <v>0</v>
      </c>
      <c r="UW66" s="378">
        <f t="shared" ref="UW66:XH66" si="295">UW$60*$C66*$C$65</f>
        <v>0</v>
      </c>
      <c r="UY66" s="378">
        <f t="shared" ref="UY66:XJ66" si="296">UY$60*$C66*$C$65</f>
        <v>0</v>
      </c>
      <c r="VA66" s="378">
        <f t="shared" ref="VA66:XL66" si="297">VA$60*$C66*$C$65</f>
        <v>0</v>
      </c>
      <c r="VC66" s="378">
        <f t="shared" ref="VC66:XN66" si="298">VC$60*$C66*$C$65</f>
        <v>0</v>
      </c>
      <c r="VE66" s="378">
        <f t="shared" ref="VE66:XP66" si="299">VE$60*$C66*$C$65</f>
        <v>0</v>
      </c>
      <c r="VG66" s="378">
        <f t="shared" ref="VG66:XR66" si="300">VG$60*$C66*$C$65</f>
        <v>0</v>
      </c>
      <c r="VI66" s="378">
        <f t="shared" ref="VI66:XT66" si="301">VI$60*$C66*$C$65</f>
        <v>0</v>
      </c>
      <c r="VK66" s="378">
        <f t="shared" ref="VK66:XV66" si="302">VK$60*$C66*$C$65</f>
        <v>0</v>
      </c>
      <c r="VM66" s="378">
        <f t="shared" ref="VM66:XX66" si="303">VM$60*$C66*$C$65</f>
        <v>0</v>
      </c>
      <c r="VO66" s="378">
        <f t="shared" ref="VO66:XZ66" si="304">VO$60*$C66*$C$65</f>
        <v>0</v>
      </c>
      <c r="VQ66" s="378">
        <f t="shared" ref="VQ66:YB66" si="305">VQ$60*$C66*$C$65</f>
        <v>0</v>
      </c>
      <c r="VS66" s="378">
        <f t="shared" ref="VS66:YD66" si="306">VS$60*$C66*$C$65</f>
        <v>0</v>
      </c>
      <c r="VU66" s="378">
        <f t="shared" ref="VU66:YF66" si="307">VU$60*$C66*$C$65</f>
        <v>0</v>
      </c>
      <c r="VW66" s="378">
        <f t="shared" ref="VW66:YH66" si="308">VW$60*$C66*$C$65</f>
        <v>0</v>
      </c>
      <c r="VY66" s="378">
        <f t="shared" ref="VY66:YJ66" si="309">VY$60*$C66*$C$65</f>
        <v>0</v>
      </c>
      <c r="WA66" s="378">
        <f t="shared" ref="WA66:YL69" si="310">WA$60*$C66*$C$65</f>
        <v>0</v>
      </c>
      <c r="WC66" s="378">
        <f t="shared" ref="WC66:YN66" si="311">WC$60*$C66*$C$65</f>
        <v>0</v>
      </c>
      <c r="WE66" s="378">
        <f t="shared" ref="WE66:YP66" si="312">WE$60*$C66*$C$65</f>
        <v>0</v>
      </c>
      <c r="WG66" s="378">
        <f t="shared" ref="WG66:YR66" si="313">WG$60*$C66*$C$65</f>
        <v>0</v>
      </c>
      <c r="WI66" s="378">
        <f t="shared" ref="WI66:YT66" si="314">WI$60*$C66*$C$65</f>
        <v>0</v>
      </c>
      <c r="WK66" s="378">
        <f t="shared" ref="WK66:YV66" si="315">WK$60*$C66*$C$65</f>
        <v>0</v>
      </c>
      <c r="WM66" s="378">
        <f t="shared" ref="WM66:YX66" si="316">WM$60*$C66*$C$65</f>
        <v>0</v>
      </c>
      <c r="WO66" s="378">
        <f t="shared" ref="WO66:YZ66" si="317">WO$60*$C66*$C$65</f>
        <v>0</v>
      </c>
      <c r="WQ66" s="378">
        <f t="shared" ref="WQ66:ZB66" si="318">WQ$60*$C66*$C$65</f>
        <v>0</v>
      </c>
      <c r="WS66" s="378">
        <f t="shared" ref="WS66:ZD66" si="319">WS$60*$C66*$C$65</f>
        <v>0</v>
      </c>
      <c r="WU66" s="378">
        <f t="shared" ref="WU66:ZF66" si="320">WU$60*$C66*$C$65</f>
        <v>0</v>
      </c>
      <c r="WW66" s="378">
        <f t="shared" ref="WW66:ZH66" si="321">WW$60*$C66*$C$65</f>
        <v>0</v>
      </c>
      <c r="WY66" s="378">
        <f t="shared" ref="WY66:ZJ66" si="322">WY$60*$C66*$C$65</f>
        <v>0</v>
      </c>
      <c r="XA66" s="378">
        <f t="shared" ref="XA66:ZL66" si="323">XA$60*$C66*$C$65</f>
        <v>0</v>
      </c>
      <c r="XC66" s="378">
        <f t="shared" ref="XC66:ZN66" si="324">XC$60*$C66*$C$65</f>
        <v>0</v>
      </c>
      <c r="XE66" s="378">
        <f t="shared" ref="XE66:ZP66" si="325">XE$60*$C66*$C$65</f>
        <v>0</v>
      </c>
      <c r="XG66" s="378">
        <f t="shared" ref="XG66:ZR66" si="326">XG$60*$C66*$C$65</f>
        <v>0</v>
      </c>
      <c r="XI66" s="378">
        <f t="shared" ref="XI66:ZT66" si="327">XI$60*$C66*$C$65</f>
        <v>0</v>
      </c>
      <c r="XK66" s="378">
        <f t="shared" ref="XK66:ZV66" si="328">XK$60*$C66*$C$65</f>
        <v>0</v>
      </c>
      <c r="XM66" s="378">
        <f t="shared" ref="XM66:ZX66" si="329">XM$60*$C66*$C$65</f>
        <v>0</v>
      </c>
      <c r="XO66" s="378">
        <f t="shared" ref="XO66:ZZ66" si="330">XO$60*$C66*$C$65</f>
        <v>0</v>
      </c>
      <c r="XQ66" s="378">
        <f t="shared" ref="XQ66:AAB66" si="331">XQ$60*$C66*$C$65</f>
        <v>0</v>
      </c>
      <c r="XS66" s="378">
        <f t="shared" ref="XS66:AAD66" si="332">XS$60*$C66*$C$65</f>
        <v>0</v>
      </c>
      <c r="XU66" s="378">
        <f t="shared" ref="XU66:AAF66" si="333">XU$60*$C66*$C$65</f>
        <v>0</v>
      </c>
      <c r="XW66" s="378">
        <f t="shared" ref="XW66:AAH66" si="334">XW$60*$C66*$C$65</f>
        <v>0</v>
      </c>
      <c r="XY66" s="378">
        <f t="shared" ref="XY66:AAJ66" si="335">XY$60*$C66*$C$65</f>
        <v>0</v>
      </c>
      <c r="YA66" s="378">
        <f t="shared" ref="YA66:AAL66" si="336">YA$60*$C66*$C$65</f>
        <v>0</v>
      </c>
      <c r="YC66" s="378">
        <f t="shared" ref="YC66:AAN66" si="337">YC$60*$C66*$C$65</f>
        <v>0</v>
      </c>
      <c r="YE66" s="378">
        <f t="shared" ref="YE66:AAP66" si="338">YE$60*$C66*$C$65</f>
        <v>0</v>
      </c>
      <c r="YG66" s="378">
        <f t="shared" ref="YG66:AAR66" si="339">YG$60*$C66*$C$65</f>
        <v>0</v>
      </c>
      <c r="YI66" s="378">
        <f t="shared" ref="YI66:AAT66" si="340">YI$60*$C66*$C$65</f>
        <v>0</v>
      </c>
      <c r="YK66" s="378">
        <f t="shared" ref="YK66:AAV66" si="341">YK$60*$C66*$C$65</f>
        <v>0</v>
      </c>
      <c r="YM66" s="378">
        <f t="shared" ref="YM66:AAX69" si="342">YM$60*$C66*$C$65</f>
        <v>0</v>
      </c>
      <c r="YO66" s="378">
        <f t="shared" ref="YO66:AAZ66" si="343">YO$60*$C66*$C$65</f>
        <v>0</v>
      </c>
      <c r="YQ66" s="378">
        <f t="shared" ref="YQ66:ABB66" si="344">YQ$60*$C66*$C$65</f>
        <v>0</v>
      </c>
      <c r="YS66" s="378">
        <f t="shared" ref="YS66:ABD66" si="345">YS$60*$C66*$C$65</f>
        <v>0</v>
      </c>
      <c r="YU66" s="378">
        <f t="shared" ref="YU66:ABF66" si="346">YU$60*$C66*$C$65</f>
        <v>0</v>
      </c>
      <c r="YW66" s="378">
        <f t="shared" ref="YW66:ABH66" si="347">YW$60*$C66*$C$65</f>
        <v>0</v>
      </c>
      <c r="YY66" s="378">
        <f t="shared" ref="YY66:ABJ66" si="348">YY$60*$C66*$C$65</f>
        <v>0</v>
      </c>
      <c r="ZA66" s="378">
        <f t="shared" ref="ZA66:ABL66" si="349">ZA$60*$C66*$C$65</f>
        <v>0</v>
      </c>
      <c r="ZC66" s="378">
        <f t="shared" ref="ZC66:ABN66" si="350">ZC$60*$C66*$C$65</f>
        <v>0</v>
      </c>
      <c r="ZE66" s="378">
        <f t="shared" ref="ZE66:ABP66" si="351">ZE$60*$C66*$C$65</f>
        <v>0</v>
      </c>
      <c r="ZG66" s="378">
        <f t="shared" ref="ZG66:ABR66" si="352">ZG$60*$C66*$C$65</f>
        <v>0</v>
      </c>
      <c r="ZI66" s="378">
        <f t="shared" ref="ZI66:ABT66" si="353">ZI$60*$C66*$C$65</f>
        <v>0</v>
      </c>
      <c r="ZK66" s="378">
        <f t="shared" ref="ZK66:ABV66" si="354">ZK$60*$C66*$C$65</f>
        <v>0</v>
      </c>
      <c r="ZM66" s="378">
        <f t="shared" ref="ZM66:ABX66" si="355">ZM$60*$C66*$C$65</f>
        <v>0</v>
      </c>
      <c r="ZO66" s="378">
        <f t="shared" ref="ZO66:ABZ66" si="356">ZO$60*$C66*$C$65</f>
        <v>0</v>
      </c>
      <c r="ZQ66" s="378">
        <f t="shared" ref="ZQ66:ACB66" si="357">ZQ$60*$C66*$C$65</f>
        <v>0</v>
      </c>
      <c r="ZS66" s="378">
        <f t="shared" ref="ZS66:ACD66" si="358">ZS$60*$C66*$C$65</f>
        <v>0</v>
      </c>
      <c r="ZU66" s="378">
        <f t="shared" ref="ZU66:ACF66" si="359">ZU$60*$C66*$C$65</f>
        <v>0</v>
      </c>
      <c r="ZW66" s="378">
        <f t="shared" ref="ZW66:ACH66" si="360">ZW$60*$C66*$C$65</f>
        <v>0</v>
      </c>
      <c r="ZY66" s="378">
        <f t="shared" ref="ZY66:ACJ66" si="361">ZY$60*$C66*$C$65</f>
        <v>0</v>
      </c>
      <c r="AAA66" s="378">
        <f t="shared" ref="AAA66:ACL66" si="362">AAA$60*$C66*$C$65</f>
        <v>0</v>
      </c>
      <c r="AAC66" s="378">
        <f t="shared" ref="AAC66:ACN66" si="363">AAC$60*$C66*$C$65</f>
        <v>0</v>
      </c>
      <c r="AAE66" s="378">
        <f t="shared" ref="AAE66:ACP66" si="364">AAE$60*$C66*$C$65</f>
        <v>0</v>
      </c>
      <c r="AAG66" s="378">
        <f t="shared" ref="AAG66:ACR66" si="365">AAG$60*$C66*$C$65</f>
        <v>0</v>
      </c>
      <c r="AAI66" s="378">
        <f t="shared" ref="AAI66:ACT66" si="366">AAI$60*$C66*$C$65</f>
        <v>0</v>
      </c>
      <c r="AAK66" s="378">
        <f t="shared" ref="AAK66:ACV66" si="367">AAK$60*$C66*$C$65</f>
        <v>0</v>
      </c>
      <c r="AAM66" s="378">
        <f t="shared" ref="AAM66:ACX66" si="368">AAM$60*$C66*$C$65</f>
        <v>0</v>
      </c>
      <c r="AAO66" s="378">
        <f t="shared" ref="AAO66:ACZ66" si="369">AAO$60*$C66*$C$65</f>
        <v>0</v>
      </c>
      <c r="AAQ66" s="378">
        <f t="shared" ref="AAQ66:ADB66" si="370">AAQ$60*$C66*$C$65</f>
        <v>0</v>
      </c>
      <c r="AAS66" s="378">
        <f t="shared" ref="AAS66:ADD66" si="371">AAS$60*$C66*$C$65</f>
        <v>0</v>
      </c>
      <c r="AAU66" s="378">
        <f t="shared" ref="AAU66:ADF66" si="372">AAU$60*$C66*$C$65</f>
        <v>0</v>
      </c>
      <c r="AAW66" s="378">
        <f t="shared" ref="AAW66:ADH66" si="373">AAW$60*$C66*$C$65</f>
        <v>0</v>
      </c>
      <c r="AAY66" s="378">
        <f t="shared" ref="AAY66:ADJ69" si="374">AAY$60*$C66*$C$65</f>
        <v>0</v>
      </c>
      <c r="ABA66" s="378">
        <f t="shared" ref="ABA66:ADL66" si="375">ABA$60*$C66*$C$65</f>
        <v>0</v>
      </c>
      <c r="ABC66" s="378">
        <f t="shared" ref="ABC66:ADN66" si="376">ABC$60*$C66*$C$65</f>
        <v>0</v>
      </c>
      <c r="ABE66" s="378">
        <f t="shared" ref="ABE66:ADP66" si="377">ABE$60*$C66*$C$65</f>
        <v>0</v>
      </c>
      <c r="ABG66" s="378">
        <f t="shared" ref="ABG66:ADR66" si="378">ABG$60*$C66*$C$65</f>
        <v>0</v>
      </c>
      <c r="ABI66" s="378">
        <f t="shared" ref="ABI66:ADT66" si="379">ABI$60*$C66*$C$65</f>
        <v>0</v>
      </c>
      <c r="ABK66" s="378">
        <f t="shared" ref="ABK66:ADV66" si="380">ABK$60*$C66*$C$65</f>
        <v>0</v>
      </c>
      <c r="ABM66" s="378">
        <f t="shared" ref="ABM66:ADX66" si="381">ABM$60*$C66*$C$65</f>
        <v>0</v>
      </c>
      <c r="ABO66" s="378">
        <f t="shared" ref="ABO66:ADZ66" si="382">ABO$60*$C66*$C$65</f>
        <v>0</v>
      </c>
      <c r="ABQ66" s="378">
        <f t="shared" ref="ABQ66:AEB66" si="383">ABQ$60*$C66*$C$65</f>
        <v>0</v>
      </c>
      <c r="ABS66" s="378">
        <f t="shared" ref="ABS66:AED66" si="384">ABS$60*$C66*$C$65</f>
        <v>0</v>
      </c>
      <c r="ABU66" s="378">
        <f t="shared" ref="ABU66:AEF66" si="385">ABU$60*$C66*$C$65</f>
        <v>0</v>
      </c>
      <c r="ABW66" s="378">
        <f t="shared" ref="ABW66:AEH66" si="386">ABW$60*$C66*$C$65</f>
        <v>0</v>
      </c>
      <c r="ABY66" s="378">
        <f t="shared" ref="ABY66:AEJ66" si="387">ABY$60*$C66*$C$65</f>
        <v>0</v>
      </c>
      <c r="ACA66" s="378">
        <f t="shared" ref="ACA66:AEL66" si="388">ACA$60*$C66*$C$65</f>
        <v>0</v>
      </c>
      <c r="ACC66" s="378">
        <f t="shared" ref="ACC66:AEN66" si="389">ACC$60*$C66*$C$65</f>
        <v>0</v>
      </c>
      <c r="ACE66" s="378">
        <f t="shared" ref="ACE66:AEP66" si="390">ACE$60*$C66*$C$65</f>
        <v>0</v>
      </c>
      <c r="ACG66" s="378">
        <f t="shared" ref="ACG66:AER66" si="391">ACG$60*$C66*$C$65</f>
        <v>0</v>
      </c>
      <c r="ACI66" s="378">
        <f t="shared" ref="ACI66:AET66" si="392">ACI$60*$C66*$C$65</f>
        <v>0</v>
      </c>
      <c r="ACK66" s="378">
        <f t="shared" ref="ACK66:AEV66" si="393">ACK$60*$C66*$C$65</f>
        <v>0</v>
      </c>
      <c r="ACM66" s="378">
        <f t="shared" ref="ACM66:AEX66" si="394">ACM$60*$C66*$C$65</f>
        <v>0</v>
      </c>
      <c r="ACO66" s="378">
        <f t="shared" ref="ACO66:AEZ66" si="395">ACO$60*$C66*$C$65</f>
        <v>0</v>
      </c>
      <c r="ACQ66" s="378">
        <f t="shared" ref="ACQ66:AFB66" si="396">ACQ$60*$C66*$C$65</f>
        <v>0</v>
      </c>
      <c r="ACS66" s="378">
        <f t="shared" ref="ACS66:AFD66" si="397">ACS$60*$C66*$C$65</f>
        <v>0</v>
      </c>
      <c r="ACU66" s="378">
        <f t="shared" ref="ACU66:AFF66" si="398">ACU$60*$C66*$C$65</f>
        <v>0</v>
      </c>
      <c r="ACW66" s="378">
        <f t="shared" ref="ACW66:AFH66" si="399">ACW$60*$C66*$C$65</f>
        <v>0</v>
      </c>
      <c r="ACY66" s="378">
        <f t="shared" ref="ACY66:AFJ66" si="400">ACY$60*$C66*$C$65</f>
        <v>0</v>
      </c>
      <c r="ADA66" s="378">
        <f t="shared" ref="ADA66:AFL66" si="401">ADA$60*$C66*$C$65</f>
        <v>0</v>
      </c>
      <c r="ADC66" s="378">
        <f t="shared" ref="ADC66:AFN66" si="402">ADC$60*$C66*$C$65</f>
        <v>0</v>
      </c>
      <c r="ADE66" s="378">
        <f t="shared" ref="ADE66:AFP66" si="403">ADE$60*$C66*$C$65</f>
        <v>0</v>
      </c>
      <c r="ADG66" s="378">
        <f t="shared" ref="ADG66:AFR66" si="404">ADG$60*$C66*$C$65</f>
        <v>0</v>
      </c>
      <c r="ADI66" s="378">
        <f t="shared" ref="ADI66:AFT66" si="405">ADI$60*$C66*$C$65</f>
        <v>0</v>
      </c>
      <c r="ADK66" s="378">
        <f t="shared" ref="ADK66:AFV69" si="406">ADK$60*$C66*$C$65</f>
        <v>0</v>
      </c>
      <c r="ADM66" s="378">
        <f t="shared" ref="ADM66:AFX66" si="407">ADM$60*$C66*$C$65</f>
        <v>0</v>
      </c>
      <c r="ADO66" s="378">
        <f t="shared" ref="ADO66:AFZ66" si="408">ADO$60*$C66*$C$65</f>
        <v>0</v>
      </c>
      <c r="ADQ66" s="378">
        <f t="shared" ref="ADQ66:AGB66" si="409">ADQ$60*$C66*$C$65</f>
        <v>0</v>
      </c>
      <c r="ADS66" s="378">
        <f t="shared" ref="ADS66:AGD66" si="410">ADS$60*$C66*$C$65</f>
        <v>0</v>
      </c>
      <c r="ADU66" s="378">
        <f t="shared" ref="ADU66:AGF66" si="411">ADU$60*$C66*$C$65</f>
        <v>0</v>
      </c>
      <c r="ADW66" s="378">
        <f t="shared" ref="ADW66:AGH66" si="412">ADW$60*$C66*$C$65</f>
        <v>0</v>
      </c>
      <c r="ADY66" s="378">
        <f t="shared" ref="ADY66:AGJ66" si="413">ADY$60*$C66*$C$65</f>
        <v>0</v>
      </c>
      <c r="AEA66" s="378">
        <f t="shared" ref="AEA66:AGL66" si="414">AEA$60*$C66*$C$65</f>
        <v>0</v>
      </c>
      <c r="AEC66" s="378">
        <f t="shared" ref="AEC66:AGN66" si="415">AEC$60*$C66*$C$65</f>
        <v>0</v>
      </c>
      <c r="AEE66" s="378">
        <f t="shared" ref="AEE66:AGP66" si="416">AEE$60*$C66*$C$65</f>
        <v>0</v>
      </c>
      <c r="AEG66" s="378">
        <f t="shared" ref="AEG66:AGR66" si="417">AEG$60*$C66*$C$65</f>
        <v>0</v>
      </c>
      <c r="AEI66" s="378">
        <f t="shared" ref="AEI66:AGT66" si="418">AEI$60*$C66*$C$65</f>
        <v>0</v>
      </c>
      <c r="AEK66" s="378">
        <f t="shared" ref="AEK66:AGV66" si="419">AEK$60*$C66*$C$65</f>
        <v>0</v>
      </c>
      <c r="AEM66" s="378">
        <f t="shared" ref="AEM66:AGX66" si="420">AEM$60*$C66*$C$65</f>
        <v>0</v>
      </c>
      <c r="AEO66" s="378">
        <f t="shared" ref="AEO66:AGZ66" si="421">AEO$60*$C66*$C$65</f>
        <v>0</v>
      </c>
      <c r="AEQ66" s="378">
        <f t="shared" ref="AEQ66:AHB66" si="422">AEQ$60*$C66*$C$65</f>
        <v>0</v>
      </c>
      <c r="AES66" s="378">
        <f t="shared" ref="AES66:AHD66" si="423">AES$60*$C66*$C$65</f>
        <v>0</v>
      </c>
      <c r="AEU66" s="378">
        <f t="shared" ref="AEU66:AHF66" si="424">AEU$60*$C66*$C$65</f>
        <v>0</v>
      </c>
      <c r="AEW66" s="378">
        <f t="shared" ref="AEW66:AHH66" si="425">AEW$60*$C66*$C$65</f>
        <v>0</v>
      </c>
      <c r="AEY66" s="378">
        <f t="shared" ref="AEY66:AHJ66" si="426">AEY$60*$C66*$C$65</f>
        <v>0</v>
      </c>
      <c r="AFA66" s="378">
        <f t="shared" ref="AFA66:AHL66" si="427">AFA$60*$C66*$C$65</f>
        <v>0</v>
      </c>
      <c r="AFC66" s="378">
        <f t="shared" ref="AFC66:AHN66" si="428">AFC$60*$C66*$C$65</f>
        <v>0</v>
      </c>
      <c r="AFE66" s="378">
        <f t="shared" ref="AFE66:AHP66" si="429">AFE$60*$C66*$C$65</f>
        <v>0</v>
      </c>
      <c r="AFG66" s="378">
        <f t="shared" ref="AFG66:AHR66" si="430">AFG$60*$C66*$C$65</f>
        <v>0</v>
      </c>
      <c r="AFI66" s="378">
        <f t="shared" ref="AFI66:AHT66" si="431">AFI$60*$C66*$C$65</f>
        <v>0</v>
      </c>
      <c r="AFK66" s="378">
        <f t="shared" ref="AFK66:AHV66" si="432">AFK$60*$C66*$C$65</f>
        <v>0</v>
      </c>
      <c r="AFM66" s="378">
        <f t="shared" ref="AFM66:AHX66" si="433">AFM$60*$C66*$C$65</f>
        <v>0</v>
      </c>
      <c r="AFO66" s="378">
        <f t="shared" ref="AFO66:AHZ66" si="434">AFO$60*$C66*$C$65</f>
        <v>0</v>
      </c>
      <c r="AFQ66" s="378">
        <f t="shared" ref="AFQ66:AIB66" si="435">AFQ$60*$C66*$C$65</f>
        <v>0</v>
      </c>
      <c r="AFS66" s="378">
        <f t="shared" ref="AFS66:AID66" si="436">AFS$60*$C66*$C$65</f>
        <v>0</v>
      </c>
      <c r="AFU66" s="378">
        <f t="shared" ref="AFU66:AIF66" si="437">AFU$60*$C66*$C$65</f>
        <v>0</v>
      </c>
      <c r="AFW66" s="378">
        <f t="shared" ref="AFW66:AIH69" si="438">AFW$60*$C66*$C$65</f>
        <v>0</v>
      </c>
      <c r="AFY66" s="378">
        <f t="shared" ref="AFY66:AIJ66" si="439">AFY$60*$C66*$C$65</f>
        <v>0</v>
      </c>
      <c r="AGA66" s="378">
        <f t="shared" ref="AGA66:AIL66" si="440">AGA$60*$C66*$C$65</f>
        <v>0</v>
      </c>
      <c r="AGC66" s="378">
        <f t="shared" ref="AGC66:AIN66" si="441">AGC$60*$C66*$C$65</f>
        <v>0</v>
      </c>
      <c r="AGE66" s="378">
        <f t="shared" ref="AGE66:AIP66" si="442">AGE$60*$C66*$C$65</f>
        <v>0</v>
      </c>
      <c r="AGG66" s="378">
        <f t="shared" ref="AGG66:AIR66" si="443">AGG$60*$C66*$C$65</f>
        <v>0</v>
      </c>
      <c r="AGI66" s="378">
        <f t="shared" ref="AGI66:AIT66" si="444">AGI$60*$C66*$C$65</f>
        <v>0</v>
      </c>
      <c r="AGK66" s="378">
        <f t="shared" ref="AGK66:AIV66" si="445">AGK$60*$C66*$C$65</f>
        <v>0</v>
      </c>
      <c r="AGM66" s="378">
        <f t="shared" ref="AGM66:AIX66" si="446">AGM$60*$C66*$C$65</f>
        <v>0</v>
      </c>
      <c r="AGO66" s="378">
        <f t="shared" ref="AGO66:AIZ66" si="447">AGO$60*$C66*$C$65</f>
        <v>0</v>
      </c>
      <c r="AGQ66" s="378">
        <f t="shared" ref="AGQ66:AJB66" si="448">AGQ$60*$C66*$C$65</f>
        <v>0</v>
      </c>
      <c r="AGS66" s="378">
        <f t="shared" ref="AGS66:AJD66" si="449">AGS$60*$C66*$C$65</f>
        <v>0</v>
      </c>
      <c r="AGU66" s="378">
        <f t="shared" ref="AGU66:AJF66" si="450">AGU$60*$C66*$C$65</f>
        <v>0</v>
      </c>
      <c r="AGW66" s="378">
        <f t="shared" ref="AGW66:AJH66" si="451">AGW$60*$C66*$C$65</f>
        <v>0</v>
      </c>
      <c r="AGY66" s="378">
        <f t="shared" ref="AGY66:AJJ66" si="452">AGY$60*$C66*$C$65</f>
        <v>0</v>
      </c>
      <c r="AHA66" s="378">
        <f t="shared" ref="AHA66:AJL66" si="453">AHA$60*$C66*$C$65</f>
        <v>0</v>
      </c>
      <c r="AHC66" s="378">
        <f t="shared" ref="AHC66:AJN66" si="454">AHC$60*$C66*$C$65</f>
        <v>0</v>
      </c>
      <c r="AHE66" s="378">
        <f t="shared" ref="AHE66:AJP66" si="455">AHE$60*$C66*$C$65</f>
        <v>0</v>
      </c>
      <c r="AHG66" s="378">
        <f t="shared" ref="AHG66:AJR66" si="456">AHG$60*$C66*$C$65</f>
        <v>0</v>
      </c>
      <c r="AHI66" s="378">
        <f t="shared" ref="AHI66:AJT66" si="457">AHI$60*$C66*$C$65</f>
        <v>0</v>
      </c>
      <c r="AHK66" s="378">
        <f t="shared" ref="AHK66:AJV66" si="458">AHK$60*$C66*$C$65</f>
        <v>0</v>
      </c>
      <c r="AHM66" s="378">
        <f t="shared" ref="AHM66:AJX66" si="459">AHM$60*$C66*$C$65</f>
        <v>0</v>
      </c>
      <c r="AHO66" s="378">
        <f t="shared" ref="AHO66:AJZ66" si="460">AHO$60*$C66*$C$65</f>
        <v>0</v>
      </c>
      <c r="AHQ66" s="378">
        <f t="shared" ref="AHQ66:AKB66" si="461">AHQ$60*$C66*$C$65</f>
        <v>0</v>
      </c>
      <c r="AHS66" s="378">
        <f t="shared" ref="AHS66:AKD66" si="462">AHS$60*$C66*$C$65</f>
        <v>0</v>
      </c>
      <c r="AHU66" s="378">
        <f t="shared" ref="AHU66:AKF66" si="463">AHU$60*$C66*$C$65</f>
        <v>0</v>
      </c>
      <c r="AHW66" s="378">
        <f t="shared" ref="AHW66:AKH66" si="464">AHW$60*$C66*$C$65</f>
        <v>0</v>
      </c>
      <c r="AHY66" s="378">
        <f t="shared" ref="AHY66:AKJ66" si="465">AHY$60*$C66*$C$65</f>
        <v>0</v>
      </c>
      <c r="AIA66" s="378">
        <f t="shared" ref="AIA66:AKL66" si="466">AIA$60*$C66*$C$65</f>
        <v>0</v>
      </c>
      <c r="AIC66" s="378">
        <f t="shared" ref="AIC66:AKN66" si="467">AIC$60*$C66*$C$65</f>
        <v>0</v>
      </c>
      <c r="AIE66" s="378">
        <f t="shared" ref="AIE66:AKP66" si="468">AIE$60*$C66*$C$65</f>
        <v>0</v>
      </c>
      <c r="AIG66" s="378">
        <f t="shared" ref="AIG66:AKR66" si="469">AIG$60*$C66*$C$65</f>
        <v>0</v>
      </c>
      <c r="AII66" s="378">
        <f t="shared" ref="AII66:AKT69" si="470">AII$60*$C66*$C$65</f>
        <v>0</v>
      </c>
      <c r="AIK66" s="378">
        <f t="shared" ref="AIK66:AKV66" si="471">AIK$60*$C66*$C$65</f>
        <v>0</v>
      </c>
      <c r="AIM66" s="378">
        <f t="shared" ref="AIM66:AKX66" si="472">AIM$60*$C66*$C$65</f>
        <v>0</v>
      </c>
      <c r="AIO66" s="378">
        <f t="shared" ref="AIO66:AKZ66" si="473">AIO$60*$C66*$C$65</f>
        <v>0</v>
      </c>
      <c r="AIQ66" s="378">
        <f t="shared" ref="AIQ66:ALB66" si="474">AIQ$60*$C66*$C$65</f>
        <v>0</v>
      </c>
      <c r="AIS66" s="378">
        <f t="shared" ref="AIS66:ALD66" si="475">AIS$60*$C66*$C$65</f>
        <v>0</v>
      </c>
      <c r="AIU66" s="378">
        <f t="shared" ref="AIU66:ALF66" si="476">AIU$60*$C66*$C$65</f>
        <v>0</v>
      </c>
      <c r="AIW66" s="378">
        <f t="shared" ref="AIW66:ALH66" si="477">AIW$60*$C66*$C$65</f>
        <v>0</v>
      </c>
      <c r="AIY66" s="378">
        <f t="shared" ref="AIY66:ALJ66" si="478">AIY$60*$C66*$C$65</f>
        <v>0</v>
      </c>
      <c r="AJA66" s="378">
        <f t="shared" ref="AJA66:ALL66" si="479">AJA$60*$C66*$C$65</f>
        <v>0</v>
      </c>
      <c r="AJC66" s="378">
        <f t="shared" ref="AJC66:ALN66" si="480">AJC$60*$C66*$C$65</f>
        <v>0</v>
      </c>
      <c r="AJE66" s="378">
        <f t="shared" ref="AJE66:ALP66" si="481">AJE$60*$C66*$C$65</f>
        <v>0</v>
      </c>
      <c r="AJG66" s="378">
        <f t="shared" ref="AJG66:ALR66" si="482">AJG$60*$C66*$C$65</f>
        <v>0</v>
      </c>
      <c r="AJI66" s="378">
        <f t="shared" ref="AJI66:ALT66" si="483">AJI$60*$C66*$C$65</f>
        <v>0</v>
      </c>
      <c r="AJK66" s="378">
        <f t="shared" ref="AJK66:ALV66" si="484">AJK$60*$C66*$C$65</f>
        <v>0</v>
      </c>
      <c r="AJM66" s="378">
        <f t="shared" ref="AJM66:ALX66" si="485">AJM$60*$C66*$C$65</f>
        <v>0</v>
      </c>
      <c r="AJO66" s="378">
        <f t="shared" ref="AJO66:ALZ66" si="486">AJO$60*$C66*$C$65</f>
        <v>0</v>
      </c>
      <c r="AJQ66" s="378">
        <f t="shared" ref="AJQ66:AMB66" si="487">AJQ$60*$C66*$C$65</f>
        <v>0</v>
      </c>
      <c r="AJS66" s="378">
        <f t="shared" ref="AJS66:AMD66" si="488">AJS$60*$C66*$C$65</f>
        <v>0</v>
      </c>
      <c r="AJU66" s="378">
        <f t="shared" ref="AJU66:AMF66" si="489">AJU$60*$C66*$C$65</f>
        <v>0</v>
      </c>
      <c r="AJW66" s="378">
        <f t="shared" ref="AJW66:AMH66" si="490">AJW$60*$C66*$C$65</f>
        <v>0</v>
      </c>
      <c r="AJY66" s="378">
        <f t="shared" ref="AJY66:AMJ66" si="491">AJY$60*$C66*$C$65</f>
        <v>0</v>
      </c>
      <c r="AKA66" s="378">
        <f t="shared" ref="AKA66:AML66" si="492">AKA$60*$C66*$C$65</f>
        <v>0</v>
      </c>
      <c r="AKC66" s="378">
        <f t="shared" ref="AKC66:AMN66" si="493">AKC$60*$C66*$C$65</f>
        <v>0</v>
      </c>
      <c r="AKE66" s="378">
        <f t="shared" ref="AKE66:AMP66" si="494">AKE$60*$C66*$C$65</f>
        <v>0</v>
      </c>
      <c r="AKG66" s="378">
        <f t="shared" ref="AKG66:AMR66" si="495">AKG$60*$C66*$C$65</f>
        <v>0</v>
      </c>
      <c r="AKI66" s="378">
        <f t="shared" ref="AKI66:AMT66" si="496">AKI$60*$C66*$C$65</f>
        <v>0</v>
      </c>
      <c r="AKK66" s="378">
        <f t="shared" ref="AKK66:AMV66" si="497">AKK$60*$C66*$C$65</f>
        <v>0</v>
      </c>
      <c r="AKM66" s="378">
        <f t="shared" ref="AKM66:AMX66" si="498">AKM$60*$C66*$C$65</f>
        <v>0</v>
      </c>
      <c r="AKO66" s="378">
        <f t="shared" ref="AKO66:AMZ66" si="499">AKO$60*$C66*$C$65</f>
        <v>0</v>
      </c>
      <c r="AKQ66" s="378">
        <f t="shared" ref="AKQ66:ANB66" si="500">AKQ$60*$C66*$C$65</f>
        <v>0</v>
      </c>
      <c r="AKS66" s="378">
        <f t="shared" ref="AKS66:AND66" si="501">AKS$60*$C66*$C$65</f>
        <v>0</v>
      </c>
      <c r="AKU66" s="378">
        <f t="shared" ref="AKU66:ANF69" si="502">AKU$60*$C66*$C$65</f>
        <v>0</v>
      </c>
      <c r="AKW66" s="378">
        <f t="shared" ref="AKW66:ANH66" si="503">AKW$60*$C66*$C$65</f>
        <v>0</v>
      </c>
      <c r="AKY66" s="378">
        <f t="shared" ref="AKY66:ANJ66" si="504">AKY$60*$C66*$C$65</f>
        <v>0</v>
      </c>
      <c r="ALA66" s="378">
        <f t="shared" ref="ALA66:ANL66" si="505">ALA$60*$C66*$C$65</f>
        <v>0</v>
      </c>
      <c r="ALC66" s="378">
        <f t="shared" ref="ALC66:ANN66" si="506">ALC$60*$C66*$C$65</f>
        <v>0</v>
      </c>
      <c r="ALE66" s="378">
        <f t="shared" ref="ALE66:ANP66" si="507">ALE$60*$C66*$C$65</f>
        <v>0</v>
      </c>
      <c r="ALG66" s="378">
        <f t="shared" ref="ALG66:ANR66" si="508">ALG$60*$C66*$C$65</f>
        <v>0</v>
      </c>
      <c r="ALI66" s="378">
        <f t="shared" ref="ALI66:ANT66" si="509">ALI$60*$C66*$C$65</f>
        <v>0</v>
      </c>
      <c r="ALK66" s="378">
        <f t="shared" ref="ALK66:ANV66" si="510">ALK$60*$C66*$C$65</f>
        <v>0</v>
      </c>
      <c r="ALM66" s="378">
        <f t="shared" ref="ALM66:ANX66" si="511">ALM$60*$C66*$C$65</f>
        <v>0</v>
      </c>
      <c r="ALO66" s="378">
        <f t="shared" ref="ALO66:ANZ66" si="512">ALO$60*$C66*$C$65</f>
        <v>0</v>
      </c>
      <c r="ALQ66" s="378">
        <f t="shared" ref="ALQ66:AOB66" si="513">ALQ$60*$C66*$C$65</f>
        <v>0</v>
      </c>
      <c r="ALS66" s="378">
        <f t="shared" ref="ALS66:AOD66" si="514">ALS$60*$C66*$C$65</f>
        <v>0</v>
      </c>
      <c r="ALU66" s="378">
        <f t="shared" ref="ALU66:AOF66" si="515">ALU$60*$C66*$C$65</f>
        <v>0</v>
      </c>
      <c r="ALW66" s="378">
        <f t="shared" ref="ALW66:AOH66" si="516">ALW$60*$C66*$C$65</f>
        <v>0</v>
      </c>
      <c r="ALY66" s="378">
        <f t="shared" ref="ALY66:AOJ66" si="517">ALY$60*$C66*$C$65</f>
        <v>0</v>
      </c>
      <c r="AMA66" s="378">
        <f t="shared" ref="AMA66:AOL66" si="518">AMA$60*$C66*$C$65</f>
        <v>0</v>
      </c>
      <c r="AMC66" s="378">
        <f t="shared" ref="AMC66:AON66" si="519">AMC$60*$C66*$C$65</f>
        <v>0</v>
      </c>
      <c r="AME66" s="378">
        <f t="shared" ref="AME66:AOP66" si="520">AME$60*$C66*$C$65</f>
        <v>0</v>
      </c>
      <c r="AMG66" s="378">
        <f t="shared" ref="AMG66:AOR66" si="521">AMG$60*$C66*$C$65</f>
        <v>0</v>
      </c>
      <c r="AMI66" s="378">
        <f t="shared" ref="AMI66:AOT66" si="522">AMI$60*$C66*$C$65</f>
        <v>0</v>
      </c>
      <c r="AMK66" s="378">
        <f t="shared" ref="AMK66:AOV66" si="523">AMK$60*$C66*$C$65</f>
        <v>0</v>
      </c>
      <c r="AMM66" s="378">
        <f t="shared" ref="AMM66:AOX66" si="524">AMM$60*$C66*$C$65</f>
        <v>0</v>
      </c>
      <c r="AMO66" s="378">
        <f t="shared" ref="AMO66:AOZ66" si="525">AMO$60*$C66*$C$65</f>
        <v>0</v>
      </c>
      <c r="AMQ66" s="378">
        <f t="shared" ref="AMQ66:APB66" si="526">AMQ$60*$C66*$C$65</f>
        <v>0</v>
      </c>
      <c r="AMS66" s="378">
        <f t="shared" ref="AMS66:APD66" si="527">AMS$60*$C66*$C$65</f>
        <v>0</v>
      </c>
      <c r="AMU66" s="378">
        <f t="shared" ref="AMU66:APF66" si="528">AMU$60*$C66*$C$65</f>
        <v>0</v>
      </c>
      <c r="AMW66" s="378">
        <f t="shared" ref="AMW66:APH66" si="529">AMW$60*$C66*$C$65</f>
        <v>0</v>
      </c>
      <c r="AMY66" s="378">
        <f t="shared" ref="AMY66:APJ66" si="530">AMY$60*$C66*$C$65</f>
        <v>0</v>
      </c>
      <c r="ANA66" s="378">
        <f t="shared" ref="ANA66:APL66" si="531">ANA$60*$C66*$C$65</f>
        <v>0</v>
      </c>
      <c r="ANC66" s="378">
        <f t="shared" ref="ANC66:APN66" si="532">ANC$60*$C66*$C$65</f>
        <v>0</v>
      </c>
      <c r="ANE66" s="378">
        <f t="shared" ref="ANE66:APP66" si="533">ANE$60*$C66*$C$65</f>
        <v>0</v>
      </c>
      <c r="ANG66" s="378">
        <f t="shared" ref="ANG66:APR69" si="534">ANG$60*$C66*$C$65</f>
        <v>0</v>
      </c>
      <c r="ANI66" s="378">
        <f t="shared" ref="ANI66:APT66" si="535">ANI$60*$C66*$C$65</f>
        <v>0</v>
      </c>
      <c r="ANK66" s="378">
        <f t="shared" ref="ANK66:APV66" si="536">ANK$60*$C66*$C$65</f>
        <v>0</v>
      </c>
      <c r="ANM66" s="378">
        <f t="shared" ref="ANM66:APX66" si="537">ANM$60*$C66*$C$65</f>
        <v>0</v>
      </c>
      <c r="ANO66" s="378">
        <f t="shared" ref="ANO66:APZ66" si="538">ANO$60*$C66*$C$65</f>
        <v>0</v>
      </c>
      <c r="ANQ66" s="378">
        <f t="shared" ref="ANQ66:AQB66" si="539">ANQ$60*$C66*$C$65</f>
        <v>0</v>
      </c>
      <c r="ANS66" s="378">
        <f t="shared" ref="ANS66:AQD66" si="540">ANS$60*$C66*$C$65</f>
        <v>0</v>
      </c>
      <c r="ANU66" s="378">
        <f t="shared" ref="ANU66:AQF66" si="541">ANU$60*$C66*$C$65</f>
        <v>0</v>
      </c>
      <c r="ANW66" s="378">
        <f t="shared" ref="ANW66:AQH66" si="542">ANW$60*$C66*$C$65</f>
        <v>0</v>
      </c>
      <c r="ANY66" s="378">
        <f t="shared" ref="ANY66:AQJ66" si="543">ANY$60*$C66*$C$65</f>
        <v>0</v>
      </c>
      <c r="AOA66" s="378">
        <f t="shared" ref="AOA66:AQL66" si="544">AOA$60*$C66*$C$65</f>
        <v>0</v>
      </c>
      <c r="AOC66" s="378">
        <f t="shared" ref="AOC66:AQN66" si="545">AOC$60*$C66*$C$65</f>
        <v>0</v>
      </c>
      <c r="AOE66" s="378">
        <f t="shared" ref="AOE66:AQP66" si="546">AOE$60*$C66*$C$65</f>
        <v>0</v>
      </c>
      <c r="AOG66" s="378">
        <f t="shared" ref="AOG66:AQR66" si="547">AOG$60*$C66*$C$65</f>
        <v>0</v>
      </c>
      <c r="AOI66" s="378">
        <f t="shared" ref="AOI66:AQT66" si="548">AOI$60*$C66*$C$65</f>
        <v>0</v>
      </c>
      <c r="AOK66" s="378">
        <f t="shared" ref="AOK66:AQV66" si="549">AOK$60*$C66*$C$65</f>
        <v>0</v>
      </c>
      <c r="AOM66" s="378">
        <f t="shared" ref="AOM66:AQX66" si="550">AOM$60*$C66*$C$65</f>
        <v>0</v>
      </c>
      <c r="AOO66" s="378">
        <f t="shared" ref="AOO66:AQZ66" si="551">AOO$60*$C66*$C$65</f>
        <v>0</v>
      </c>
      <c r="AOQ66" s="378">
        <f t="shared" ref="AOQ66:ARB66" si="552">AOQ$60*$C66*$C$65</f>
        <v>0</v>
      </c>
      <c r="AOS66" s="378">
        <f t="shared" ref="AOS66:ARD66" si="553">AOS$60*$C66*$C$65</f>
        <v>0</v>
      </c>
      <c r="AOU66" s="378">
        <f t="shared" ref="AOU66:ARF66" si="554">AOU$60*$C66*$C$65</f>
        <v>0</v>
      </c>
      <c r="AOW66" s="378">
        <f t="shared" ref="AOW66:ARH66" si="555">AOW$60*$C66*$C$65</f>
        <v>0</v>
      </c>
      <c r="AOY66" s="378">
        <f t="shared" ref="AOY66:ARJ66" si="556">AOY$60*$C66*$C$65</f>
        <v>0</v>
      </c>
      <c r="APA66" s="378">
        <f t="shared" ref="APA66:ARL66" si="557">APA$60*$C66*$C$65</f>
        <v>0</v>
      </c>
      <c r="APC66" s="378">
        <f t="shared" ref="APC66:ARN66" si="558">APC$60*$C66*$C$65</f>
        <v>0</v>
      </c>
      <c r="APE66" s="378">
        <f t="shared" ref="APE66:ARP66" si="559">APE$60*$C66*$C$65</f>
        <v>0</v>
      </c>
      <c r="APG66" s="378">
        <f t="shared" ref="APG66:ARR66" si="560">APG$60*$C66*$C$65</f>
        <v>0</v>
      </c>
      <c r="API66" s="378">
        <f t="shared" ref="API66:ART66" si="561">API$60*$C66*$C$65</f>
        <v>0</v>
      </c>
      <c r="APK66" s="378">
        <f t="shared" ref="APK66:ARV66" si="562">APK$60*$C66*$C$65</f>
        <v>0</v>
      </c>
      <c r="APM66" s="378">
        <f t="shared" ref="APM66:ARX66" si="563">APM$60*$C66*$C$65</f>
        <v>0</v>
      </c>
      <c r="APO66" s="378">
        <f t="shared" ref="APO66:ARZ66" si="564">APO$60*$C66*$C$65</f>
        <v>0</v>
      </c>
      <c r="APQ66" s="378">
        <f t="shared" ref="APQ66:ASB66" si="565">APQ$60*$C66*$C$65</f>
        <v>0</v>
      </c>
      <c r="APS66" s="378">
        <f t="shared" ref="APS66:ASD69" si="566">APS$60*$C66*$C$65</f>
        <v>0</v>
      </c>
      <c r="APU66" s="378">
        <f t="shared" ref="APU66:ASF66" si="567">APU$60*$C66*$C$65</f>
        <v>0</v>
      </c>
      <c r="APW66" s="378">
        <f t="shared" ref="APW66:ASH66" si="568">APW$60*$C66*$C$65</f>
        <v>0</v>
      </c>
      <c r="APY66" s="378">
        <f t="shared" ref="APY66:ASJ66" si="569">APY$60*$C66*$C$65</f>
        <v>0</v>
      </c>
      <c r="AQA66" s="378">
        <f t="shared" ref="AQA66:ASL66" si="570">AQA$60*$C66*$C$65</f>
        <v>0</v>
      </c>
      <c r="AQC66" s="378">
        <f t="shared" ref="AQC66:ASN66" si="571">AQC$60*$C66*$C$65</f>
        <v>0</v>
      </c>
      <c r="AQE66" s="378">
        <f t="shared" ref="AQE66:ASP66" si="572">AQE$60*$C66*$C$65</f>
        <v>0</v>
      </c>
      <c r="AQG66" s="378">
        <f t="shared" ref="AQG66:ASR66" si="573">AQG$60*$C66*$C$65</f>
        <v>0</v>
      </c>
      <c r="AQI66" s="378">
        <f t="shared" ref="AQI66:AST66" si="574">AQI$60*$C66*$C$65</f>
        <v>0</v>
      </c>
      <c r="AQK66" s="378">
        <f t="shared" ref="AQK66:ASV66" si="575">AQK$60*$C66*$C$65</f>
        <v>0</v>
      </c>
      <c r="AQM66" s="378">
        <f t="shared" ref="AQM66:ASX66" si="576">AQM$60*$C66*$C$65</f>
        <v>0</v>
      </c>
      <c r="AQO66" s="378">
        <f t="shared" ref="AQO66:ASZ66" si="577">AQO$60*$C66*$C$65</f>
        <v>0</v>
      </c>
      <c r="AQQ66" s="378">
        <f t="shared" ref="AQQ66:ATB66" si="578">AQQ$60*$C66*$C$65</f>
        <v>0</v>
      </c>
      <c r="AQS66" s="378">
        <f t="shared" ref="AQS66:ATD66" si="579">AQS$60*$C66*$C$65</f>
        <v>0</v>
      </c>
      <c r="AQU66" s="378">
        <f t="shared" ref="AQU66:ATF66" si="580">AQU$60*$C66*$C$65</f>
        <v>0</v>
      </c>
      <c r="AQW66" s="378">
        <f t="shared" ref="AQW66:ATH66" si="581">AQW$60*$C66*$C$65</f>
        <v>0</v>
      </c>
      <c r="AQY66" s="378">
        <f t="shared" ref="AQY66:ATJ66" si="582">AQY$60*$C66*$C$65</f>
        <v>0</v>
      </c>
      <c r="ARA66" s="378">
        <f t="shared" ref="ARA66:ATL66" si="583">ARA$60*$C66*$C$65</f>
        <v>0</v>
      </c>
      <c r="ARC66" s="378">
        <f t="shared" ref="ARC66:ATN66" si="584">ARC$60*$C66*$C$65</f>
        <v>0</v>
      </c>
      <c r="ARE66" s="378">
        <f t="shared" ref="ARE66:ATP66" si="585">ARE$60*$C66*$C$65</f>
        <v>0</v>
      </c>
      <c r="ARG66" s="378">
        <f t="shared" ref="ARG66:ATR66" si="586">ARG$60*$C66*$C$65</f>
        <v>0</v>
      </c>
      <c r="ARI66" s="378">
        <f t="shared" ref="ARI66:ATT66" si="587">ARI$60*$C66*$C$65</f>
        <v>0</v>
      </c>
      <c r="ARK66" s="378">
        <f t="shared" ref="ARK66:ATV66" si="588">ARK$60*$C66*$C$65</f>
        <v>0</v>
      </c>
      <c r="ARM66" s="378">
        <f t="shared" ref="ARM66:ATX66" si="589">ARM$60*$C66*$C$65</f>
        <v>0</v>
      </c>
      <c r="ARO66" s="378">
        <f t="shared" ref="ARO66:ATZ66" si="590">ARO$60*$C66*$C$65</f>
        <v>0</v>
      </c>
      <c r="ARQ66" s="378">
        <f t="shared" ref="ARQ66:AUB66" si="591">ARQ$60*$C66*$C$65</f>
        <v>0</v>
      </c>
      <c r="ARS66" s="378">
        <f t="shared" ref="ARS66:AUD66" si="592">ARS$60*$C66*$C$65</f>
        <v>0</v>
      </c>
      <c r="ARU66" s="378">
        <f t="shared" ref="ARU66:AUF66" si="593">ARU$60*$C66*$C$65</f>
        <v>0</v>
      </c>
      <c r="ARW66" s="378">
        <f t="shared" ref="ARW66:AUH66" si="594">ARW$60*$C66*$C$65</f>
        <v>0</v>
      </c>
      <c r="ARY66" s="378">
        <f t="shared" ref="ARY66:AUJ66" si="595">ARY$60*$C66*$C$65</f>
        <v>0</v>
      </c>
      <c r="ASA66" s="378">
        <f t="shared" ref="ASA66:AUL66" si="596">ASA$60*$C66*$C$65</f>
        <v>0</v>
      </c>
      <c r="ASC66" s="378">
        <f t="shared" ref="ASC66:AUN66" si="597">ASC$60*$C66*$C$65</f>
        <v>0</v>
      </c>
      <c r="ASE66" s="378">
        <f t="shared" ref="ASE66:AUP69" si="598">ASE$60*$C66*$C$65</f>
        <v>0</v>
      </c>
      <c r="ASG66" s="378">
        <f t="shared" ref="ASG66:AUR66" si="599">ASG$60*$C66*$C$65</f>
        <v>0</v>
      </c>
      <c r="ASI66" s="378">
        <f t="shared" ref="ASI66:AUT66" si="600">ASI$60*$C66*$C$65</f>
        <v>0</v>
      </c>
      <c r="ASK66" s="378">
        <f t="shared" ref="ASK66:AUV66" si="601">ASK$60*$C66*$C$65</f>
        <v>0</v>
      </c>
      <c r="ASM66" s="378">
        <f t="shared" ref="ASM66:AUX66" si="602">ASM$60*$C66*$C$65</f>
        <v>0</v>
      </c>
      <c r="ASO66" s="378">
        <f t="shared" ref="ASO66:AUZ66" si="603">ASO$60*$C66*$C$65</f>
        <v>0</v>
      </c>
      <c r="ASQ66" s="378">
        <f t="shared" ref="ASQ66:AVB66" si="604">ASQ$60*$C66*$C$65</f>
        <v>0</v>
      </c>
      <c r="ASS66" s="378">
        <f t="shared" ref="ASS66:AVD66" si="605">ASS$60*$C66*$C$65</f>
        <v>0</v>
      </c>
      <c r="ASU66" s="378">
        <f t="shared" ref="ASU66:AVF66" si="606">ASU$60*$C66*$C$65</f>
        <v>0</v>
      </c>
      <c r="ASW66" s="378">
        <f t="shared" ref="ASW66:AVH66" si="607">ASW$60*$C66*$C$65</f>
        <v>0</v>
      </c>
      <c r="ASY66" s="378">
        <f t="shared" ref="ASY66:AVJ66" si="608">ASY$60*$C66*$C$65</f>
        <v>0</v>
      </c>
      <c r="ATA66" s="378">
        <f t="shared" ref="ATA66:AVL66" si="609">ATA$60*$C66*$C$65</f>
        <v>0</v>
      </c>
      <c r="ATC66" s="378">
        <f t="shared" ref="ATC66:AVN66" si="610">ATC$60*$C66*$C$65</f>
        <v>0</v>
      </c>
      <c r="ATE66" s="378">
        <f t="shared" ref="ATE66:AVP66" si="611">ATE$60*$C66*$C$65</f>
        <v>0</v>
      </c>
      <c r="ATG66" s="378">
        <f t="shared" ref="ATG66:AVR66" si="612">ATG$60*$C66*$C$65</f>
        <v>0</v>
      </c>
      <c r="ATI66" s="378">
        <f t="shared" ref="ATI66:AVT66" si="613">ATI$60*$C66*$C$65</f>
        <v>0</v>
      </c>
      <c r="ATK66" s="378">
        <f t="shared" ref="ATK66:AVV66" si="614">ATK$60*$C66*$C$65</f>
        <v>0</v>
      </c>
      <c r="ATM66" s="378">
        <f t="shared" ref="ATM66:AVX66" si="615">ATM$60*$C66*$C$65</f>
        <v>0</v>
      </c>
      <c r="ATO66" s="378">
        <f t="shared" ref="ATO66:AVZ66" si="616">ATO$60*$C66*$C$65</f>
        <v>0</v>
      </c>
      <c r="ATQ66" s="378">
        <f t="shared" ref="ATQ66:AWB66" si="617">ATQ$60*$C66*$C$65</f>
        <v>0</v>
      </c>
      <c r="ATS66" s="378">
        <f t="shared" ref="ATS66:AWD66" si="618">ATS$60*$C66*$C$65</f>
        <v>0</v>
      </c>
      <c r="ATU66" s="378">
        <f t="shared" ref="ATU66:AWF66" si="619">ATU$60*$C66*$C$65</f>
        <v>0</v>
      </c>
      <c r="ATW66" s="378">
        <f t="shared" ref="ATW66:AWH66" si="620">ATW$60*$C66*$C$65</f>
        <v>0</v>
      </c>
      <c r="ATY66" s="378">
        <f t="shared" ref="ATY66:AWJ66" si="621">ATY$60*$C66*$C$65</f>
        <v>0</v>
      </c>
      <c r="AUA66" s="378">
        <f t="shared" ref="AUA66:AWL66" si="622">AUA$60*$C66*$C$65</f>
        <v>0</v>
      </c>
      <c r="AUC66" s="378">
        <f t="shared" ref="AUC66:AWN66" si="623">AUC$60*$C66*$C$65</f>
        <v>0</v>
      </c>
      <c r="AUE66" s="378">
        <f t="shared" ref="AUE66:AWP66" si="624">AUE$60*$C66*$C$65</f>
        <v>0</v>
      </c>
      <c r="AUG66" s="378">
        <f t="shared" ref="AUG66:AWR66" si="625">AUG$60*$C66*$C$65</f>
        <v>0</v>
      </c>
      <c r="AUI66" s="378">
        <f t="shared" ref="AUI66:AWT66" si="626">AUI$60*$C66*$C$65</f>
        <v>0</v>
      </c>
      <c r="AUK66" s="378">
        <f t="shared" ref="AUK66:AWV66" si="627">AUK$60*$C66*$C$65</f>
        <v>0</v>
      </c>
      <c r="AUM66" s="378">
        <f t="shared" ref="AUM66:AWX66" si="628">AUM$60*$C66*$C$65</f>
        <v>0</v>
      </c>
      <c r="AUO66" s="378">
        <f t="shared" ref="AUO66:AWZ66" si="629">AUO$60*$C66*$C$65</f>
        <v>0</v>
      </c>
      <c r="AUQ66" s="378">
        <f t="shared" ref="AUQ66:AXB69" si="630">AUQ$60*$C66*$C$65</f>
        <v>0</v>
      </c>
      <c r="AUS66" s="378">
        <f t="shared" ref="AUS66:AXD66" si="631">AUS$60*$C66*$C$65</f>
        <v>0</v>
      </c>
      <c r="AUU66" s="378">
        <f t="shared" ref="AUU66:AXF66" si="632">AUU$60*$C66*$C$65</f>
        <v>0</v>
      </c>
      <c r="AUW66" s="378">
        <f t="shared" ref="AUW66:AXH66" si="633">AUW$60*$C66*$C$65</f>
        <v>0</v>
      </c>
      <c r="AUY66" s="378">
        <f t="shared" ref="AUY66:AXJ66" si="634">AUY$60*$C66*$C$65</f>
        <v>0</v>
      </c>
      <c r="AVA66" s="378">
        <f t="shared" ref="AVA66:AXL66" si="635">AVA$60*$C66*$C$65</f>
        <v>0</v>
      </c>
      <c r="AVC66" s="378">
        <f t="shared" ref="AVC66:AXN66" si="636">AVC$60*$C66*$C$65</f>
        <v>0</v>
      </c>
      <c r="AVE66" s="378">
        <f t="shared" ref="AVE66:AXP66" si="637">AVE$60*$C66*$C$65</f>
        <v>0</v>
      </c>
      <c r="AVG66" s="378">
        <f t="shared" ref="AVG66:AXR66" si="638">AVG$60*$C66*$C$65</f>
        <v>0</v>
      </c>
      <c r="AVI66" s="378">
        <f t="shared" ref="AVI66:AXT66" si="639">AVI$60*$C66*$C$65</f>
        <v>0</v>
      </c>
      <c r="AVK66" s="378">
        <f t="shared" ref="AVK66:AXV66" si="640">AVK$60*$C66*$C$65</f>
        <v>0</v>
      </c>
      <c r="AVM66" s="378">
        <f t="shared" ref="AVM66:AXX66" si="641">AVM$60*$C66*$C$65</f>
        <v>0</v>
      </c>
      <c r="AVO66" s="378">
        <f t="shared" ref="AVO66:AXZ66" si="642">AVO$60*$C66*$C$65</f>
        <v>0</v>
      </c>
      <c r="AVQ66" s="378">
        <f t="shared" ref="AVQ66:AYB66" si="643">AVQ$60*$C66*$C$65</f>
        <v>0</v>
      </c>
      <c r="AVS66" s="378">
        <f t="shared" ref="AVS66:AYD66" si="644">AVS$60*$C66*$C$65</f>
        <v>0</v>
      </c>
      <c r="AVU66" s="378">
        <f t="shared" ref="AVU66:AYF66" si="645">AVU$60*$C66*$C$65</f>
        <v>0</v>
      </c>
      <c r="AVW66" s="378">
        <f t="shared" ref="AVW66:AYH66" si="646">AVW$60*$C66*$C$65</f>
        <v>0</v>
      </c>
      <c r="AVY66" s="378">
        <f t="shared" ref="AVY66:AYJ66" si="647">AVY$60*$C66*$C$65</f>
        <v>0</v>
      </c>
      <c r="AWA66" s="378">
        <f t="shared" ref="AWA66:AYL66" si="648">AWA$60*$C66*$C$65</f>
        <v>0</v>
      </c>
      <c r="AWC66" s="378">
        <f t="shared" ref="AWC66:AYN66" si="649">AWC$60*$C66*$C$65</f>
        <v>0</v>
      </c>
      <c r="AWE66" s="378">
        <f t="shared" ref="AWE66:AYP66" si="650">AWE$60*$C66*$C$65</f>
        <v>0</v>
      </c>
      <c r="AWG66" s="378">
        <f t="shared" ref="AWG66:AYR66" si="651">AWG$60*$C66*$C$65</f>
        <v>0</v>
      </c>
      <c r="AWI66" s="378">
        <f t="shared" ref="AWI66:AYT66" si="652">AWI$60*$C66*$C$65</f>
        <v>0</v>
      </c>
      <c r="AWK66" s="378">
        <f t="shared" ref="AWK66:AYV66" si="653">AWK$60*$C66*$C$65</f>
        <v>0</v>
      </c>
      <c r="AWM66" s="378">
        <f t="shared" ref="AWM66:AYX66" si="654">AWM$60*$C66*$C$65</f>
        <v>0</v>
      </c>
      <c r="AWO66" s="378">
        <f t="shared" ref="AWO66:AYZ66" si="655">AWO$60*$C66*$C$65</f>
        <v>0</v>
      </c>
      <c r="AWQ66" s="378">
        <f t="shared" ref="AWQ66:AZB66" si="656">AWQ$60*$C66*$C$65</f>
        <v>0</v>
      </c>
      <c r="AWS66" s="378">
        <f t="shared" ref="AWS66:AZD66" si="657">AWS$60*$C66*$C$65</f>
        <v>0</v>
      </c>
      <c r="AWU66" s="378">
        <f t="shared" ref="AWU66:AZF66" si="658">AWU$60*$C66*$C$65</f>
        <v>0</v>
      </c>
      <c r="AWW66" s="378">
        <f t="shared" ref="AWW66:AZH66" si="659">AWW$60*$C66*$C$65</f>
        <v>0</v>
      </c>
      <c r="AWY66" s="378">
        <f t="shared" ref="AWY66:AZJ66" si="660">AWY$60*$C66*$C$65</f>
        <v>0</v>
      </c>
      <c r="AXA66" s="378">
        <f t="shared" ref="AXA66:AZL66" si="661">AXA$60*$C66*$C$65</f>
        <v>0</v>
      </c>
      <c r="AXC66" s="378">
        <f t="shared" ref="AXC66:AZN69" si="662">AXC$60*$C66*$C$65</f>
        <v>0</v>
      </c>
      <c r="AXE66" s="378">
        <f t="shared" ref="AXE66:AZP66" si="663">AXE$60*$C66*$C$65</f>
        <v>0</v>
      </c>
      <c r="AXG66" s="378">
        <f t="shared" ref="AXG66:AZR66" si="664">AXG$60*$C66*$C$65</f>
        <v>0</v>
      </c>
      <c r="AXI66" s="378">
        <f t="shared" ref="AXI66:AZT66" si="665">AXI$60*$C66*$C$65</f>
        <v>0</v>
      </c>
      <c r="AXK66" s="378">
        <f t="shared" ref="AXK66:AZV66" si="666">AXK$60*$C66*$C$65</f>
        <v>0</v>
      </c>
      <c r="AXM66" s="378">
        <f t="shared" ref="AXM66:AZX66" si="667">AXM$60*$C66*$C$65</f>
        <v>0</v>
      </c>
      <c r="AXO66" s="378">
        <f t="shared" ref="AXO66:AZZ66" si="668">AXO$60*$C66*$C$65</f>
        <v>0</v>
      </c>
      <c r="AXQ66" s="378">
        <f t="shared" ref="AXQ66:BAB66" si="669">AXQ$60*$C66*$C$65</f>
        <v>0</v>
      </c>
      <c r="AXS66" s="378">
        <f t="shared" ref="AXS66:BAD66" si="670">AXS$60*$C66*$C$65</f>
        <v>0</v>
      </c>
      <c r="AXU66" s="378">
        <f t="shared" ref="AXU66:BAF66" si="671">AXU$60*$C66*$C$65</f>
        <v>0</v>
      </c>
      <c r="AXW66" s="378">
        <f t="shared" ref="AXW66:BAH66" si="672">AXW$60*$C66*$C$65</f>
        <v>0</v>
      </c>
      <c r="AXY66" s="378">
        <f t="shared" ref="AXY66:BAJ66" si="673">AXY$60*$C66*$C$65</f>
        <v>0</v>
      </c>
      <c r="AYA66" s="378">
        <f t="shared" ref="AYA66:BAL66" si="674">AYA$60*$C66*$C$65</f>
        <v>0</v>
      </c>
      <c r="AYC66" s="378">
        <f t="shared" ref="AYC66:BAN66" si="675">AYC$60*$C66*$C$65</f>
        <v>0</v>
      </c>
      <c r="AYE66" s="378">
        <f t="shared" ref="AYE66:BAP66" si="676">AYE$60*$C66*$C$65</f>
        <v>0</v>
      </c>
      <c r="AYG66" s="378">
        <f t="shared" ref="AYG66:BAR66" si="677">AYG$60*$C66*$C$65</f>
        <v>0</v>
      </c>
      <c r="AYI66" s="378">
        <f t="shared" ref="AYI66:BAT66" si="678">AYI$60*$C66*$C$65</f>
        <v>0</v>
      </c>
      <c r="AYK66" s="378">
        <f t="shared" ref="AYK66:BAV66" si="679">AYK$60*$C66*$C$65</f>
        <v>0</v>
      </c>
      <c r="AYM66" s="378">
        <f t="shared" ref="AYM66:BAX66" si="680">AYM$60*$C66*$C$65</f>
        <v>0</v>
      </c>
      <c r="AYO66" s="378">
        <f t="shared" ref="AYO66:BAZ66" si="681">AYO$60*$C66*$C$65</f>
        <v>0</v>
      </c>
      <c r="AYQ66" s="378">
        <f t="shared" ref="AYQ66:BBB66" si="682">AYQ$60*$C66*$C$65</f>
        <v>0</v>
      </c>
      <c r="AYS66" s="378">
        <f t="shared" ref="AYS66:BBD66" si="683">AYS$60*$C66*$C$65</f>
        <v>0</v>
      </c>
      <c r="AYU66" s="378">
        <f t="shared" ref="AYU66:BBF66" si="684">AYU$60*$C66*$C$65</f>
        <v>0</v>
      </c>
      <c r="AYW66" s="378">
        <f t="shared" ref="AYW66:BBH66" si="685">AYW$60*$C66*$C$65</f>
        <v>0</v>
      </c>
      <c r="AYY66" s="378">
        <f t="shared" ref="AYY66:BBJ66" si="686">AYY$60*$C66*$C$65</f>
        <v>0</v>
      </c>
      <c r="AZA66" s="378">
        <f t="shared" ref="AZA66:BBL66" si="687">AZA$60*$C66*$C$65</f>
        <v>0</v>
      </c>
      <c r="AZC66" s="378">
        <f t="shared" ref="AZC66:BBN66" si="688">AZC$60*$C66*$C$65</f>
        <v>0</v>
      </c>
      <c r="AZE66" s="378">
        <f t="shared" ref="AZE66:BBP66" si="689">AZE$60*$C66*$C$65</f>
        <v>0</v>
      </c>
      <c r="AZG66" s="378">
        <f t="shared" ref="AZG66:BBR66" si="690">AZG$60*$C66*$C$65</f>
        <v>0</v>
      </c>
      <c r="AZI66" s="378">
        <f t="shared" ref="AZI66:BBT66" si="691">AZI$60*$C66*$C$65</f>
        <v>0</v>
      </c>
      <c r="AZK66" s="378">
        <f t="shared" ref="AZK66:BBV66" si="692">AZK$60*$C66*$C$65</f>
        <v>0</v>
      </c>
      <c r="AZM66" s="378">
        <f t="shared" ref="AZM66:BBX66" si="693">AZM$60*$C66*$C$65</f>
        <v>0</v>
      </c>
      <c r="AZO66" s="378">
        <f t="shared" ref="AZO66:BBZ69" si="694">AZO$60*$C66*$C$65</f>
        <v>0</v>
      </c>
      <c r="AZQ66" s="378">
        <f t="shared" ref="AZQ66:BCB66" si="695">AZQ$60*$C66*$C$65</f>
        <v>0</v>
      </c>
      <c r="AZS66" s="378">
        <f t="shared" ref="AZS66:BCD66" si="696">AZS$60*$C66*$C$65</f>
        <v>0</v>
      </c>
      <c r="AZU66" s="378">
        <f t="shared" ref="AZU66:BCF66" si="697">AZU$60*$C66*$C$65</f>
        <v>0</v>
      </c>
      <c r="AZW66" s="378">
        <f t="shared" ref="AZW66:BCH66" si="698">AZW$60*$C66*$C$65</f>
        <v>0</v>
      </c>
      <c r="AZY66" s="378">
        <f t="shared" ref="AZY66:BCJ66" si="699">AZY$60*$C66*$C$65</f>
        <v>0</v>
      </c>
      <c r="BAA66" s="378">
        <f t="shared" ref="BAA66:BCL66" si="700">BAA$60*$C66*$C$65</f>
        <v>0</v>
      </c>
      <c r="BAC66" s="378">
        <f t="shared" ref="BAC66:BCN66" si="701">BAC$60*$C66*$C$65</f>
        <v>0</v>
      </c>
      <c r="BAE66" s="378">
        <f t="shared" ref="BAE66:BCP66" si="702">BAE$60*$C66*$C$65</f>
        <v>0</v>
      </c>
      <c r="BAG66" s="378">
        <f t="shared" ref="BAG66:BCR66" si="703">BAG$60*$C66*$C$65</f>
        <v>0</v>
      </c>
      <c r="BAI66" s="378">
        <f t="shared" ref="BAI66:BCT66" si="704">BAI$60*$C66*$C$65</f>
        <v>0</v>
      </c>
      <c r="BAK66" s="378">
        <f t="shared" ref="BAK66:BCV66" si="705">BAK$60*$C66*$C$65</f>
        <v>0</v>
      </c>
      <c r="BAM66" s="378">
        <f t="shared" ref="BAM66:BCX66" si="706">BAM$60*$C66*$C$65</f>
        <v>0</v>
      </c>
      <c r="BAO66" s="378">
        <f t="shared" ref="BAO66:BCZ66" si="707">BAO$60*$C66*$C$65</f>
        <v>0</v>
      </c>
      <c r="BAQ66" s="378">
        <f t="shared" ref="BAQ66:BDB66" si="708">BAQ$60*$C66*$C$65</f>
        <v>0</v>
      </c>
      <c r="BAS66" s="378">
        <f t="shared" ref="BAS66:BDD66" si="709">BAS$60*$C66*$C$65</f>
        <v>0</v>
      </c>
      <c r="BAU66" s="378">
        <f t="shared" ref="BAU66:BDF66" si="710">BAU$60*$C66*$C$65</f>
        <v>0</v>
      </c>
      <c r="BAW66" s="378">
        <f t="shared" ref="BAW66:BDH66" si="711">BAW$60*$C66*$C$65</f>
        <v>0</v>
      </c>
      <c r="BAY66" s="378">
        <f t="shared" ref="BAY66:BDJ66" si="712">BAY$60*$C66*$C$65</f>
        <v>0</v>
      </c>
      <c r="BBA66" s="378">
        <f t="shared" ref="BBA66:BDL66" si="713">BBA$60*$C66*$C$65</f>
        <v>0</v>
      </c>
      <c r="BBC66" s="378">
        <f t="shared" ref="BBC66:BDN66" si="714">BBC$60*$C66*$C$65</f>
        <v>0</v>
      </c>
      <c r="BBE66" s="378">
        <f t="shared" ref="BBE66:BDP66" si="715">BBE$60*$C66*$C$65</f>
        <v>0</v>
      </c>
      <c r="BBG66" s="378">
        <f t="shared" ref="BBG66:BDR66" si="716">BBG$60*$C66*$C$65</f>
        <v>0</v>
      </c>
      <c r="BBI66" s="378">
        <f t="shared" ref="BBI66:BDT66" si="717">BBI$60*$C66*$C$65</f>
        <v>0</v>
      </c>
      <c r="BBK66" s="378">
        <f t="shared" ref="BBK66:BDV66" si="718">BBK$60*$C66*$C$65</f>
        <v>0</v>
      </c>
      <c r="BBM66" s="378">
        <f t="shared" ref="BBM66:BDX66" si="719">BBM$60*$C66*$C$65</f>
        <v>0</v>
      </c>
      <c r="BBO66" s="378">
        <f t="shared" ref="BBO66:BDZ66" si="720">BBO$60*$C66*$C$65</f>
        <v>0</v>
      </c>
      <c r="BBQ66" s="378">
        <f t="shared" ref="BBQ66:BEB66" si="721">BBQ$60*$C66*$C$65</f>
        <v>0</v>
      </c>
      <c r="BBS66" s="378">
        <f t="shared" ref="BBS66:BED66" si="722">BBS$60*$C66*$C$65</f>
        <v>0</v>
      </c>
      <c r="BBU66" s="378">
        <f t="shared" ref="BBU66:BEF66" si="723">BBU$60*$C66*$C$65</f>
        <v>0</v>
      </c>
      <c r="BBW66" s="378">
        <f t="shared" ref="BBW66:BEH66" si="724">BBW$60*$C66*$C$65</f>
        <v>0</v>
      </c>
      <c r="BBY66" s="378">
        <f t="shared" ref="BBY66:BEJ66" si="725">BBY$60*$C66*$C$65</f>
        <v>0</v>
      </c>
      <c r="BCA66" s="378">
        <f t="shared" ref="BCA66:BEL69" si="726">BCA$60*$C66*$C$65</f>
        <v>0</v>
      </c>
      <c r="BCC66" s="378">
        <f t="shared" ref="BCC66:BEN66" si="727">BCC$60*$C66*$C$65</f>
        <v>0</v>
      </c>
      <c r="BCE66" s="378">
        <f t="shared" ref="BCE66:BEP66" si="728">BCE$60*$C66*$C$65</f>
        <v>0</v>
      </c>
      <c r="BCG66" s="378">
        <f t="shared" ref="BCG66:BER66" si="729">BCG$60*$C66*$C$65</f>
        <v>0</v>
      </c>
      <c r="BCI66" s="378">
        <f t="shared" ref="BCI66:BET66" si="730">BCI$60*$C66*$C$65</f>
        <v>0</v>
      </c>
      <c r="BCK66" s="378">
        <f t="shared" ref="BCK66:BEV66" si="731">BCK$60*$C66*$C$65</f>
        <v>0</v>
      </c>
      <c r="BCM66" s="378">
        <f t="shared" ref="BCM66:BEX66" si="732">BCM$60*$C66*$C$65</f>
        <v>0</v>
      </c>
      <c r="BCO66" s="378">
        <f t="shared" ref="BCO66:BEZ66" si="733">BCO$60*$C66*$C$65</f>
        <v>0</v>
      </c>
      <c r="BCQ66" s="378">
        <f t="shared" ref="BCQ66:BFB66" si="734">BCQ$60*$C66*$C$65</f>
        <v>0</v>
      </c>
      <c r="BCS66" s="378">
        <f t="shared" ref="BCS66:BFD66" si="735">BCS$60*$C66*$C$65</f>
        <v>0</v>
      </c>
      <c r="BCU66" s="378">
        <f t="shared" ref="BCU66:BFF66" si="736">BCU$60*$C66*$C$65</f>
        <v>0</v>
      </c>
      <c r="BCW66" s="378">
        <f t="shared" ref="BCW66:BFH66" si="737">BCW$60*$C66*$C$65</f>
        <v>0</v>
      </c>
      <c r="BCY66" s="378">
        <f t="shared" ref="BCY66:BFJ66" si="738">BCY$60*$C66*$C$65</f>
        <v>0</v>
      </c>
      <c r="BDA66" s="378">
        <f t="shared" ref="BDA66:BFL66" si="739">BDA$60*$C66*$C$65</f>
        <v>0</v>
      </c>
      <c r="BDC66" s="378">
        <f t="shared" ref="BDC66:BFN66" si="740">BDC$60*$C66*$C$65</f>
        <v>0</v>
      </c>
      <c r="BDE66" s="378">
        <f t="shared" ref="BDE66:BFP66" si="741">BDE$60*$C66*$C$65</f>
        <v>0</v>
      </c>
      <c r="BDG66" s="378">
        <f t="shared" ref="BDG66:BFR66" si="742">BDG$60*$C66*$C$65</f>
        <v>0</v>
      </c>
      <c r="BDI66" s="378">
        <f t="shared" ref="BDI66:BFT66" si="743">BDI$60*$C66*$C$65</f>
        <v>0</v>
      </c>
      <c r="BDK66" s="378">
        <f t="shared" ref="BDK66:BFV66" si="744">BDK$60*$C66*$C$65</f>
        <v>0</v>
      </c>
      <c r="BDM66" s="378">
        <f t="shared" ref="BDM66:BFX66" si="745">BDM$60*$C66*$C$65</f>
        <v>0</v>
      </c>
      <c r="BDO66" s="378">
        <f t="shared" ref="BDO66:BFZ66" si="746">BDO$60*$C66*$C$65</f>
        <v>0</v>
      </c>
      <c r="BDQ66" s="378">
        <f t="shared" ref="BDQ66:BGB66" si="747">BDQ$60*$C66*$C$65</f>
        <v>0</v>
      </c>
      <c r="BDS66" s="378">
        <f t="shared" ref="BDS66:BGD66" si="748">BDS$60*$C66*$C$65</f>
        <v>0</v>
      </c>
      <c r="BDU66" s="378">
        <f t="shared" ref="BDU66:BGF66" si="749">BDU$60*$C66*$C$65</f>
        <v>0</v>
      </c>
      <c r="BDW66" s="378">
        <f t="shared" ref="BDW66:BGH66" si="750">BDW$60*$C66*$C$65</f>
        <v>0</v>
      </c>
      <c r="BDY66" s="378">
        <f t="shared" ref="BDY66:BGJ66" si="751">BDY$60*$C66*$C$65</f>
        <v>0</v>
      </c>
      <c r="BEA66" s="378">
        <f t="shared" ref="BEA66:BGL66" si="752">BEA$60*$C66*$C$65</f>
        <v>0</v>
      </c>
      <c r="BEC66" s="378">
        <f t="shared" ref="BEC66:BGN66" si="753">BEC$60*$C66*$C$65</f>
        <v>0</v>
      </c>
      <c r="BEE66" s="378">
        <f t="shared" ref="BEE66:BGP66" si="754">BEE$60*$C66*$C$65</f>
        <v>0</v>
      </c>
      <c r="BEG66" s="378">
        <f t="shared" ref="BEG66:BGR66" si="755">BEG$60*$C66*$C$65</f>
        <v>0</v>
      </c>
      <c r="BEI66" s="378">
        <f t="shared" ref="BEI66:BGT66" si="756">BEI$60*$C66*$C$65</f>
        <v>0</v>
      </c>
      <c r="BEK66" s="378">
        <f t="shared" ref="BEK66:BGV66" si="757">BEK$60*$C66*$C$65</f>
        <v>0</v>
      </c>
      <c r="BEM66" s="378">
        <f t="shared" ref="BEM66:BGX69" si="758">BEM$60*$C66*$C$65</f>
        <v>0</v>
      </c>
      <c r="BEO66" s="378">
        <f t="shared" ref="BEO66:BGZ66" si="759">BEO$60*$C66*$C$65</f>
        <v>0</v>
      </c>
      <c r="BEQ66" s="378">
        <f t="shared" ref="BEQ66:BHB66" si="760">BEQ$60*$C66*$C$65</f>
        <v>0</v>
      </c>
      <c r="BES66" s="378">
        <f t="shared" ref="BES66:BHD66" si="761">BES$60*$C66*$C$65</f>
        <v>0</v>
      </c>
      <c r="BEU66" s="378">
        <f t="shared" ref="BEU66:BHF66" si="762">BEU$60*$C66*$C$65</f>
        <v>0</v>
      </c>
      <c r="BEW66" s="378">
        <f t="shared" ref="BEW66:BHH66" si="763">BEW$60*$C66*$C$65</f>
        <v>0</v>
      </c>
      <c r="BEY66" s="378">
        <f t="shared" ref="BEY66:BHJ66" si="764">BEY$60*$C66*$C$65</f>
        <v>0</v>
      </c>
      <c r="BFA66" s="378">
        <f t="shared" ref="BFA66:BHL66" si="765">BFA$60*$C66*$C$65</f>
        <v>0</v>
      </c>
      <c r="BFC66" s="378">
        <f t="shared" ref="BFC66:BHN66" si="766">BFC$60*$C66*$C$65</f>
        <v>0</v>
      </c>
      <c r="BFE66" s="378">
        <f t="shared" ref="BFE66:BHP66" si="767">BFE$60*$C66*$C$65</f>
        <v>0</v>
      </c>
      <c r="BFG66" s="378">
        <f t="shared" ref="BFG66:BHR66" si="768">BFG$60*$C66*$C$65</f>
        <v>0</v>
      </c>
      <c r="BFI66" s="378">
        <f t="shared" ref="BFI66:BHT66" si="769">BFI$60*$C66*$C$65</f>
        <v>0</v>
      </c>
      <c r="BFK66" s="378">
        <f t="shared" ref="BFK66:BHV66" si="770">BFK$60*$C66*$C$65</f>
        <v>0</v>
      </c>
      <c r="BFM66" s="378">
        <f t="shared" ref="BFM66:BHX66" si="771">BFM$60*$C66*$C$65</f>
        <v>0</v>
      </c>
      <c r="BFO66" s="378">
        <f t="shared" ref="BFO66:BHZ66" si="772">BFO$60*$C66*$C$65</f>
        <v>0</v>
      </c>
      <c r="BFQ66" s="378">
        <f t="shared" ref="BFQ66:BIB66" si="773">BFQ$60*$C66*$C$65</f>
        <v>0</v>
      </c>
      <c r="BFS66" s="378">
        <f t="shared" ref="BFS66:BID66" si="774">BFS$60*$C66*$C$65</f>
        <v>0</v>
      </c>
      <c r="BFU66" s="378">
        <f t="shared" ref="BFU66:BIF66" si="775">BFU$60*$C66*$C$65</f>
        <v>0</v>
      </c>
      <c r="BFW66" s="378">
        <f t="shared" ref="BFW66:BIH66" si="776">BFW$60*$C66*$C$65</f>
        <v>0</v>
      </c>
      <c r="BFY66" s="378">
        <f t="shared" ref="BFY66:BIJ66" si="777">BFY$60*$C66*$C$65</f>
        <v>0</v>
      </c>
      <c r="BGA66" s="378">
        <f t="shared" ref="BGA66:BIL66" si="778">BGA$60*$C66*$C$65</f>
        <v>0</v>
      </c>
      <c r="BGC66" s="378">
        <f t="shared" ref="BGC66:BIN66" si="779">BGC$60*$C66*$C$65</f>
        <v>0</v>
      </c>
      <c r="BGE66" s="378">
        <f t="shared" ref="BGE66:BIP66" si="780">BGE$60*$C66*$C$65</f>
        <v>0</v>
      </c>
      <c r="BGG66" s="378">
        <f t="shared" ref="BGG66:BIR66" si="781">BGG$60*$C66*$C$65</f>
        <v>0</v>
      </c>
      <c r="BGI66" s="378">
        <f t="shared" ref="BGI66:BIT66" si="782">BGI$60*$C66*$C$65</f>
        <v>0</v>
      </c>
      <c r="BGK66" s="378">
        <f t="shared" ref="BGK66:BIV66" si="783">BGK$60*$C66*$C$65</f>
        <v>0</v>
      </c>
      <c r="BGM66" s="378">
        <f t="shared" ref="BGM66:BIX66" si="784">BGM$60*$C66*$C$65</f>
        <v>0</v>
      </c>
      <c r="BGO66" s="378">
        <f t="shared" ref="BGO66:BIZ66" si="785">BGO$60*$C66*$C$65</f>
        <v>0</v>
      </c>
      <c r="BGQ66" s="378">
        <f t="shared" ref="BGQ66:BJB66" si="786">BGQ$60*$C66*$C$65</f>
        <v>0</v>
      </c>
      <c r="BGS66" s="378">
        <f t="shared" ref="BGS66:BJD66" si="787">BGS$60*$C66*$C$65</f>
        <v>0</v>
      </c>
      <c r="BGU66" s="378">
        <f t="shared" ref="BGU66:BJF66" si="788">BGU$60*$C66*$C$65</f>
        <v>0</v>
      </c>
      <c r="BGW66" s="378">
        <f t="shared" ref="BGW66:BJH66" si="789">BGW$60*$C66*$C$65</f>
        <v>0</v>
      </c>
      <c r="BGY66" s="378">
        <f t="shared" ref="BGY66:BJJ69" si="790">BGY$60*$C66*$C$65</f>
        <v>0</v>
      </c>
      <c r="BHA66" s="378">
        <f t="shared" ref="BHA66:BJL66" si="791">BHA$60*$C66*$C$65</f>
        <v>0</v>
      </c>
      <c r="BHC66" s="378">
        <f t="shared" ref="BHC66:BJN66" si="792">BHC$60*$C66*$C$65</f>
        <v>0</v>
      </c>
      <c r="BHE66" s="378">
        <f t="shared" ref="BHE66:BJP66" si="793">BHE$60*$C66*$C$65</f>
        <v>0</v>
      </c>
      <c r="BHG66" s="378">
        <f t="shared" ref="BHG66:BJR66" si="794">BHG$60*$C66*$C$65</f>
        <v>0</v>
      </c>
      <c r="BHI66" s="378">
        <f t="shared" ref="BHI66:BJT66" si="795">BHI$60*$C66*$C$65</f>
        <v>0</v>
      </c>
      <c r="BHK66" s="378">
        <f t="shared" ref="BHK66:BJV66" si="796">BHK$60*$C66*$C$65</f>
        <v>0</v>
      </c>
      <c r="BHM66" s="378">
        <f t="shared" ref="BHM66:BJX66" si="797">BHM$60*$C66*$C$65</f>
        <v>0</v>
      </c>
      <c r="BHO66" s="378">
        <f t="shared" ref="BHO66:BJZ66" si="798">BHO$60*$C66*$C$65</f>
        <v>0</v>
      </c>
      <c r="BHQ66" s="378">
        <f t="shared" ref="BHQ66:BKB66" si="799">BHQ$60*$C66*$C$65</f>
        <v>0</v>
      </c>
      <c r="BHS66" s="378">
        <f t="shared" ref="BHS66:BKD66" si="800">BHS$60*$C66*$C$65</f>
        <v>0</v>
      </c>
      <c r="BHU66" s="378">
        <f t="shared" ref="BHU66:BKF66" si="801">BHU$60*$C66*$C$65</f>
        <v>0</v>
      </c>
      <c r="BHW66" s="378">
        <f t="shared" ref="BHW66:BKH66" si="802">BHW$60*$C66*$C$65</f>
        <v>0</v>
      </c>
      <c r="BHY66" s="378">
        <f t="shared" ref="BHY66:BKJ66" si="803">BHY$60*$C66*$C$65</f>
        <v>0</v>
      </c>
      <c r="BIA66" s="378">
        <f t="shared" ref="BIA66:BKL66" si="804">BIA$60*$C66*$C$65</f>
        <v>0</v>
      </c>
      <c r="BIC66" s="378">
        <f t="shared" ref="BIC66:BKN66" si="805">BIC$60*$C66*$C$65</f>
        <v>0</v>
      </c>
      <c r="BIE66" s="378">
        <f t="shared" ref="BIE66:BKP66" si="806">BIE$60*$C66*$C$65</f>
        <v>0</v>
      </c>
      <c r="BIG66" s="378">
        <f t="shared" ref="BIG66:BKR66" si="807">BIG$60*$C66*$C$65</f>
        <v>0</v>
      </c>
      <c r="BII66" s="378">
        <f t="shared" ref="BII66:BKT66" si="808">BII$60*$C66*$C$65</f>
        <v>0</v>
      </c>
      <c r="BIK66" s="378">
        <f t="shared" ref="BIK66:BKV66" si="809">BIK$60*$C66*$C$65</f>
        <v>0</v>
      </c>
      <c r="BIM66" s="378">
        <f t="shared" ref="BIM66:BKX66" si="810">BIM$60*$C66*$C$65</f>
        <v>0</v>
      </c>
      <c r="BIO66" s="378">
        <f t="shared" ref="BIO66:BKZ66" si="811">BIO$60*$C66*$C$65</f>
        <v>0</v>
      </c>
      <c r="BIQ66" s="378">
        <f t="shared" ref="BIQ66:BLB66" si="812">BIQ$60*$C66*$C$65</f>
        <v>0</v>
      </c>
      <c r="BIS66" s="378">
        <f t="shared" ref="BIS66:BLD66" si="813">BIS$60*$C66*$C$65</f>
        <v>0</v>
      </c>
      <c r="BIU66" s="378">
        <f t="shared" ref="BIU66:BLF66" si="814">BIU$60*$C66*$C$65</f>
        <v>0</v>
      </c>
      <c r="BIW66" s="378">
        <f t="shared" ref="BIW66:BLH66" si="815">BIW$60*$C66*$C$65</f>
        <v>0</v>
      </c>
      <c r="BIY66" s="378">
        <f t="shared" ref="BIY66:BLJ66" si="816">BIY$60*$C66*$C$65</f>
        <v>0</v>
      </c>
      <c r="BJA66" s="378">
        <f t="shared" ref="BJA66:BLL66" si="817">BJA$60*$C66*$C$65</f>
        <v>0</v>
      </c>
      <c r="BJC66" s="378">
        <f t="shared" ref="BJC66:BLN66" si="818">BJC$60*$C66*$C$65</f>
        <v>0</v>
      </c>
      <c r="BJE66" s="378">
        <f t="shared" ref="BJE66:BLP66" si="819">BJE$60*$C66*$C$65</f>
        <v>0</v>
      </c>
      <c r="BJG66" s="378">
        <f t="shared" ref="BJG66:BLR66" si="820">BJG$60*$C66*$C$65</f>
        <v>0</v>
      </c>
      <c r="BJI66" s="378">
        <f t="shared" ref="BJI66:BLT66" si="821">BJI$60*$C66*$C$65</f>
        <v>0</v>
      </c>
      <c r="BJK66" s="378">
        <f t="shared" ref="BJK66:BLV69" si="822">BJK$60*$C66*$C$65</f>
        <v>0</v>
      </c>
      <c r="BJM66" s="378">
        <f t="shared" ref="BJM66:BLX66" si="823">BJM$60*$C66*$C$65</f>
        <v>0</v>
      </c>
      <c r="BJO66" s="378">
        <f t="shared" ref="BJO66:BLZ66" si="824">BJO$60*$C66*$C$65</f>
        <v>0</v>
      </c>
      <c r="BJQ66" s="378">
        <f t="shared" ref="BJQ66:BMB66" si="825">BJQ$60*$C66*$C$65</f>
        <v>0</v>
      </c>
      <c r="BJS66" s="378">
        <f t="shared" ref="BJS66:BMD66" si="826">BJS$60*$C66*$C$65</f>
        <v>0</v>
      </c>
      <c r="BJU66" s="378">
        <f t="shared" ref="BJU66:BMF66" si="827">BJU$60*$C66*$C$65</f>
        <v>0</v>
      </c>
      <c r="BJW66" s="378">
        <f t="shared" ref="BJW66:BMH66" si="828">BJW$60*$C66*$C$65</f>
        <v>0</v>
      </c>
      <c r="BJY66" s="378">
        <f t="shared" ref="BJY66:BMJ66" si="829">BJY$60*$C66*$C$65</f>
        <v>0</v>
      </c>
      <c r="BKA66" s="378">
        <f t="shared" ref="BKA66:BML66" si="830">BKA$60*$C66*$C$65</f>
        <v>0</v>
      </c>
      <c r="BKC66" s="378">
        <f t="shared" ref="BKC66:BMN66" si="831">BKC$60*$C66*$C$65</f>
        <v>0</v>
      </c>
      <c r="BKE66" s="378">
        <f t="shared" ref="BKE66:BMP66" si="832">BKE$60*$C66*$C$65</f>
        <v>0</v>
      </c>
      <c r="BKG66" s="378">
        <f t="shared" ref="BKG66:BMR66" si="833">BKG$60*$C66*$C$65</f>
        <v>0</v>
      </c>
      <c r="BKI66" s="378">
        <f t="shared" ref="BKI66:BMT66" si="834">BKI$60*$C66*$C$65</f>
        <v>0</v>
      </c>
      <c r="BKK66" s="378">
        <f t="shared" ref="BKK66:BMV66" si="835">BKK$60*$C66*$C$65</f>
        <v>0</v>
      </c>
      <c r="BKM66" s="378">
        <f t="shared" ref="BKM66:BMX66" si="836">BKM$60*$C66*$C$65</f>
        <v>0</v>
      </c>
      <c r="BKO66" s="378">
        <f t="shared" ref="BKO66:BMZ66" si="837">BKO$60*$C66*$C$65</f>
        <v>0</v>
      </c>
      <c r="BKQ66" s="378">
        <f t="shared" ref="BKQ66:BNB66" si="838">BKQ$60*$C66*$C$65</f>
        <v>0</v>
      </c>
      <c r="BKS66" s="378">
        <f t="shared" ref="BKS66:BND66" si="839">BKS$60*$C66*$C$65</f>
        <v>0</v>
      </c>
      <c r="BKU66" s="378">
        <f t="shared" ref="BKU66:BNF66" si="840">BKU$60*$C66*$C$65</f>
        <v>0</v>
      </c>
      <c r="BKW66" s="378">
        <f t="shared" ref="BKW66:BNH66" si="841">BKW$60*$C66*$C$65</f>
        <v>0</v>
      </c>
      <c r="BKY66" s="378">
        <f t="shared" ref="BKY66:BNJ66" si="842">BKY$60*$C66*$C$65</f>
        <v>0</v>
      </c>
      <c r="BLA66" s="378">
        <f t="shared" ref="BLA66:BNL66" si="843">BLA$60*$C66*$C$65</f>
        <v>0</v>
      </c>
      <c r="BLC66" s="378">
        <f t="shared" ref="BLC66:BNN66" si="844">BLC$60*$C66*$C$65</f>
        <v>0</v>
      </c>
      <c r="BLE66" s="378">
        <f t="shared" ref="BLE66:BNP66" si="845">BLE$60*$C66*$C$65</f>
        <v>0</v>
      </c>
      <c r="BLG66" s="378">
        <f t="shared" ref="BLG66:BNR66" si="846">BLG$60*$C66*$C$65</f>
        <v>0</v>
      </c>
      <c r="BLI66" s="378">
        <f t="shared" ref="BLI66:BNT66" si="847">BLI$60*$C66*$C$65</f>
        <v>0</v>
      </c>
      <c r="BLK66" s="378">
        <f t="shared" ref="BLK66:BNV66" si="848">BLK$60*$C66*$C$65</f>
        <v>0</v>
      </c>
      <c r="BLM66" s="378">
        <f t="shared" ref="BLM66:BNX66" si="849">BLM$60*$C66*$C$65</f>
        <v>0</v>
      </c>
      <c r="BLO66" s="378">
        <f t="shared" ref="BLO66:BNZ66" si="850">BLO$60*$C66*$C$65</f>
        <v>0</v>
      </c>
      <c r="BLQ66" s="378">
        <f t="shared" ref="BLQ66:BOB66" si="851">BLQ$60*$C66*$C$65</f>
        <v>0</v>
      </c>
      <c r="BLS66" s="378">
        <f t="shared" ref="BLS66:BOD66" si="852">BLS$60*$C66*$C$65</f>
        <v>0</v>
      </c>
      <c r="BLU66" s="378">
        <f t="shared" ref="BLU66:BOF66" si="853">BLU$60*$C66*$C$65</f>
        <v>0</v>
      </c>
      <c r="BLW66" s="378">
        <f t="shared" ref="BLW66:BOH69" si="854">BLW$60*$C66*$C$65</f>
        <v>0</v>
      </c>
      <c r="BLY66" s="378">
        <f t="shared" ref="BLY66:BOJ66" si="855">BLY$60*$C66*$C$65</f>
        <v>0</v>
      </c>
      <c r="BMA66" s="378">
        <f t="shared" ref="BMA66:BOL66" si="856">BMA$60*$C66*$C$65</f>
        <v>0</v>
      </c>
      <c r="BMC66" s="378">
        <f t="shared" ref="BMC66:BON66" si="857">BMC$60*$C66*$C$65</f>
        <v>0</v>
      </c>
      <c r="BME66" s="378">
        <f t="shared" ref="BME66:BOP66" si="858">BME$60*$C66*$C$65</f>
        <v>0</v>
      </c>
      <c r="BMG66" s="378">
        <f t="shared" ref="BMG66:BOR66" si="859">BMG$60*$C66*$C$65</f>
        <v>0</v>
      </c>
      <c r="BMI66" s="378">
        <f t="shared" ref="BMI66:BOT66" si="860">BMI$60*$C66*$C$65</f>
        <v>0</v>
      </c>
      <c r="BMK66" s="378">
        <f t="shared" ref="BMK66:BOV66" si="861">BMK$60*$C66*$C$65</f>
        <v>0</v>
      </c>
      <c r="BMM66" s="378">
        <f t="shared" ref="BMM66:BOX66" si="862">BMM$60*$C66*$C$65</f>
        <v>0</v>
      </c>
      <c r="BMO66" s="378">
        <f t="shared" ref="BMO66:BOZ66" si="863">BMO$60*$C66*$C$65</f>
        <v>0</v>
      </c>
      <c r="BMQ66" s="378">
        <f t="shared" ref="BMQ66:BPB66" si="864">BMQ$60*$C66*$C$65</f>
        <v>0</v>
      </c>
      <c r="BMS66" s="378">
        <f t="shared" ref="BMS66:BPD66" si="865">BMS$60*$C66*$C$65</f>
        <v>0</v>
      </c>
      <c r="BMU66" s="378">
        <f t="shared" ref="BMU66:BPF66" si="866">BMU$60*$C66*$C$65</f>
        <v>0</v>
      </c>
      <c r="BMW66" s="378">
        <f t="shared" ref="BMW66:BPH66" si="867">BMW$60*$C66*$C$65</f>
        <v>0</v>
      </c>
      <c r="BMY66" s="378">
        <f t="shared" ref="BMY66:BPJ66" si="868">BMY$60*$C66*$C$65</f>
        <v>0</v>
      </c>
      <c r="BNA66" s="378">
        <f t="shared" ref="BNA66:BPL66" si="869">BNA$60*$C66*$C$65</f>
        <v>0</v>
      </c>
      <c r="BNC66" s="378">
        <f t="shared" ref="BNC66:BPN66" si="870">BNC$60*$C66*$C$65</f>
        <v>0</v>
      </c>
      <c r="BNE66" s="378">
        <f t="shared" ref="BNE66:BPP66" si="871">BNE$60*$C66*$C$65</f>
        <v>0</v>
      </c>
      <c r="BNG66" s="378">
        <f t="shared" ref="BNG66:BPR66" si="872">BNG$60*$C66*$C$65</f>
        <v>0</v>
      </c>
      <c r="BNI66" s="378">
        <f t="shared" ref="BNI66:BPT66" si="873">BNI$60*$C66*$C$65</f>
        <v>0</v>
      </c>
      <c r="BNK66" s="378">
        <f t="shared" ref="BNK66:BPV66" si="874">BNK$60*$C66*$C$65</f>
        <v>0</v>
      </c>
      <c r="BNM66" s="378">
        <f t="shared" ref="BNM66:BPX66" si="875">BNM$60*$C66*$C$65</f>
        <v>0</v>
      </c>
      <c r="BNO66" s="378">
        <f t="shared" ref="BNO66:BPZ66" si="876">BNO$60*$C66*$C$65</f>
        <v>0</v>
      </c>
      <c r="BNQ66" s="378">
        <f t="shared" ref="BNQ66:BQB66" si="877">BNQ$60*$C66*$C$65</f>
        <v>0</v>
      </c>
      <c r="BNS66" s="378">
        <f t="shared" ref="BNS66:BQD66" si="878">BNS$60*$C66*$C$65</f>
        <v>0</v>
      </c>
      <c r="BNU66" s="378">
        <f t="shared" ref="BNU66:BQF66" si="879">BNU$60*$C66*$C$65</f>
        <v>0</v>
      </c>
      <c r="BNW66" s="378">
        <f t="shared" ref="BNW66:BQH66" si="880">BNW$60*$C66*$C$65</f>
        <v>0</v>
      </c>
      <c r="BNY66" s="378">
        <f t="shared" ref="BNY66:BQJ66" si="881">BNY$60*$C66*$C$65</f>
        <v>0</v>
      </c>
      <c r="BOA66" s="378">
        <f t="shared" ref="BOA66:BQL66" si="882">BOA$60*$C66*$C$65</f>
        <v>0</v>
      </c>
      <c r="BOC66" s="378">
        <f t="shared" ref="BOC66:BQN66" si="883">BOC$60*$C66*$C$65</f>
        <v>0</v>
      </c>
      <c r="BOE66" s="378">
        <f t="shared" ref="BOE66:BQP66" si="884">BOE$60*$C66*$C$65</f>
        <v>0</v>
      </c>
      <c r="BOG66" s="378">
        <f t="shared" ref="BOG66:BQR66" si="885">BOG$60*$C66*$C$65</f>
        <v>0</v>
      </c>
      <c r="BOI66" s="378">
        <f t="shared" ref="BOI66:BQT69" si="886">BOI$60*$C66*$C$65</f>
        <v>0</v>
      </c>
      <c r="BOK66" s="378">
        <f t="shared" ref="BOK66:BQV66" si="887">BOK$60*$C66*$C$65</f>
        <v>0</v>
      </c>
      <c r="BOM66" s="378">
        <f t="shared" ref="BOM66:BQX66" si="888">BOM$60*$C66*$C$65</f>
        <v>0</v>
      </c>
      <c r="BOO66" s="378">
        <f t="shared" ref="BOO66:BQZ66" si="889">BOO$60*$C66*$C$65</f>
        <v>0</v>
      </c>
      <c r="BOQ66" s="378">
        <f t="shared" ref="BOQ66:BRB66" si="890">BOQ$60*$C66*$C$65</f>
        <v>0</v>
      </c>
      <c r="BOS66" s="378">
        <f t="shared" ref="BOS66:BRD66" si="891">BOS$60*$C66*$C$65</f>
        <v>0</v>
      </c>
      <c r="BOU66" s="378">
        <f t="shared" ref="BOU66:BRF66" si="892">BOU$60*$C66*$C$65</f>
        <v>0</v>
      </c>
      <c r="BOW66" s="378">
        <f t="shared" ref="BOW66:BRH66" si="893">BOW$60*$C66*$C$65</f>
        <v>0</v>
      </c>
      <c r="BOY66" s="378">
        <f t="shared" ref="BOY66:BRJ66" si="894">BOY$60*$C66*$C$65</f>
        <v>0</v>
      </c>
      <c r="BPA66" s="378">
        <f t="shared" ref="BPA66:BRL66" si="895">BPA$60*$C66*$C$65</f>
        <v>0</v>
      </c>
      <c r="BPC66" s="378">
        <f t="shared" ref="BPC66:BRN66" si="896">BPC$60*$C66*$C$65</f>
        <v>0</v>
      </c>
      <c r="BPE66" s="378">
        <f t="shared" ref="BPE66:BRP66" si="897">BPE$60*$C66*$C$65</f>
        <v>0</v>
      </c>
      <c r="BPG66" s="378">
        <f t="shared" ref="BPG66:BRR66" si="898">BPG$60*$C66*$C$65</f>
        <v>0</v>
      </c>
      <c r="BPI66" s="378">
        <f t="shared" ref="BPI66:BRT66" si="899">BPI$60*$C66*$C$65</f>
        <v>0</v>
      </c>
      <c r="BPK66" s="378">
        <f t="shared" ref="BPK66:BRV66" si="900">BPK$60*$C66*$C$65</f>
        <v>0</v>
      </c>
      <c r="BPM66" s="378">
        <f t="shared" ref="BPM66:BRX66" si="901">BPM$60*$C66*$C$65</f>
        <v>0</v>
      </c>
      <c r="BPO66" s="378">
        <f t="shared" ref="BPO66:BRZ66" si="902">BPO$60*$C66*$C$65</f>
        <v>0</v>
      </c>
      <c r="BPQ66" s="378">
        <f t="shared" ref="BPQ66:BSB66" si="903">BPQ$60*$C66*$C$65</f>
        <v>0</v>
      </c>
      <c r="BPS66" s="378">
        <f t="shared" ref="BPS66:BSD66" si="904">BPS$60*$C66*$C$65</f>
        <v>0</v>
      </c>
      <c r="BPU66" s="378">
        <f t="shared" ref="BPU66:BSF66" si="905">BPU$60*$C66*$C$65</f>
        <v>0</v>
      </c>
      <c r="BPW66" s="378">
        <f t="shared" ref="BPW66:BSH66" si="906">BPW$60*$C66*$C$65</f>
        <v>0</v>
      </c>
      <c r="BPY66" s="378">
        <f t="shared" ref="BPY66:BSJ66" si="907">BPY$60*$C66*$C$65</f>
        <v>0</v>
      </c>
      <c r="BQA66" s="378">
        <f t="shared" ref="BQA66:BSL66" si="908">BQA$60*$C66*$C$65</f>
        <v>0</v>
      </c>
      <c r="BQC66" s="378">
        <f t="shared" ref="BQC66:BSN66" si="909">BQC$60*$C66*$C$65</f>
        <v>0</v>
      </c>
      <c r="BQE66" s="378">
        <f t="shared" ref="BQE66:BSP66" si="910">BQE$60*$C66*$C$65</f>
        <v>0</v>
      </c>
      <c r="BQG66" s="378">
        <f t="shared" ref="BQG66:BSR66" si="911">BQG$60*$C66*$C$65</f>
        <v>0</v>
      </c>
      <c r="BQI66" s="378">
        <f t="shared" ref="BQI66:BST66" si="912">BQI$60*$C66*$C$65</f>
        <v>0</v>
      </c>
      <c r="BQK66" s="378">
        <f t="shared" ref="BQK66:BSV66" si="913">BQK$60*$C66*$C$65</f>
        <v>0</v>
      </c>
      <c r="BQM66" s="378">
        <f t="shared" ref="BQM66:BSX66" si="914">BQM$60*$C66*$C$65</f>
        <v>0</v>
      </c>
      <c r="BQO66" s="378">
        <f t="shared" ref="BQO66:BSZ66" si="915">BQO$60*$C66*$C$65</f>
        <v>0</v>
      </c>
      <c r="BQQ66" s="378">
        <f t="shared" ref="BQQ66:BTB66" si="916">BQQ$60*$C66*$C$65</f>
        <v>0</v>
      </c>
      <c r="BQS66" s="378">
        <f t="shared" ref="BQS66:BTD66" si="917">BQS$60*$C66*$C$65</f>
        <v>0</v>
      </c>
      <c r="BQU66" s="378">
        <f t="shared" ref="BQU66:BTF69" si="918">BQU$60*$C66*$C$65</f>
        <v>0</v>
      </c>
      <c r="BQW66" s="378">
        <f t="shared" ref="BQW66:BTH66" si="919">BQW$60*$C66*$C$65</f>
        <v>0</v>
      </c>
      <c r="BQY66" s="378">
        <f t="shared" ref="BQY66:BTJ66" si="920">BQY$60*$C66*$C$65</f>
        <v>0</v>
      </c>
      <c r="BRA66" s="378">
        <f t="shared" ref="BRA66:BTL66" si="921">BRA$60*$C66*$C$65</f>
        <v>0</v>
      </c>
      <c r="BRC66" s="378">
        <f t="shared" ref="BRC66:BTN66" si="922">BRC$60*$C66*$C$65</f>
        <v>0</v>
      </c>
      <c r="BRE66" s="378">
        <f t="shared" ref="BRE66:BTP66" si="923">BRE$60*$C66*$C$65</f>
        <v>0</v>
      </c>
      <c r="BRG66" s="378">
        <f t="shared" ref="BRG66:BTR66" si="924">BRG$60*$C66*$C$65</f>
        <v>0</v>
      </c>
      <c r="BRI66" s="378">
        <f t="shared" ref="BRI66:BTT66" si="925">BRI$60*$C66*$C$65</f>
        <v>0</v>
      </c>
      <c r="BRK66" s="378">
        <f t="shared" ref="BRK66:BTV66" si="926">BRK$60*$C66*$C$65</f>
        <v>0</v>
      </c>
      <c r="BRM66" s="378">
        <f t="shared" ref="BRM66:BTX66" si="927">BRM$60*$C66*$C$65</f>
        <v>0</v>
      </c>
      <c r="BRO66" s="378">
        <f t="shared" ref="BRO66:BTZ66" si="928">BRO$60*$C66*$C$65</f>
        <v>0</v>
      </c>
      <c r="BRQ66" s="378">
        <f t="shared" ref="BRQ66:BUB66" si="929">BRQ$60*$C66*$C$65</f>
        <v>0</v>
      </c>
      <c r="BRS66" s="378">
        <f t="shared" ref="BRS66:BUD66" si="930">BRS$60*$C66*$C$65</f>
        <v>0</v>
      </c>
      <c r="BRU66" s="378">
        <f t="shared" ref="BRU66:BUF66" si="931">BRU$60*$C66*$C$65</f>
        <v>0</v>
      </c>
      <c r="BRW66" s="378">
        <f t="shared" ref="BRW66:BUH66" si="932">BRW$60*$C66*$C$65</f>
        <v>0</v>
      </c>
      <c r="BRY66" s="378">
        <f t="shared" ref="BRY66:BUJ66" si="933">BRY$60*$C66*$C$65</f>
        <v>0</v>
      </c>
      <c r="BSA66" s="378">
        <f t="shared" ref="BSA66:BUL66" si="934">BSA$60*$C66*$C$65</f>
        <v>0</v>
      </c>
      <c r="BSC66" s="378">
        <f t="shared" ref="BSC66:BUN66" si="935">BSC$60*$C66*$C$65</f>
        <v>0</v>
      </c>
      <c r="BSE66" s="378">
        <f t="shared" ref="BSE66:BUP66" si="936">BSE$60*$C66*$C$65</f>
        <v>0</v>
      </c>
      <c r="BSG66" s="378">
        <f t="shared" ref="BSG66:BUR66" si="937">BSG$60*$C66*$C$65</f>
        <v>0</v>
      </c>
      <c r="BSI66" s="378">
        <f t="shared" ref="BSI66:BUT66" si="938">BSI$60*$C66*$C$65</f>
        <v>0</v>
      </c>
      <c r="BSK66" s="378">
        <f t="shared" ref="BSK66:BUV66" si="939">BSK$60*$C66*$C$65</f>
        <v>0</v>
      </c>
      <c r="BSM66" s="378">
        <f t="shared" ref="BSM66:BUX66" si="940">BSM$60*$C66*$C$65</f>
        <v>0</v>
      </c>
      <c r="BSO66" s="378">
        <f t="shared" ref="BSO66:BUZ66" si="941">BSO$60*$C66*$C$65</f>
        <v>0</v>
      </c>
      <c r="BSQ66" s="378">
        <f t="shared" ref="BSQ66:BVB66" si="942">BSQ$60*$C66*$C$65</f>
        <v>0</v>
      </c>
      <c r="BSS66" s="378">
        <f t="shared" ref="BSS66:BVD66" si="943">BSS$60*$C66*$C$65</f>
        <v>0</v>
      </c>
      <c r="BSU66" s="378">
        <f t="shared" ref="BSU66:BVF66" si="944">BSU$60*$C66*$C$65</f>
        <v>0</v>
      </c>
      <c r="BSW66" s="378">
        <f t="shared" ref="BSW66:BVH66" si="945">BSW$60*$C66*$C$65</f>
        <v>0</v>
      </c>
      <c r="BSY66" s="378">
        <f t="shared" ref="BSY66:BVJ66" si="946">BSY$60*$C66*$C$65</f>
        <v>0</v>
      </c>
      <c r="BTA66" s="378">
        <f t="shared" ref="BTA66:BVL66" si="947">BTA$60*$C66*$C$65</f>
        <v>0</v>
      </c>
      <c r="BTC66" s="378">
        <f t="shared" ref="BTC66:BVN66" si="948">BTC$60*$C66*$C$65</f>
        <v>0</v>
      </c>
      <c r="BTE66" s="378">
        <f t="shared" ref="BTE66:BVP66" si="949">BTE$60*$C66*$C$65</f>
        <v>0</v>
      </c>
      <c r="BTG66" s="378">
        <f t="shared" ref="BTG66:BVR69" si="950">BTG$60*$C66*$C$65</f>
        <v>0</v>
      </c>
      <c r="BTI66" s="378">
        <f t="shared" ref="BTI66:BVT66" si="951">BTI$60*$C66*$C$65</f>
        <v>0</v>
      </c>
      <c r="BTK66" s="378">
        <f t="shared" ref="BTK66:BVV66" si="952">BTK$60*$C66*$C$65</f>
        <v>0</v>
      </c>
      <c r="BTM66" s="378">
        <f t="shared" ref="BTM66:BVX66" si="953">BTM$60*$C66*$C$65</f>
        <v>0</v>
      </c>
      <c r="BTO66" s="378">
        <f t="shared" ref="BTO66:BVZ66" si="954">BTO$60*$C66*$C$65</f>
        <v>0</v>
      </c>
      <c r="BTQ66" s="378">
        <f t="shared" ref="BTQ66:BWB66" si="955">BTQ$60*$C66*$C$65</f>
        <v>0</v>
      </c>
      <c r="BTS66" s="378">
        <f t="shared" ref="BTS66:BWD66" si="956">BTS$60*$C66*$C$65</f>
        <v>0</v>
      </c>
      <c r="BTU66" s="378">
        <f t="shared" ref="BTU66:BWF66" si="957">BTU$60*$C66*$C$65</f>
        <v>0</v>
      </c>
      <c r="BTW66" s="378">
        <f t="shared" ref="BTW66:BWH66" si="958">BTW$60*$C66*$C$65</f>
        <v>0</v>
      </c>
      <c r="BTY66" s="378">
        <f t="shared" ref="BTY66:BWJ66" si="959">BTY$60*$C66*$C$65</f>
        <v>0</v>
      </c>
      <c r="BUA66" s="378">
        <f t="shared" ref="BUA66:BWL66" si="960">BUA$60*$C66*$C$65</f>
        <v>0</v>
      </c>
      <c r="BUC66" s="378">
        <f t="shared" ref="BUC66:BWN66" si="961">BUC$60*$C66*$C$65</f>
        <v>0</v>
      </c>
      <c r="BUE66" s="378">
        <f t="shared" ref="BUE66:BWP66" si="962">BUE$60*$C66*$C$65</f>
        <v>0</v>
      </c>
      <c r="BUG66" s="378">
        <f t="shared" ref="BUG66:BWR66" si="963">BUG$60*$C66*$C$65</f>
        <v>0</v>
      </c>
      <c r="BUI66" s="378">
        <f t="shared" ref="BUI66:BWT66" si="964">BUI$60*$C66*$C$65</f>
        <v>0</v>
      </c>
      <c r="BUK66" s="378">
        <f t="shared" ref="BUK66:BWV66" si="965">BUK$60*$C66*$C$65</f>
        <v>0</v>
      </c>
      <c r="BUM66" s="378">
        <f t="shared" ref="BUM66:BWX66" si="966">BUM$60*$C66*$C$65</f>
        <v>0</v>
      </c>
      <c r="BUO66" s="378">
        <f t="shared" ref="BUO66:BWZ66" si="967">BUO$60*$C66*$C$65</f>
        <v>0</v>
      </c>
      <c r="BUQ66" s="378">
        <f t="shared" ref="BUQ66:BXB66" si="968">BUQ$60*$C66*$C$65</f>
        <v>0</v>
      </c>
      <c r="BUS66" s="378">
        <f t="shared" ref="BUS66:BXD66" si="969">BUS$60*$C66*$C$65</f>
        <v>0</v>
      </c>
      <c r="BUU66" s="378">
        <f t="shared" ref="BUU66:BXF66" si="970">BUU$60*$C66*$C$65</f>
        <v>0</v>
      </c>
      <c r="BUW66" s="378">
        <f t="shared" ref="BUW66:BXH66" si="971">BUW$60*$C66*$C$65</f>
        <v>0</v>
      </c>
      <c r="BUY66" s="378">
        <f t="shared" ref="BUY66:BXJ66" si="972">BUY$60*$C66*$C$65</f>
        <v>0</v>
      </c>
      <c r="BVA66" s="378">
        <f t="shared" ref="BVA66:BXL66" si="973">BVA$60*$C66*$C$65</f>
        <v>0</v>
      </c>
      <c r="BVC66" s="378">
        <f t="shared" ref="BVC66:BXN66" si="974">BVC$60*$C66*$C$65</f>
        <v>0</v>
      </c>
      <c r="BVE66" s="378">
        <f t="shared" ref="BVE66:BXP66" si="975">BVE$60*$C66*$C$65</f>
        <v>0</v>
      </c>
      <c r="BVG66" s="378">
        <f t="shared" ref="BVG66:BXR66" si="976">BVG$60*$C66*$C$65</f>
        <v>0</v>
      </c>
      <c r="BVI66" s="378">
        <f t="shared" ref="BVI66:BXT66" si="977">BVI$60*$C66*$C$65</f>
        <v>0</v>
      </c>
      <c r="BVK66" s="378">
        <f t="shared" ref="BVK66:BXV66" si="978">BVK$60*$C66*$C$65</f>
        <v>0</v>
      </c>
      <c r="BVM66" s="378">
        <f t="shared" ref="BVM66:BXX66" si="979">BVM$60*$C66*$C$65</f>
        <v>0</v>
      </c>
      <c r="BVO66" s="378">
        <f t="shared" ref="BVO66:BXZ66" si="980">BVO$60*$C66*$C$65</f>
        <v>0</v>
      </c>
      <c r="BVQ66" s="378">
        <f t="shared" ref="BVQ66:BYB66" si="981">BVQ$60*$C66*$C$65</f>
        <v>0</v>
      </c>
      <c r="BVS66" s="378">
        <f t="shared" ref="BVS66:BYD69" si="982">BVS$60*$C66*$C$65</f>
        <v>0</v>
      </c>
      <c r="BVU66" s="378">
        <f t="shared" ref="BVU66:BYF66" si="983">BVU$60*$C66*$C$65</f>
        <v>0</v>
      </c>
      <c r="BVW66" s="378">
        <f t="shared" ref="BVW66:BYH66" si="984">BVW$60*$C66*$C$65</f>
        <v>0</v>
      </c>
      <c r="BVY66" s="378">
        <f t="shared" ref="BVY66:BYJ66" si="985">BVY$60*$C66*$C$65</f>
        <v>0</v>
      </c>
      <c r="BWA66" s="378">
        <f t="shared" ref="BWA66:BYL66" si="986">BWA$60*$C66*$C$65</f>
        <v>0</v>
      </c>
      <c r="BWC66" s="378">
        <f t="shared" ref="BWC66:BYN66" si="987">BWC$60*$C66*$C$65</f>
        <v>0</v>
      </c>
      <c r="BWE66" s="378">
        <f t="shared" ref="BWE66:BYP66" si="988">BWE$60*$C66*$C$65</f>
        <v>0</v>
      </c>
      <c r="BWG66" s="378">
        <f t="shared" ref="BWG66:BYR66" si="989">BWG$60*$C66*$C$65</f>
        <v>0</v>
      </c>
      <c r="BWI66" s="378">
        <f t="shared" ref="BWI66:BYT66" si="990">BWI$60*$C66*$C$65</f>
        <v>0</v>
      </c>
      <c r="BWK66" s="378">
        <f t="shared" ref="BWK66:BYV66" si="991">BWK$60*$C66*$C$65</f>
        <v>0</v>
      </c>
      <c r="BWM66" s="378">
        <f t="shared" ref="BWM66:BYX66" si="992">BWM$60*$C66*$C$65</f>
        <v>0</v>
      </c>
      <c r="BWO66" s="378">
        <f t="shared" ref="BWO66:BYZ66" si="993">BWO$60*$C66*$C$65</f>
        <v>0</v>
      </c>
      <c r="BWQ66" s="378">
        <f t="shared" ref="BWQ66:BZB66" si="994">BWQ$60*$C66*$C$65</f>
        <v>0</v>
      </c>
      <c r="BWS66" s="378">
        <f t="shared" ref="BWS66:BZD66" si="995">BWS$60*$C66*$C$65</f>
        <v>0</v>
      </c>
      <c r="BWU66" s="378">
        <f t="shared" ref="BWU66:BZF66" si="996">BWU$60*$C66*$C$65</f>
        <v>0</v>
      </c>
      <c r="BWW66" s="378">
        <f t="shared" ref="BWW66:BZH66" si="997">BWW$60*$C66*$C$65</f>
        <v>0</v>
      </c>
      <c r="BWY66" s="378">
        <f t="shared" ref="BWY66:BZJ66" si="998">BWY$60*$C66*$C$65</f>
        <v>0</v>
      </c>
      <c r="BXA66" s="378">
        <f t="shared" ref="BXA66:BZL66" si="999">BXA$60*$C66*$C$65</f>
        <v>0</v>
      </c>
      <c r="BXC66" s="378">
        <f t="shared" ref="BXC66:BZN66" si="1000">BXC$60*$C66*$C$65</f>
        <v>0</v>
      </c>
      <c r="BXE66" s="378">
        <f t="shared" ref="BXE66:BZP66" si="1001">BXE$60*$C66*$C$65</f>
        <v>0</v>
      </c>
      <c r="BXG66" s="378">
        <f t="shared" ref="BXG66:BZR66" si="1002">BXG$60*$C66*$C$65</f>
        <v>0</v>
      </c>
      <c r="BXI66" s="378">
        <f t="shared" ref="BXI66:BZT66" si="1003">BXI$60*$C66*$C$65</f>
        <v>0</v>
      </c>
      <c r="BXK66" s="378">
        <f t="shared" ref="BXK66:BZV66" si="1004">BXK$60*$C66*$C$65</f>
        <v>0</v>
      </c>
      <c r="BXM66" s="378">
        <f t="shared" ref="BXM66:BZX66" si="1005">BXM$60*$C66*$C$65</f>
        <v>0</v>
      </c>
      <c r="BXO66" s="378">
        <f t="shared" ref="BXO66:BZZ66" si="1006">BXO$60*$C66*$C$65</f>
        <v>0</v>
      </c>
      <c r="BXQ66" s="378">
        <f t="shared" ref="BXQ66:CAB66" si="1007">BXQ$60*$C66*$C$65</f>
        <v>0</v>
      </c>
      <c r="BXS66" s="378">
        <f t="shared" ref="BXS66:CAD66" si="1008">BXS$60*$C66*$C$65</f>
        <v>0</v>
      </c>
      <c r="BXU66" s="378">
        <f t="shared" ref="BXU66:CAF66" si="1009">BXU$60*$C66*$C$65</f>
        <v>0</v>
      </c>
      <c r="BXW66" s="378">
        <f t="shared" ref="BXW66:CAH66" si="1010">BXW$60*$C66*$C$65</f>
        <v>0</v>
      </c>
      <c r="BXY66" s="378">
        <f t="shared" ref="BXY66:CAJ66" si="1011">BXY$60*$C66*$C$65</f>
        <v>0</v>
      </c>
      <c r="BYA66" s="378">
        <f t="shared" ref="BYA66:CAL66" si="1012">BYA$60*$C66*$C$65</f>
        <v>0</v>
      </c>
      <c r="BYC66" s="378">
        <f t="shared" ref="BYC66:CAN66" si="1013">BYC$60*$C66*$C$65</f>
        <v>0</v>
      </c>
      <c r="BYE66" s="378">
        <f t="shared" ref="BYE66:CAP69" si="1014">BYE$60*$C66*$C$65</f>
        <v>0</v>
      </c>
      <c r="BYG66" s="378">
        <f t="shared" ref="BYG66:CAR66" si="1015">BYG$60*$C66*$C$65</f>
        <v>0</v>
      </c>
      <c r="BYI66" s="378">
        <f t="shared" ref="BYI66:CAT66" si="1016">BYI$60*$C66*$C$65</f>
        <v>0</v>
      </c>
      <c r="BYK66" s="378">
        <f t="shared" ref="BYK66:CAV66" si="1017">BYK$60*$C66*$C$65</f>
        <v>0</v>
      </c>
      <c r="BYM66" s="378">
        <f t="shared" ref="BYM66:CAX66" si="1018">BYM$60*$C66*$C$65</f>
        <v>0</v>
      </c>
      <c r="BYO66" s="378">
        <f t="shared" ref="BYO66:CAZ66" si="1019">BYO$60*$C66*$C$65</f>
        <v>0</v>
      </c>
      <c r="BYQ66" s="378">
        <f t="shared" ref="BYQ66:CBB66" si="1020">BYQ$60*$C66*$C$65</f>
        <v>0</v>
      </c>
      <c r="BYS66" s="378">
        <f t="shared" ref="BYS66:CBD66" si="1021">BYS$60*$C66*$C$65</f>
        <v>0</v>
      </c>
      <c r="BYU66" s="378">
        <f t="shared" ref="BYU66:CBF66" si="1022">BYU$60*$C66*$C$65</f>
        <v>0</v>
      </c>
      <c r="BYW66" s="378">
        <f t="shared" ref="BYW66:CBH66" si="1023">BYW$60*$C66*$C$65</f>
        <v>0</v>
      </c>
      <c r="BYY66" s="378">
        <f t="shared" ref="BYY66:CBJ66" si="1024">BYY$60*$C66*$C$65</f>
        <v>0</v>
      </c>
      <c r="BZA66" s="378">
        <f t="shared" ref="BZA66:CBL66" si="1025">BZA$60*$C66*$C$65</f>
        <v>0</v>
      </c>
      <c r="BZC66" s="378">
        <f t="shared" ref="BZC66:CBN66" si="1026">BZC$60*$C66*$C$65</f>
        <v>0</v>
      </c>
      <c r="BZE66" s="378">
        <f t="shared" ref="BZE66:CBP66" si="1027">BZE$60*$C66*$C$65</f>
        <v>0</v>
      </c>
      <c r="BZG66" s="378">
        <f t="shared" ref="BZG66:CBR66" si="1028">BZG$60*$C66*$C$65</f>
        <v>0</v>
      </c>
      <c r="BZI66" s="378">
        <f t="shared" ref="BZI66:CBT66" si="1029">BZI$60*$C66*$C$65</f>
        <v>0</v>
      </c>
      <c r="BZK66" s="378">
        <f t="shared" ref="BZK66:CBV66" si="1030">BZK$60*$C66*$C$65</f>
        <v>0</v>
      </c>
      <c r="BZM66" s="378">
        <f t="shared" ref="BZM66:CBX66" si="1031">BZM$60*$C66*$C$65</f>
        <v>0</v>
      </c>
      <c r="BZO66" s="378">
        <f t="shared" ref="BZO66:CBZ66" si="1032">BZO$60*$C66*$C$65</f>
        <v>0</v>
      </c>
      <c r="BZQ66" s="378">
        <f t="shared" ref="BZQ66:CCB66" si="1033">BZQ$60*$C66*$C$65</f>
        <v>0</v>
      </c>
      <c r="BZS66" s="378">
        <f t="shared" ref="BZS66:CCD66" si="1034">BZS$60*$C66*$C$65</f>
        <v>0</v>
      </c>
      <c r="BZU66" s="378">
        <f t="shared" ref="BZU66:CCF66" si="1035">BZU$60*$C66*$C$65</f>
        <v>0</v>
      </c>
      <c r="BZW66" s="378">
        <f t="shared" ref="BZW66:CCH66" si="1036">BZW$60*$C66*$C$65</f>
        <v>0</v>
      </c>
      <c r="BZY66" s="378">
        <f t="shared" ref="BZY66:CCJ66" si="1037">BZY$60*$C66*$C$65</f>
        <v>0</v>
      </c>
      <c r="CAA66" s="378">
        <f t="shared" ref="CAA66:CCL66" si="1038">CAA$60*$C66*$C$65</f>
        <v>0</v>
      </c>
      <c r="CAC66" s="378">
        <f t="shared" ref="CAC66:CCN66" si="1039">CAC$60*$C66*$C$65</f>
        <v>0</v>
      </c>
      <c r="CAE66" s="378">
        <f t="shared" ref="CAE66:CCP66" si="1040">CAE$60*$C66*$C$65</f>
        <v>0</v>
      </c>
      <c r="CAG66" s="378">
        <f t="shared" ref="CAG66:CCR66" si="1041">CAG$60*$C66*$C$65</f>
        <v>0</v>
      </c>
      <c r="CAI66" s="378">
        <f t="shared" ref="CAI66:CCT66" si="1042">CAI$60*$C66*$C$65</f>
        <v>0</v>
      </c>
      <c r="CAK66" s="378">
        <f t="shared" ref="CAK66:CCV66" si="1043">CAK$60*$C66*$C$65</f>
        <v>0</v>
      </c>
      <c r="CAM66" s="378">
        <f t="shared" ref="CAM66:CCX66" si="1044">CAM$60*$C66*$C$65</f>
        <v>0</v>
      </c>
      <c r="CAO66" s="378">
        <f t="shared" ref="CAO66:CCZ66" si="1045">CAO$60*$C66*$C$65</f>
        <v>0</v>
      </c>
      <c r="CAQ66" s="378">
        <f t="shared" ref="CAQ66:CDB69" si="1046">CAQ$60*$C66*$C$65</f>
        <v>0</v>
      </c>
      <c r="CAS66" s="378">
        <f t="shared" ref="CAS66:CDD66" si="1047">CAS$60*$C66*$C$65</f>
        <v>0</v>
      </c>
      <c r="CAU66" s="378">
        <f t="shared" ref="CAU66:CDF66" si="1048">CAU$60*$C66*$C$65</f>
        <v>0</v>
      </c>
      <c r="CAW66" s="378">
        <f t="shared" ref="CAW66:CDH66" si="1049">CAW$60*$C66*$C$65</f>
        <v>0</v>
      </c>
      <c r="CAY66" s="378">
        <f t="shared" ref="CAY66:CDJ66" si="1050">CAY$60*$C66*$C$65</f>
        <v>0</v>
      </c>
      <c r="CBA66" s="378">
        <f t="shared" ref="CBA66:CDL66" si="1051">CBA$60*$C66*$C$65</f>
        <v>0</v>
      </c>
      <c r="CBC66" s="378">
        <f t="shared" ref="CBC66:CDN66" si="1052">CBC$60*$C66*$C$65</f>
        <v>0</v>
      </c>
      <c r="CBE66" s="378">
        <f t="shared" ref="CBE66:CDP66" si="1053">CBE$60*$C66*$C$65</f>
        <v>0</v>
      </c>
      <c r="CBG66" s="378">
        <f t="shared" ref="CBG66:CDR66" si="1054">CBG$60*$C66*$C$65</f>
        <v>0</v>
      </c>
      <c r="CBI66" s="378">
        <f t="shared" ref="CBI66:CDT66" si="1055">CBI$60*$C66*$C$65</f>
        <v>0</v>
      </c>
      <c r="CBK66" s="378">
        <f t="shared" ref="CBK66:CDV66" si="1056">CBK$60*$C66*$C$65</f>
        <v>0</v>
      </c>
      <c r="CBM66" s="378">
        <f t="shared" ref="CBM66:CDX66" si="1057">CBM$60*$C66*$C$65</f>
        <v>0</v>
      </c>
      <c r="CBO66" s="378">
        <f t="shared" ref="CBO66:CDZ66" si="1058">CBO$60*$C66*$C$65</f>
        <v>0</v>
      </c>
      <c r="CBQ66" s="378">
        <f t="shared" ref="CBQ66:CEB66" si="1059">CBQ$60*$C66*$C$65</f>
        <v>0</v>
      </c>
      <c r="CBS66" s="378">
        <f t="shared" ref="CBS66:CED66" si="1060">CBS$60*$C66*$C$65</f>
        <v>0</v>
      </c>
      <c r="CBU66" s="378">
        <f t="shared" ref="CBU66:CEF66" si="1061">CBU$60*$C66*$C$65</f>
        <v>0</v>
      </c>
      <c r="CBW66" s="378">
        <f t="shared" ref="CBW66:CEH66" si="1062">CBW$60*$C66*$C$65</f>
        <v>0</v>
      </c>
      <c r="CBY66" s="378">
        <f t="shared" ref="CBY66:CEJ66" si="1063">CBY$60*$C66*$C$65</f>
        <v>0</v>
      </c>
      <c r="CCA66" s="378">
        <f t="shared" ref="CCA66:CEL66" si="1064">CCA$60*$C66*$C$65</f>
        <v>0</v>
      </c>
      <c r="CCC66" s="378">
        <f t="shared" ref="CCC66:CEN66" si="1065">CCC$60*$C66*$C$65</f>
        <v>0</v>
      </c>
      <c r="CCE66" s="378">
        <f t="shared" ref="CCE66:CEP66" si="1066">CCE$60*$C66*$C$65</f>
        <v>0</v>
      </c>
      <c r="CCG66" s="378">
        <f t="shared" ref="CCG66:CER66" si="1067">CCG$60*$C66*$C$65</f>
        <v>0</v>
      </c>
      <c r="CCI66" s="378">
        <f t="shared" ref="CCI66:CET66" si="1068">CCI$60*$C66*$C$65</f>
        <v>0</v>
      </c>
      <c r="CCK66" s="378">
        <f t="shared" ref="CCK66:CEV66" si="1069">CCK$60*$C66*$C$65</f>
        <v>0</v>
      </c>
      <c r="CCM66" s="378">
        <f t="shared" ref="CCM66:CEX66" si="1070">CCM$60*$C66*$C$65</f>
        <v>0</v>
      </c>
      <c r="CCO66" s="378">
        <f t="shared" ref="CCO66:CEZ66" si="1071">CCO$60*$C66*$C$65</f>
        <v>0</v>
      </c>
      <c r="CCQ66" s="378">
        <f t="shared" ref="CCQ66:CFB66" si="1072">CCQ$60*$C66*$C$65</f>
        <v>0</v>
      </c>
      <c r="CCS66" s="378">
        <f t="shared" ref="CCS66:CFD66" si="1073">CCS$60*$C66*$C$65</f>
        <v>0</v>
      </c>
      <c r="CCU66" s="378">
        <f t="shared" ref="CCU66:CFF66" si="1074">CCU$60*$C66*$C$65</f>
        <v>0</v>
      </c>
      <c r="CCW66" s="378">
        <f t="shared" ref="CCW66:CFH66" si="1075">CCW$60*$C66*$C$65</f>
        <v>0</v>
      </c>
      <c r="CCY66" s="378">
        <f t="shared" ref="CCY66:CFJ66" si="1076">CCY$60*$C66*$C$65</f>
        <v>0</v>
      </c>
      <c r="CDA66" s="378">
        <f t="shared" ref="CDA66:CFL66" si="1077">CDA$60*$C66*$C$65</f>
        <v>0</v>
      </c>
      <c r="CDC66" s="378">
        <f t="shared" ref="CDC66:CFN69" si="1078">CDC$60*$C66*$C$65</f>
        <v>0</v>
      </c>
      <c r="CDE66" s="378">
        <f t="shared" ref="CDE66:CFP66" si="1079">CDE$60*$C66*$C$65</f>
        <v>0</v>
      </c>
      <c r="CDG66" s="378">
        <f t="shared" ref="CDG66:CFR66" si="1080">CDG$60*$C66*$C$65</f>
        <v>0</v>
      </c>
      <c r="CDI66" s="378">
        <f t="shared" ref="CDI66:CFT66" si="1081">CDI$60*$C66*$C$65</f>
        <v>0</v>
      </c>
      <c r="CDK66" s="378">
        <f t="shared" ref="CDK66:CFV66" si="1082">CDK$60*$C66*$C$65</f>
        <v>0</v>
      </c>
      <c r="CDM66" s="378">
        <f t="shared" ref="CDM66:CFX66" si="1083">CDM$60*$C66*$C$65</f>
        <v>0</v>
      </c>
      <c r="CDO66" s="378">
        <f t="shared" ref="CDO66:CFZ66" si="1084">CDO$60*$C66*$C$65</f>
        <v>0</v>
      </c>
      <c r="CDQ66" s="378">
        <f t="shared" ref="CDQ66:CGB66" si="1085">CDQ$60*$C66*$C$65</f>
        <v>0</v>
      </c>
      <c r="CDS66" s="378">
        <f t="shared" ref="CDS66:CGD66" si="1086">CDS$60*$C66*$C$65</f>
        <v>0</v>
      </c>
      <c r="CDU66" s="378">
        <f t="shared" ref="CDU66:CGF66" si="1087">CDU$60*$C66*$C$65</f>
        <v>0</v>
      </c>
      <c r="CDW66" s="378">
        <f t="shared" ref="CDW66:CGH66" si="1088">CDW$60*$C66*$C$65</f>
        <v>0</v>
      </c>
      <c r="CDY66" s="378">
        <f t="shared" ref="CDY66:CGJ66" si="1089">CDY$60*$C66*$C$65</f>
        <v>0</v>
      </c>
      <c r="CEA66" s="378">
        <f t="shared" ref="CEA66:CGL66" si="1090">CEA$60*$C66*$C$65</f>
        <v>0</v>
      </c>
      <c r="CEC66" s="378">
        <f t="shared" ref="CEC66:CGN66" si="1091">CEC$60*$C66*$C$65</f>
        <v>0</v>
      </c>
      <c r="CEE66" s="378">
        <f t="shared" ref="CEE66:CGP66" si="1092">CEE$60*$C66*$C$65</f>
        <v>0</v>
      </c>
      <c r="CEG66" s="378">
        <f t="shared" ref="CEG66:CGR66" si="1093">CEG$60*$C66*$C$65</f>
        <v>0</v>
      </c>
      <c r="CEI66" s="378">
        <f t="shared" ref="CEI66:CGT66" si="1094">CEI$60*$C66*$C$65</f>
        <v>0</v>
      </c>
      <c r="CEK66" s="378">
        <f t="shared" ref="CEK66:CGV66" si="1095">CEK$60*$C66*$C$65</f>
        <v>0</v>
      </c>
      <c r="CEM66" s="378">
        <f t="shared" ref="CEM66:CGX66" si="1096">CEM$60*$C66*$C$65</f>
        <v>0</v>
      </c>
      <c r="CEO66" s="378">
        <f t="shared" ref="CEO66:CGZ66" si="1097">CEO$60*$C66*$C$65</f>
        <v>0</v>
      </c>
      <c r="CEQ66" s="378">
        <f t="shared" ref="CEQ66:CHB66" si="1098">CEQ$60*$C66*$C$65</f>
        <v>0</v>
      </c>
      <c r="CES66" s="378">
        <f t="shared" ref="CES66:CHD66" si="1099">CES$60*$C66*$C$65</f>
        <v>0</v>
      </c>
      <c r="CEU66" s="378">
        <f t="shared" ref="CEU66:CHF66" si="1100">CEU$60*$C66*$C$65</f>
        <v>0</v>
      </c>
      <c r="CEW66" s="378">
        <f t="shared" ref="CEW66:CHH66" si="1101">CEW$60*$C66*$C$65</f>
        <v>0</v>
      </c>
      <c r="CEY66" s="378">
        <f t="shared" ref="CEY66:CHJ66" si="1102">CEY$60*$C66*$C$65</f>
        <v>0</v>
      </c>
      <c r="CFA66" s="378">
        <f t="shared" ref="CFA66:CHL66" si="1103">CFA$60*$C66*$C$65</f>
        <v>0</v>
      </c>
      <c r="CFC66" s="378">
        <f t="shared" ref="CFC66:CHN66" si="1104">CFC$60*$C66*$C$65</f>
        <v>0</v>
      </c>
      <c r="CFE66" s="378">
        <f t="shared" ref="CFE66:CHP66" si="1105">CFE$60*$C66*$C$65</f>
        <v>0</v>
      </c>
      <c r="CFG66" s="378">
        <f t="shared" ref="CFG66:CHR66" si="1106">CFG$60*$C66*$C$65</f>
        <v>0</v>
      </c>
      <c r="CFI66" s="378">
        <f t="shared" ref="CFI66:CHT66" si="1107">CFI$60*$C66*$C$65</f>
        <v>0</v>
      </c>
      <c r="CFK66" s="378">
        <f t="shared" ref="CFK66:CHV66" si="1108">CFK$60*$C66*$C$65</f>
        <v>0</v>
      </c>
      <c r="CFM66" s="378">
        <f t="shared" ref="CFM66:CHX66" si="1109">CFM$60*$C66*$C$65</f>
        <v>0</v>
      </c>
      <c r="CFO66" s="378">
        <f t="shared" ref="CFO66:CHZ69" si="1110">CFO$60*$C66*$C$65</f>
        <v>0</v>
      </c>
      <c r="CFQ66" s="378">
        <f t="shared" ref="CFQ66:CIB66" si="1111">CFQ$60*$C66*$C$65</f>
        <v>0</v>
      </c>
      <c r="CFS66" s="378">
        <f t="shared" ref="CFS66:CID66" si="1112">CFS$60*$C66*$C$65</f>
        <v>0</v>
      </c>
      <c r="CFU66" s="378">
        <f t="shared" ref="CFU66:CIF66" si="1113">CFU$60*$C66*$C$65</f>
        <v>0</v>
      </c>
      <c r="CFW66" s="378">
        <f t="shared" ref="CFW66:CIH66" si="1114">CFW$60*$C66*$C$65</f>
        <v>0</v>
      </c>
      <c r="CFY66" s="378">
        <f t="shared" ref="CFY66:CIJ66" si="1115">CFY$60*$C66*$C$65</f>
        <v>0</v>
      </c>
      <c r="CGA66" s="378">
        <f t="shared" ref="CGA66:CIL66" si="1116">CGA$60*$C66*$C$65</f>
        <v>0</v>
      </c>
      <c r="CGC66" s="378">
        <f t="shared" ref="CGC66:CIN66" si="1117">CGC$60*$C66*$C$65</f>
        <v>0</v>
      </c>
      <c r="CGE66" s="378">
        <f t="shared" ref="CGE66:CIP66" si="1118">CGE$60*$C66*$C$65</f>
        <v>0</v>
      </c>
      <c r="CGG66" s="378">
        <f t="shared" ref="CGG66:CIR66" si="1119">CGG$60*$C66*$C$65</f>
        <v>0</v>
      </c>
      <c r="CGI66" s="378">
        <f t="shared" ref="CGI66:CIT66" si="1120">CGI$60*$C66*$C$65</f>
        <v>0</v>
      </c>
      <c r="CGK66" s="378">
        <f t="shared" ref="CGK66:CIV66" si="1121">CGK$60*$C66*$C$65</f>
        <v>0</v>
      </c>
      <c r="CGM66" s="378">
        <f t="shared" ref="CGM66:CIX66" si="1122">CGM$60*$C66*$C$65</f>
        <v>0</v>
      </c>
      <c r="CGO66" s="378">
        <f t="shared" ref="CGO66:CIZ66" si="1123">CGO$60*$C66*$C$65</f>
        <v>0</v>
      </c>
      <c r="CGQ66" s="378">
        <f t="shared" ref="CGQ66:CJB66" si="1124">CGQ$60*$C66*$C$65</f>
        <v>0</v>
      </c>
      <c r="CGS66" s="378">
        <f t="shared" ref="CGS66:CJD66" si="1125">CGS$60*$C66*$C$65</f>
        <v>0</v>
      </c>
      <c r="CGU66" s="378">
        <f t="shared" ref="CGU66:CJF66" si="1126">CGU$60*$C66*$C$65</f>
        <v>0</v>
      </c>
      <c r="CGW66" s="378">
        <f t="shared" ref="CGW66:CJH66" si="1127">CGW$60*$C66*$C$65</f>
        <v>0</v>
      </c>
      <c r="CGY66" s="378">
        <f t="shared" ref="CGY66:CJJ66" si="1128">CGY$60*$C66*$C$65</f>
        <v>0</v>
      </c>
      <c r="CHA66" s="378">
        <f t="shared" ref="CHA66:CJL66" si="1129">CHA$60*$C66*$C$65</f>
        <v>0</v>
      </c>
      <c r="CHC66" s="378">
        <f t="shared" ref="CHC66:CJN66" si="1130">CHC$60*$C66*$C$65</f>
        <v>0</v>
      </c>
      <c r="CHE66" s="378">
        <f t="shared" ref="CHE66:CJP66" si="1131">CHE$60*$C66*$C$65</f>
        <v>0</v>
      </c>
      <c r="CHG66" s="378">
        <f t="shared" ref="CHG66:CJR66" si="1132">CHG$60*$C66*$C$65</f>
        <v>0</v>
      </c>
      <c r="CHI66" s="378">
        <f t="shared" ref="CHI66:CJT66" si="1133">CHI$60*$C66*$C$65</f>
        <v>0</v>
      </c>
      <c r="CHK66" s="378">
        <f t="shared" ref="CHK66:CJV66" si="1134">CHK$60*$C66*$C$65</f>
        <v>0</v>
      </c>
      <c r="CHM66" s="378">
        <f t="shared" ref="CHM66:CJX66" si="1135">CHM$60*$C66*$C$65</f>
        <v>0</v>
      </c>
      <c r="CHO66" s="378">
        <f t="shared" ref="CHO66:CJZ66" si="1136">CHO$60*$C66*$C$65</f>
        <v>0</v>
      </c>
      <c r="CHQ66" s="378">
        <f t="shared" ref="CHQ66:CKB66" si="1137">CHQ$60*$C66*$C$65</f>
        <v>0</v>
      </c>
      <c r="CHS66" s="378">
        <f t="shared" ref="CHS66:CKD66" si="1138">CHS$60*$C66*$C$65</f>
        <v>0</v>
      </c>
      <c r="CHU66" s="378">
        <f t="shared" ref="CHU66:CKF66" si="1139">CHU$60*$C66*$C$65</f>
        <v>0</v>
      </c>
      <c r="CHW66" s="378">
        <f t="shared" ref="CHW66:CKH66" si="1140">CHW$60*$C66*$C$65</f>
        <v>0</v>
      </c>
      <c r="CHY66" s="378">
        <f t="shared" ref="CHY66:CKJ66" si="1141">CHY$60*$C66*$C$65</f>
        <v>0</v>
      </c>
      <c r="CIA66" s="378">
        <f t="shared" ref="CIA66:CKL69" si="1142">CIA$60*$C66*$C$65</f>
        <v>0</v>
      </c>
      <c r="CIC66" s="378">
        <f t="shared" ref="CIC66:CKN66" si="1143">CIC$60*$C66*$C$65</f>
        <v>0</v>
      </c>
      <c r="CIE66" s="378">
        <f t="shared" ref="CIE66:CKP66" si="1144">CIE$60*$C66*$C$65</f>
        <v>0</v>
      </c>
      <c r="CIG66" s="378">
        <f t="shared" ref="CIG66:CKR66" si="1145">CIG$60*$C66*$C$65</f>
        <v>0</v>
      </c>
      <c r="CII66" s="378">
        <f t="shared" ref="CII66:CKT66" si="1146">CII$60*$C66*$C$65</f>
        <v>0</v>
      </c>
      <c r="CIK66" s="378">
        <f t="shared" ref="CIK66:CKV66" si="1147">CIK$60*$C66*$C$65</f>
        <v>0</v>
      </c>
      <c r="CIM66" s="378">
        <f t="shared" ref="CIM66:CKX66" si="1148">CIM$60*$C66*$C$65</f>
        <v>0</v>
      </c>
      <c r="CIO66" s="378">
        <f t="shared" ref="CIO66:CKZ66" si="1149">CIO$60*$C66*$C$65</f>
        <v>0</v>
      </c>
      <c r="CIQ66" s="378">
        <f t="shared" ref="CIQ66:CLB66" si="1150">CIQ$60*$C66*$C$65</f>
        <v>0</v>
      </c>
      <c r="CIS66" s="378">
        <f t="shared" ref="CIS66:CLD66" si="1151">CIS$60*$C66*$C$65</f>
        <v>0</v>
      </c>
      <c r="CIU66" s="378">
        <f t="shared" ref="CIU66:CLF66" si="1152">CIU$60*$C66*$C$65</f>
        <v>0</v>
      </c>
      <c r="CIW66" s="378">
        <f t="shared" ref="CIW66:CLH66" si="1153">CIW$60*$C66*$C$65</f>
        <v>0</v>
      </c>
      <c r="CIY66" s="378">
        <f t="shared" ref="CIY66:CLJ66" si="1154">CIY$60*$C66*$C$65</f>
        <v>0</v>
      </c>
      <c r="CJA66" s="378">
        <f t="shared" ref="CJA66:CLL66" si="1155">CJA$60*$C66*$C$65</f>
        <v>0</v>
      </c>
      <c r="CJC66" s="378">
        <f t="shared" ref="CJC66:CLN66" si="1156">CJC$60*$C66*$C$65</f>
        <v>0</v>
      </c>
      <c r="CJE66" s="378">
        <f t="shared" ref="CJE66:CLP66" si="1157">CJE$60*$C66*$C$65</f>
        <v>0</v>
      </c>
      <c r="CJG66" s="378">
        <f t="shared" ref="CJG66:CLR66" si="1158">CJG$60*$C66*$C$65</f>
        <v>0</v>
      </c>
      <c r="CJI66" s="378">
        <f t="shared" ref="CJI66:CLT66" si="1159">CJI$60*$C66*$C$65</f>
        <v>0</v>
      </c>
      <c r="CJK66" s="378">
        <f t="shared" ref="CJK66:CLV66" si="1160">CJK$60*$C66*$C$65</f>
        <v>0</v>
      </c>
      <c r="CJM66" s="378">
        <f t="shared" ref="CJM66:CLX66" si="1161">CJM$60*$C66*$C$65</f>
        <v>0</v>
      </c>
      <c r="CJO66" s="378">
        <f t="shared" ref="CJO66:CLZ66" si="1162">CJO$60*$C66*$C$65</f>
        <v>0</v>
      </c>
      <c r="CJQ66" s="378">
        <f t="shared" ref="CJQ66:CMB66" si="1163">CJQ$60*$C66*$C$65</f>
        <v>0</v>
      </c>
      <c r="CJS66" s="378">
        <f t="shared" ref="CJS66:CMD66" si="1164">CJS$60*$C66*$C$65</f>
        <v>0</v>
      </c>
      <c r="CJU66" s="378">
        <f t="shared" ref="CJU66:CMF66" si="1165">CJU$60*$C66*$C$65</f>
        <v>0</v>
      </c>
      <c r="CJW66" s="378">
        <f t="shared" ref="CJW66:CMH66" si="1166">CJW$60*$C66*$C$65</f>
        <v>0</v>
      </c>
      <c r="CJY66" s="378">
        <f t="shared" ref="CJY66:CMJ66" si="1167">CJY$60*$C66*$C$65</f>
        <v>0</v>
      </c>
      <c r="CKA66" s="378">
        <f t="shared" ref="CKA66:CML66" si="1168">CKA$60*$C66*$C$65</f>
        <v>0</v>
      </c>
      <c r="CKC66" s="378">
        <f t="shared" ref="CKC66:CMN66" si="1169">CKC$60*$C66*$C$65</f>
        <v>0</v>
      </c>
      <c r="CKE66" s="378">
        <f t="shared" ref="CKE66:CMP66" si="1170">CKE$60*$C66*$C$65</f>
        <v>0</v>
      </c>
      <c r="CKG66" s="378">
        <f t="shared" ref="CKG66:CMR66" si="1171">CKG$60*$C66*$C$65</f>
        <v>0</v>
      </c>
      <c r="CKI66" s="378">
        <f t="shared" ref="CKI66:CMT66" si="1172">CKI$60*$C66*$C$65</f>
        <v>0</v>
      </c>
      <c r="CKK66" s="378">
        <f t="shared" ref="CKK66:CMV66" si="1173">CKK$60*$C66*$C$65</f>
        <v>0</v>
      </c>
      <c r="CKM66" s="378">
        <f t="shared" ref="CKM66:CMX69" si="1174">CKM$60*$C66*$C$65</f>
        <v>0</v>
      </c>
      <c r="CKO66" s="378">
        <f t="shared" ref="CKO66:CMZ66" si="1175">CKO$60*$C66*$C$65</f>
        <v>0</v>
      </c>
      <c r="CKQ66" s="378">
        <f t="shared" ref="CKQ66:CNB66" si="1176">CKQ$60*$C66*$C$65</f>
        <v>0</v>
      </c>
      <c r="CKS66" s="378">
        <f t="shared" ref="CKS66:CND66" si="1177">CKS$60*$C66*$C$65</f>
        <v>0</v>
      </c>
      <c r="CKU66" s="378">
        <f t="shared" ref="CKU66:CNF66" si="1178">CKU$60*$C66*$C$65</f>
        <v>0</v>
      </c>
      <c r="CKW66" s="378">
        <f t="shared" ref="CKW66:CNH66" si="1179">CKW$60*$C66*$C$65</f>
        <v>0</v>
      </c>
      <c r="CKY66" s="378">
        <f t="shared" ref="CKY66:CNJ66" si="1180">CKY$60*$C66*$C$65</f>
        <v>0</v>
      </c>
      <c r="CLA66" s="378">
        <f t="shared" ref="CLA66:CNL66" si="1181">CLA$60*$C66*$C$65</f>
        <v>0</v>
      </c>
      <c r="CLC66" s="378">
        <f t="shared" ref="CLC66:CNN66" si="1182">CLC$60*$C66*$C$65</f>
        <v>0</v>
      </c>
      <c r="CLE66" s="378">
        <f t="shared" ref="CLE66:CNP66" si="1183">CLE$60*$C66*$C$65</f>
        <v>0</v>
      </c>
      <c r="CLG66" s="378">
        <f t="shared" ref="CLG66:CNR66" si="1184">CLG$60*$C66*$C$65</f>
        <v>0</v>
      </c>
      <c r="CLI66" s="378">
        <f t="shared" ref="CLI66:CNT66" si="1185">CLI$60*$C66*$C$65</f>
        <v>0</v>
      </c>
      <c r="CLK66" s="378">
        <f t="shared" ref="CLK66:CNV66" si="1186">CLK$60*$C66*$C$65</f>
        <v>0</v>
      </c>
      <c r="CLM66" s="378">
        <f t="shared" ref="CLM66:CNX66" si="1187">CLM$60*$C66*$C$65</f>
        <v>0</v>
      </c>
      <c r="CLO66" s="378">
        <f t="shared" ref="CLO66:CNZ66" si="1188">CLO$60*$C66*$C$65</f>
        <v>0</v>
      </c>
      <c r="CLQ66" s="378">
        <f t="shared" ref="CLQ66:COB66" si="1189">CLQ$60*$C66*$C$65</f>
        <v>0</v>
      </c>
      <c r="CLS66" s="378">
        <f t="shared" ref="CLS66:COD66" si="1190">CLS$60*$C66*$C$65</f>
        <v>0</v>
      </c>
      <c r="CLU66" s="378">
        <f t="shared" ref="CLU66:COF66" si="1191">CLU$60*$C66*$C$65</f>
        <v>0</v>
      </c>
      <c r="CLW66" s="378">
        <f t="shared" ref="CLW66:COH66" si="1192">CLW$60*$C66*$C$65</f>
        <v>0</v>
      </c>
      <c r="CLY66" s="378">
        <f t="shared" ref="CLY66:COJ66" si="1193">CLY$60*$C66*$C$65</f>
        <v>0</v>
      </c>
      <c r="CMA66" s="378">
        <f t="shared" ref="CMA66:COL66" si="1194">CMA$60*$C66*$C$65</f>
        <v>0</v>
      </c>
      <c r="CMC66" s="378">
        <f t="shared" ref="CMC66:CON66" si="1195">CMC$60*$C66*$C$65</f>
        <v>0</v>
      </c>
      <c r="CME66" s="378">
        <f t="shared" ref="CME66:COP66" si="1196">CME$60*$C66*$C$65</f>
        <v>0</v>
      </c>
      <c r="CMG66" s="378">
        <f t="shared" ref="CMG66:COR66" si="1197">CMG$60*$C66*$C$65</f>
        <v>0</v>
      </c>
      <c r="CMI66" s="378">
        <f t="shared" ref="CMI66:COT66" si="1198">CMI$60*$C66*$C$65</f>
        <v>0</v>
      </c>
      <c r="CMK66" s="378">
        <f t="shared" ref="CMK66:COV66" si="1199">CMK$60*$C66*$C$65</f>
        <v>0</v>
      </c>
      <c r="CMM66" s="378">
        <f t="shared" ref="CMM66:COX66" si="1200">CMM$60*$C66*$C$65</f>
        <v>0</v>
      </c>
      <c r="CMO66" s="378">
        <f t="shared" ref="CMO66:COZ66" si="1201">CMO$60*$C66*$C$65</f>
        <v>0</v>
      </c>
      <c r="CMQ66" s="378">
        <f t="shared" ref="CMQ66:CPB66" si="1202">CMQ$60*$C66*$C$65</f>
        <v>0</v>
      </c>
      <c r="CMS66" s="378">
        <f t="shared" ref="CMS66:CPD66" si="1203">CMS$60*$C66*$C$65</f>
        <v>0</v>
      </c>
      <c r="CMU66" s="378">
        <f t="shared" ref="CMU66:CPF66" si="1204">CMU$60*$C66*$C$65</f>
        <v>0</v>
      </c>
      <c r="CMW66" s="378">
        <f t="shared" ref="CMW66:CPH66" si="1205">CMW$60*$C66*$C$65</f>
        <v>0</v>
      </c>
      <c r="CMY66" s="378">
        <f t="shared" ref="CMY66:CPJ69" si="1206">CMY$60*$C66*$C$65</f>
        <v>0</v>
      </c>
      <c r="CNA66" s="378">
        <f t="shared" ref="CNA66:CPL66" si="1207">CNA$60*$C66*$C$65</f>
        <v>0</v>
      </c>
      <c r="CNC66" s="378">
        <f t="shared" ref="CNC66:CPN66" si="1208">CNC$60*$C66*$C$65</f>
        <v>0</v>
      </c>
      <c r="CNE66" s="378">
        <f t="shared" ref="CNE66:CPP66" si="1209">CNE$60*$C66*$C$65</f>
        <v>0</v>
      </c>
      <c r="CNG66" s="378">
        <f t="shared" ref="CNG66:CPR66" si="1210">CNG$60*$C66*$C$65</f>
        <v>0</v>
      </c>
      <c r="CNI66" s="378">
        <f t="shared" ref="CNI66:CPT66" si="1211">CNI$60*$C66*$C$65</f>
        <v>0</v>
      </c>
      <c r="CNK66" s="378">
        <f t="shared" ref="CNK66:CPV66" si="1212">CNK$60*$C66*$C$65</f>
        <v>0</v>
      </c>
      <c r="CNM66" s="378">
        <f t="shared" ref="CNM66:CPX66" si="1213">CNM$60*$C66*$C$65</f>
        <v>0</v>
      </c>
      <c r="CNO66" s="378">
        <f t="shared" ref="CNO66:CPZ66" si="1214">CNO$60*$C66*$C$65</f>
        <v>0</v>
      </c>
      <c r="CNQ66" s="378">
        <f t="shared" ref="CNQ66:CQB66" si="1215">CNQ$60*$C66*$C$65</f>
        <v>0</v>
      </c>
      <c r="CNS66" s="378">
        <f t="shared" ref="CNS66:CQD66" si="1216">CNS$60*$C66*$C$65</f>
        <v>0</v>
      </c>
      <c r="CNU66" s="378">
        <f t="shared" ref="CNU66:CQF66" si="1217">CNU$60*$C66*$C$65</f>
        <v>0</v>
      </c>
      <c r="CNW66" s="378">
        <f t="shared" ref="CNW66:CQH66" si="1218">CNW$60*$C66*$C$65</f>
        <v>0</v>
      </c>
      <c r="CNY66" s="378">
        <f t="shared" ref="CNY66:CQJ66" si="1219">CNY$60*$C66*$C$65</f>
        <v>0</v>
      </c>
      <c r="COA66" s="378">
        <f t="shared" ref="COA66:CQL66" si="1220">COA$60*$C66*$C$65</f>
        <v>0</v>
      </c>
      <c r="COC66" s="378">
        <f t="shared" ref="COC66:CQN66" si="1221">COC$60*$C66*$C$65</f>
        <v>0</v>
      </c>
      <c r="COE66" s="378">
        <f t="shared" ref="COE66:CQP66" si="1222">COE$60*$C66*$C$65</f>
        <v>0</v>
      </c>
      <c r="COG66" s="378">
        <f t="shared" ref="COG66:CQR66" si="1223">COG$60*$C66*$C$65</f>
        <v>0</v>
      </c>
      <c r="COI66" s="378">
        <f t="shared" ref="COI66:CQT66" si="1224">COI$60*$C66*$C$65</f>
        <v>0</v>
      </c>
      <c r="COK66" s="378">
        <f t="shared" ref="COK66:CQV66" si="1225">COK$60*$C66*$C$65</f>
        <v>0</v>
      </c>
      <c r="COM66" s="378">
        <f t="shared" ref="COM66:CQX66" si="1226">COM$60*$C66*$C$65</f>
        <v>0</v>
      </c>
      <c r="COO66" s="378">
        <f t="shared" ref="COO66:CQZ66" si="1227">COO$60*$C66*$C$65</f>
        <v>0</v>
      </c>
      <c r="COQ66" s="378">
        <f t="shared" ref="COQ66:CRB66" si="1228">COQ$60*$C66*$C$65</f>
        <v>0</v>
      </c>
      <c r="COS66" s="378">
        <f t="shared" ref="COS66:CRD66" si="1229">COS$60*$C66*$C$65</f>
        <v>0</v>
      </c>
      <c r="COU66" s="378">
        <f t="shared" ref="COU66:CRF66" si="1230">COU$60*$C66*$C$65</f>
        <v>0</v>
      </c>
      <c r="COW66" s="378">
        <f t="shared" ref="COW66:CRH66" si="1231">COW$60*$C66*$C$65</f>
        <v>0</v>
      </c>
      <c r="COY66" s="378">
        <f t="shared" ref="COY66:CRJ66" si="1232">COY$60*$C66*$C$65</f>
        <v>0</v>
      </c>
      <c r="CPA66" s="378">
        <f t="shared" ref="CPA66:CRL66" si="1233">CPA$60*$C66*$C$65</f>
        <v>0</v>
      </c>
      <c r="CPC66" s="378">
        <f t="shared" ref="CPC66:CRN66" si="1234">CPC$60*$C66*$C$65</f>
        <v>0</v>
      </c>
      <c r="CPE66" s="378">
        <f t="shared" ref="CPE66:CRP66" si="1235">CPE$60*$C66*$C$65</f>
        <v>0</v>
      </c>
      <c r="CPG66" s="378">
        <f t="shared" ref="CPG66:CRR66" si="1236">CPG$60*$C66*$C$65</f>
        <v>0</v>
      </c>
      <c r="CPI66" s="378">
        <f t="shared" ref="CPI66:CRT66" si="1237">CPI$60*$C66*$C$65</f>
        <v>0</v>
      </c>
      <c r="CPK66" s="378">
        <f t="shared" ref="CPK66:CRV69" si="1238">CPK$60*$C66*$C$65</f>
        <v>0</v>
      </c>
      <c r="CPM66" s="378">
        <f t="shared" ref="CPM66:CRX66" si="1239">CPM$60*$C66*$C$65</f>
        <v>0</v>
      </c>
      <c r="CPO66" s="378">
        <f t="shared" ref="CPO66:CRZ66" si="1240">CPO$60*$C66*$C$65</f>
        <v>0</v>
      </c>
      <c r="CPQ66" s="378">
        <f t="shared" ref="CPQ66:CSB66" si="1241">CPQ$60*$C66*$C$65</f>
        <v>0</v>
      </c>
      <c r="CPS66" s="378">
        <f t="shared" ref="CPS66:CSD66" si="1242">CPS$60*$C66*$C$65</f>
        <v>0</v>
      </c>
      <c r="CPU66" s="378">
        <f t="shared" ref="CPU66:CSF66" si="1243">CPU$60*$C66*$C$65</f>
        <v>0</v>
      </c>
      <c r="CPW66" s="378">
        <f t="shared" ref="CPW66:CSH66" si="1244">CPW$60*$C66*$C$65</f>
        <v>0</v>
      </c>
      <c r="CPY66" s="378">
        <f t="shared" ref="CPY66:CSJ66" si="1245">CPY$60*$C66*$C$65</f>
        <v>0</v>
      </c>
      <c r="CQA66" s="378">
        <f t="shared" ref="CQA66:CSL66" si="1246">CQA$60*$C66*$C$65</f>
        <v>0</v>
      </c>
      <c r="CQC66" s="378">
        <f t="shared" ref="CQC66:CSN66" si="1247">CQC$60*$C66*$C$65</f>
        <v>0</v>
      </c>
      <c r="CQE66" s="378">
        <f t="shared" ref="CQE66:CSP66" si="1248">CQE$60*$C66*$C$65</f>
        <v>0</v>
      </c>
      <c r="CQG66" s="378">
        <f t="shared" ref="CQG66:CSR66" si="1249">CQG$60*$C66*$C$65</f>
        <v>0</v>
      </c>
      <c r="CQI66" s="378">
        <f t="shared" ref="CQI66:CST66" si="1250">CQI$60*$C66*$C$65</f>
        <v>0</v>
      </c>
      <c r="CQK66" s="378">
        <f t="shared" ref="CQK66:CSV66" si="1251">CQK$60*$C66*$C$65</f>
        <v>0</v>
      </c>
      <c r="CQM66" s="378">
        <f t="shared" ref="CQM66:CSX66" si="1252">CQM$60*$C66*$C$65</f>
        <v>0</v>
      </c>
      <c r="CQO66" s="378">
        <f t="shared" ref="CQO66:CSZ66" si="1253">CQO$60*$C66*$C$65</f>
        <v>0</v>
      </c>
      <c r="CQQ66" s="378">
        <f t="shared" ref="CQQ66:CTB66" si="1254">CQQ$60*$C66*$C$65</f>
        <v>0</v>
      </c>
      <c r="CQS66" s="378">
        <f t="shared" ref="CQS66:CTD66" si="1255">CQS$60*$C66*$C$65</f>
        <v>0</v>
      </c>
      <c r="CQU66" s="378">
        <f t="shared" ref="CQU66:CTF66" si="1256">CQU$60*$C66*$C$65</f>
        <v>0</v>
      </c>
      <c r="CQW66" s="378">
        <f t="shared" ref="CQW66:CTH66" si="1257">CQW$60*$C66*$C$65</f>
        <v>0</v>
      </c>
      <c r="CQY66" s="378">
        <f t="shared" ref="CQY66:CTJ66" si="1258">CQY$60*$C66*$C$65</f>
        <v>0</v>
      </c>
      <c r="CRA66" s="378">
        <f t="shared" ref="CRA66:CTL66" si="1259">CRA$60*$C66*$C$65</f>
        <v>0</v>
      </c>
      <c r="CRC66" s="378">
        <f t="shared" ref="CRC66:CTN66" si="1260">CRC$60*$C66*$C$65</f>
        <v>0</v>
      </c>
      <c r="CRE66" s="378">
        <f t="shared" ref="CRE66:CTP66" si="1261">CRE$60*$C66*$C$65</f>
        <v>0</v>
      </c>
      <c r="CRG66" s="378">
        <f t="shared" ref="CRG66:CTR66" si="1262">CRG$60*$C66*$C$65</f>
        <v>0</v>
      </c>
      <c r="CRI66" s="378">
        <f t="shared" ref="CRI66:CTT66" si="1263">CRI$60*$C66*$C$65</f>
        <v>0</v>
      </c>
      <c r="CRK66" s="378">
        <f t="shared" ref="CRK66:CTV66" si="1264">CRK$60*$C66*$C$65</f>
        <v>0</v>
      </c>
      <c r="CRM66" s="378">
        <f t="shared" ref="CRM66:CTX66" si="1265">CRM$60*$C66*$C$65</f>
        <v>0</v>
      </c>
      <c r="CRO66" s="378">
        <f t="shared" ref="CRO66:CTZ66" si="1266">CRO$60*$C66*$C$65</f>
        <v>0</v>
      </c>
      <c r="CRQ66" s="378">
        <f t="shared" ref="CRQ66:CUB66" si="1267">CRQ$60*$C66*$C$65</f>
        <v>0</v>
      </c>
      <c r="CRS66" s="378">
        <f t="shared" ref="CRS66:CUD66" si="1268">CRS$60*$C66*$C$65</f>
        <v>0</v>
      </c>
      <c r="CRU66" s="378">
        <f t="shared" ref="CRU66:CUF66" si="1269">CRU$60*$C66*$C$65</f>
        <v>0</v>
      </c>
      <c r="CRW66" s="378">
        <f t="shared" ref="CRW66:CUH69" si="1270">CRW$60*$C66*$C$65</f>
        <v>0</v>
      </c>
      <c r="CRY66" s="378">
        <f t="shared" ref="CRY66:CUJ66" si="1271">CRY$60*$C66*$C$65</f>
        <v>0</v>
      </c>
      <c r="CSA66" s="378">
        <f t="shared" ref="CSA66:CUL66" si="1272">CSA$60*$C66*$C$65</f>
        <v>0</v>
      </c>
      <c r="CSC66" s="378">
        <f t="shared" ref="CSC66:CUN66" si="1273">CSC$60*$C66*$C$65</f>
        <v>0</v>
      </c>
      <c r="CSE66" s="378">
        <f t="shared" ref="CSE66:CUP66" si="1274">CSE$60*$C66*$C$65</f>
        <v>0</v>
      </c>
      <c r="CSG66" s="378">
        <f t="shared" ref="CSG66:CUR66" si="1275">CSG$60*$C66*$C$65</f>
        <v>0</v>
      </c>
      <c r="CSI66" s="378">
        <f t="shared" ref="CSI66:CUT66" si="1276">CSI$60*$C66*$C$65</f>
        <v>0</v>
      </c>
      <c r="CSK66" s="378">
        <f t="shared" ref="CSK66:CUV66" si="1277">CSK$60*$C66*$C$65</f>
        <v>0</v>
      </c>
      <c r="CSM66" s="378">
        <f t="shared" ref="CSM66:CUX66" si="1278">CSM$60*$C66*$C$65</f>
        <v>0</v>
      </c>
      <c r="CSO66" s="378">
        <f t="shared" ref="CSO66:CUZ66" si="1279">CSO$60*$C66*$C$65</f>
        <v>0</v>
      </c>
      <c r="CSQ66" s="378">
        <f t="shared" ref="CSQ66:CVB66" si="1280">CSQ$60*$C66*$C$65</f>
        <v>0</v>
      </c>
      <c r="CSS66" s="378">
        <f t="shared" ref="CSS66:CVD66" si="1281">CSS$60*$C66*$C$65</f>
        <v>0</v>
      </c>
      <c r="CSU66" s="378">
        <f t="shared" ref="CSU66:CVF66" si="1282">CSU$60*$C66*$C$65</f>
        <v>0</v>
      </c>
      <c r="CSW66" s="378">
        <f t="shared" ref="CSW66:CVH66" si="1283">CSW$60*$C66*$C$65</f>
        <v>0</v>
      </c>
      <c r="CSY66" s="378">
        <f t="shared" ref="CSY66:CVJ66" si="1284">CSY$60*$C66*$C$65</f>
        <v>0</v>
      </c>
      <c r="CTA66" s="378">
        <f t="shared" ref="CTA66:CVL66" si="1285">CTA$60*$C66*$C$65</f>
        <v>0</v>
      </c>
      <c r="CTC66" s="378">
        <f t="shared" ref="CTC66:CVN66" si="1286">CTC$60*$C66*$C$65</f>
        <v>0</v>
      </c>
      <c r="CTE66" s="378">
        <f t="shared" ref="CTE66:CVP66" si="1287">CTE$60*$C66*$C$65</f>
        <v>0</v>
      </c>
      <c r="CTG66" s="378">
        <f t="shared" ref="CTG66:CVR66" si="1288">CTG$60*$C66*$C$65</f>
        <v>0</v>
      </c>
      <c r="CTI66" s="378">
        <f t="shared" ref="CTI66:CVT66" si="1289">CTI$60*$C66*$C$65</f>
        <v>0</v>
      </c>
      <c r="CTK66" s="378">
        <f t="shared" ref="CTK66:CVV66" si="1290">CTK$60*$C66*$C$65</f>
        <v>0</v>
      </c>
      <c r="CTM66" s="378">
        <f t="shared" ref="CTM66:CVX66" si="1291">CTM$60*$C66*$C$65</f>
        <v>0</v>
      </c>
      <c r="CTO66" s="378">
        <f t="shared" ref="CTO66:CVZ66" si="1292">CTO$60*$C66*$C$65</f>
        <v>0</v>
      </c>
      <c r="CTQ66" s="378">
        <f t="shared" ref="CTQ66:CWB66" si="1293">CTQ$60*$C66*$C$65</f>
        <v>0</v>
      </c>
      <c r="CTS66" s="378">
        <f t="shared" ref="CTS66:CWD66" si="1294">CTS$60*$C66*$C$65</f>
        <v>0</v>
      </c>
      <c r="CTU66" s="378">
        <f t="shared" ref="CTU66:CWF66" si="1295">CTU$60*$C66*$C$65</f>
        <v>0</v>
      </c>
      <c r="CTW66" s="378">
        <f t="shared" ref="CTW66:CWH66" si="1296">CTW$60*$C66*$C$65</f>
        <v>0</v>
      </c>
      <c r="CTY66" s="378">
        <f t="shared" ref="CTY66:CWJ66" si="1297">CTY$60*$C66*$C$65</f>
        <v>0</v>
      </c>
      <c r="CUA66" s="378">
        <f t="shared" ref="CUA66:CWL66" si="1298">CUA$60*$C66*$C$65</f>
        <v>0</v>
      </c>
      <c r="CUC66" s="378">
        <f t="shared" ref="CUC66:CWN66" si="1299">CUC$60*$C66*$C$65</f>
        <v>0</v>
      </c>
      <c r="CUE66" s="378">
        <f t="shared" ref="CUE66:CWP66" si="1300">CUE$60*$C66*$C$65</f>
        <v>0</v>
      </c>
      <c r="CUG66" s="378">
        <f t="shared" ref="CUG66:CWR66" si="1301">CUG$60*$C66*$C$65</f>
        <v>0</v>
      </c>
      <c r="CUI66" s="378">
        <f t="shared" ref="CUI66:CWT69" si="1302">CUI$60*$C66*$C$65</f>
        <v>0</v>
      </c>
      <c r="CUK66" s="378">
        <f t="shared" ref="CUK66:CWV66" si="1303">CUK$60*$C66*$C$65</f>
        <v>0</v>
      </c>
      <c r="CUM66" s="378">
        <f t="shared" ref="CUM66:CWX66" si="1304">CUM$60*$C66*$C$65</f>
        <v>0</v>
      </c>
      <c r="CUO66" s="378">
        <f t="shared" ref="CUO66:CWZ66" si="1305">CUO$60*$C66*$C$65</f>
        <v>0</v>
      </c>
      <c r="CUQ66" s="378">
        <f t="shared" ref="CUQ66:CXB66" si="1306">CUQ$60*$C66*$C$65</f>
        <v>0</v>
      </c>
      <c r="CUS66" s="378">
        <f t="shared" ref="CUS66:CXD66" si="1307">CUS$60*$C66*$C$65</f>
        <v>0</v>
      </c>
      <c r="CUU66" s="378">
        <f t="shared" ref="CUU66:CXF66" si="1308">CUU$60*$C66*$C$65</f>
        <v>0</v>
      </c>
      <c r="CUW66" s="378">
        <f t="shared" ref="CUW66:CXH66" si="1309">CUW$60*$C66*$C$65</f>
        <v>0</v>
      </c>
      <c r="CUY66" s="378">
        <f t="shared" ref="CUY66:CXJ66" si="1310">CUY$60*$C66*$C$65</f>
        <v>0</v>
      </c>
      <c r="CVA66" s="378">
        <f t="shared" ref="CVA66:CXL66" si="1311">CVA$60*$C66*$C$65</f>
        <v>0</v>
      </c>
      <c r="CVC66" s="378">
        <f t="shared" ref="CVC66:CXN66" si="1312">CVC$60*$C66*$C$65</f>
        <v>0</v>
      </c>
      <c r="CVE66" s="378">
        <f t="shared" ref="CVE66:CXP66" si="1313">CVE$60*$C66*$C$65</f>
        <v>0</v>
      </c>
      <c r="CVG66" s="378">
        <f t="shared" ref="CVG66:CXR66" si="1314">CVG$60*$C66*$C$65</f>
        <v>0</v>
      </c>
      <c r="CVI66" s="378">
        <f t="shared" ref="CVI66:CXT66" si="1315">CVI$60*$C66*$C$65</f>
        <v>0</v>
      </c>
      <c r="CVK66" s="378">
        <f t="shared" ref="CVK66:CXV66" si="1316">CVK$60*$C66*$C$65</f>
        <v>0</v>
      </c>
      <c r="CVM66" s="378">
        <f t="shared" ref="CVM66:CXX66" si="1317">CVM$60*$C66*$C$65</f>
        <v>0</v>
      </c>
      <c r="CVO66" s="378">
        <f t="shared" ref="CVO66:CXZ66" si="1318">CVO$60*$C66*$C$65</f>
        <v>0</v>
      </c>
      <c r="CVQ66" s="378">
        <f t="shared" ref="CVQ66:CYB66" si="1319">CVQ$60*$C66*$C$65</f>
        <v>0</v>
      </c>
      <c r="CVS66" s="378">
        <f t="shared" ref="CVS66:CYD66" si="1320">CVS$60*$C66*$C$65</f>
        <v>0</v>
      </c>
      <c r="CVU66" s="378">
        <f t="shared" ref="CVU66:CYF66" si="1321">CVU$60*$C66*$C$65</f>
        <v>0</v>
      </c>
      <c r="CVW66" s="378">
        <f t="shared" ref="CVW66:CYH66" si="1322">CVW$60*$C66*$C$65</f>
        <v>0</v>
      </c>
      <c r="CVY66" s="378">
        <f t="shared" ref="CVY66:CYJ66" si="1323">CVY$60*$C66*$C$65</f>
        <v>0</v>
      </c>
      <c r="CWA66" s="378">
        <f t="shared" ref="CWA66:CYL66" si="1324">CWA$60*$C66*$C$65</f>
        <v>0</v>
      </c>
      <c r="CWC66" s="378">
        <f t="shared" ref="CWC66:CYN66" si="1325">CWC$60*$C66*$C$65</f>
        <v>0</v>
      </c>
      <c r="CWE66" s="378">
        <f t="shared" ref="CWE66:CYP66" si="1326">CWE$60*$C66*$C$65</f>
        <v>0</v>
      </c>
      <c r="CWG66" s="378">
        <f t="shared" ref="CWG66:CYR66" si="1327">CWG$60*$C66*$C$65</f>
        <v>0</v>
      </c>
      <c r="CWI66" s="378">
        <f t="shared" ref="CWI66:CYT66" si="1328">CWI$60*$C66*$C$65</f>
        <v>0</v>
      </c>
      <c r="CWK66" s="378">
        <f t="shared" ref="CWK66:CYV66" si="1329">CWK$60*$C66*$C$65</f>
        <v>0</v>
      </c>
      <c r="CWM66" s="378">
        <f t="shared" ref="CWM66:CYX66" si="1330">CWM$60*$C66*$C$65</f>
        <v>0</v>
      </c>
      <c r="CWO66" s="378">
        <f t="shared" ref="CWO66:CYZ66" si="1331">CWO$60*$C66*$C$65</f>
        <v>0</v>
      </c>
      <c r="CWQ66" s="378">
        <f t="shared" ref="CWQ66:CZB66" si="1332">CWQ$60*$C66*$C$65</f>
        <v>0</v>
      </c>
      <c r="CWS66" s="378">
        <f t="shared" ref="CWS66:CZD66" si="1333">CWS$60*$C66*$C$65</f>
        <v>0</v>
      </c>
      <c r="CWU66" s="378">
        <f t="shared" ref="CWU66:CZF69" si="1334">CWU$60*$C66*$C$65</f>
        <v>0</v>
      </c>
      <c r="CWW66" s="378">
        <f t="shared" ref="CWW66:CZH66" si="1335">CWW$60*$C66*$C$65</f>
        <v>0</v>
      </c>
      <c r="CWY66" s="378">
        <f t="shared" ref="CWY66:CZJ66" si="1336">CWY$60*$C66*$C$65</f>
        <v>0</v>
      </c>
      <c r="CXA66" s="378">
        <f t="shared" ref="CXA66:CZL66" si="1337">CXA$60*$C66*$C$65</f>
        <v>0</v>
      </c>
      <c r="CXC66" s="378">
        <f t="shared" ref="CXC66:CZN66" si="1338">CXC$60*$C66*$C$65</f>
        <v>0</v>
      </c>
      <c r="CXE66" s="378">
        <f t="shared" ref="CXE66:CZP66" si="1339">CXE$60*$C66*$C$65</f>
        <v>0</v>
      </c>
      <c r="CXG66" s="378">
        <f t="shared" ref="CXG66:CZR66" si="1340">CXG$60*$C66*$C$65</f>
        <v>0</v>
      </c>
      <c r="CXI66" s="378">
        <f t="shared" ref="CXI66:CZT66" si="1341">CXI$60*$C66*$C$65</f>
        <v>0</v>
      </c>
      <c r="CXK66" s="378">
        <f t="shared" ref="CXK66:CZV66" si="1342">CXK$60*$C66*$C$65</f>
        <v>0</v>
      </c>
      <c r="CXM66" s="378">
        <f t="shared" ref="CXM66:CZX66" si="1343">CXM$60*$C66*$C$65</f>
        <v>0</v>
      </c>
      <c r="CXO66" s="378">
        <f t="shared" ref="CXO66:CZZ66" si="1344">CXO$60*$C66*$C$65</f>
        <v>0</v>
      </c>
      <c r="CXQ66" s="378">
        <f t="shared" ref="CXQ66:DAB66" si="1345">CXQ$60*$C66*$C$65</f>
        <v>0</v>
      </c>
      <c r="CXS66" s="378">
        <f t="shared" ref="CXS66:DAD66" si="1346">CXS$60*$C66*$C$65</f>
        <v>0</v>
      </c>
      <c r="CXU66" s="378">
        <f t="shared" ref="CXU66:DAF66" si="1347">CXU$60*$C66*$C$65</f>
        <v>0</v>
      </c>
      <c r="CXW66" s="378">
        <f t="shared" ref="CXW66:DAH66" si="1348">CXW$60*$C66*$C$65</f>
        <v>0</v>
      </c>
      <c r="CXY66" s="378">
        <f t="shared" ref="CXY66:DAJ66" si="1349">CXY$60*$C66*$C$65</f>
        <v>0</v>
      </c>
      <c r="CYA66" s="378">
        <f t="shared" ref="CYA66:DAL66" si="1350">CYA$60*$C66*$C$65</f>
        <v>0</v>
      </c>
      <c r="CYC66" s="378">
        <f t="shared" ref="CYC66:DAN66" si="1351">CYC$60*$C66*$C$65</f>
        <v>0</v>
      </c>
      <c r="CYE66" s="378">
        <f t="shared" ref="CYE66:DAP66" si="1352">CYE$60*$C66*$C$65</f>
        <v>0</v>
      </c>
      <c r="CYG66" s="378">
        <f t="shared" ref="CYG66:DAR66" si="1353">CYG$60*$C66*$C$65</f>
        <v>0</v>
      </c>
      <c r="CYI66" s="378">
        <f t="shared" ref="CYI66:DAT66" si="1354">CYI$60*$C66*$C$65</f>
        <v>0</v>
      </c>
      <c r="CYK66" s="378">
        <f t="shared" ref="CYK66:DAV66" si="1355">CYK$60*$C66*$C$65</f>
        <v>0</v>
      </c>
      <c r="CYM66" s="378">
        <f t="shared" ref="CYM66:DAX66" si="1356">CYM$60*$C66*$C$65</f>
        <v>0</v>
      </c>
      <c r="CYO66" s="378">
        <f t="shared" ref="CYO66:DAZ66" si="1357">CYO$60*$C66*$C$65</f>
        <v>0</v>
      </c>
      <c r="CYQ66" s="378">
        <f t="shared" ref="CYQ66:DBB66" si="1358">CYQ$60*$C66*$C$65</f>
        <v>0</v>
      </c>
      <c r="CYS66" s="378">
        <f t="shared" ref="CYS66:DBD66" si="1359">CYS$60*$C66*$C$65</f>
        <v>0</v>
      </c>
      <c r="CYU66" s="378">
        <f t="shared" ref="CYU66:DBF66" si="1360">CYU$60*$C66*$C$65</f>
        <v>0</v>
      </c>
      <c r="CYW66" s="378">
        <f t="shared" ref="CYW66:DBH66" si="1361">CYW$60*$C66*$C$65</f>
        <v>0</v>
      </c>
      <c r="CYY66" s="378">
        <f t="shared" ref="CYY66:DBJ66" si="1362">CYY$60*$C66*$C$65</f>
        <v>0</v>
      </c>
      <c r="CZA66" s="378">
        <f t="shared" ref="CZA66:DBL66" si="1363">CZA$60*$C66*$C$65</f>
        <v>0</v>
      </c>
      <c r="CZC66" s="378">
        <f t="shared" ref="CZC66:DBN66" si="1364">CZC$60*$C66*$C$65</f>
        <v>0</v>
      </c>
      <c r="CZE66" s="378">
        <f t="shared" ref="CZE66:DBP66" si="1365">CZE$60*$C66*$C$65</f>
        <v>0</v>
      </c>
      <c r="CZG66" s="378">
        <f t="shared" ref="CZG66:DBR69" si="1366">CZG$60*$C66*$C$65</f>
        <v>0</v>
      </c>
      <c r="CZI66" s="378">
        <f t="shared" ref="CZI66:DBT66" si="1367">CZI$60*$C66*$C$65</f>
        <v>0</v>
      </c>
      <c r="CZK66" s="378">
        <f t="shared" ref="CZK66:DBV66" si="1368">CZK$60*$C66*$C$65</f>
        <v>0</v>
      </c>
      <c r="CZM66" s="378">
        <f t="shared" ref="CZM66:DBX66" si="1369">CZM$60*$C66*$C$65</f>
        <v>0</v>
      </c>
      <c r="CZO66" s="378">
        <f t="shared" ref="CZO66:DBZ66" si="1370">CZO$60*$C66*$C$65</f>
        <v>0</v>
      </c>
      <c r="CZQ66" s="378">
        <f t="shared" ref="CZQ66:DCB66" si="1371">CZQ$60*$C66*$C$65</f>
        <v>0</v>
      </c>
      <c r="CZS66" s="378">
        <f t="shared" ref="CZS66:DCD66" si="1372">CZS$60*$C66*$C$65</f>
        <v>0</v>
      </c>
      <c r="CZU66" s="378">
        <f t="shared" ref="CZU66:DCF66" si="1373">CZU$60*$C66*$C$65</f>
        <v>0</v>
      </c>
      <c r="CZW66" s="378">
        <f t="shared" ref="CZW66:DCH66" si="1374">CZW$60*$C66*$C$65</f>
        <v>0</v>
      </c>
      <c r="CZY66" s="378">
        <f t="shared" ref="CZY66:DCJ66" si="1375">CZY$60*$C66*$C$65</f>
        <v>0</v>
      </c>
      <c r="DAA66" s="378">
        <f t="shared" ref="DAA66:DCL66" si="1376">DAA$60*$C66*$C$65</f>
        <v>0</v>
      </c>
      <c r="DAC66" s="378">
        <f t="shared" ref="DAC66:DCN66" si="1377">DAC$60*$C66*$C$65</f>
        <v>0</v>
      </c>
      <c r="DAE66" s="378">
        <f t="shared" ref="DAE66:DCP66" si="1378">DAE$60*$C66*$C$65</f>
        <v>0</v>
      </c>
      <c r="DAG66" s="378">
        <f t="shared" ref="DAG66:DCR66" si="1379">DAG$60*$C66*$C$65</f>
        <v>0</v>
      </c>
      <c r="DAI66" s="378">
        <f t="shared" ref="DAI66:DCT66" si="1380">DAI$60*$C66*$C$65</f>
        <v>0</v>
      </c>
      <c r="DAK66" s="378">
        <f t="shared" ref="DAK66:DCV66" si="1381">DAK$60*$C66*$C$65</f>
        <v>0</v>
      </c>
      <c r="DAM66" s="378">
        <f t="shared" ref="DAM66:DCX66" si="1382">DAM$60*$C66*$C$65</f>
        <v>0</v>
      </c>
      <c r="DAO66" s="378">
        <f t="shared" ref="DAO66:DCZ66" si="1383">DAO$60*$C66*$C$65</f>
        <v>0</v>
      </c>
      <c r="DAQ66" s="378">
        <f t="shared" ref="DAQ66:DDB66" si="1384">DAQ$60*$C66*$C$65</f>
        <v>0</v>
      </c>
      <c r="DAS66" s="378">
        <f t="shared" ref="DAS66:DDD66" si="1385">DAS$60*$C66*$C$65</f>
        <v>0</v>
      </c>
      <c r="DAU66" s="378">
        <f t="shared" ref="DAU66:DDF66" si="1386">DAU$60*$C66*$C$65</f>
        <v>0</v>
      </c>
      <c r="DAW66" s="378">
        <f t="shared" ref="DAW66:DDH66" si="1387">DAW$60*$C66*$C$65</f>
        <v>0</v>
      </c>
      <c r="DAY66" s="378">
        <f t="shared" ref="DAY66:DDJ66" si="1388">DAY$60*$C66*$C$65</f>
        <v>0</v>
      </c>
      <c r="DBA66" s="378">
        <f t="shared" ref="DBA66:DDL66" si="1389">DBA$60*$C66*$C$65</f>
        <v>0</v>
      </c>
      <c r="DBC66" s="378">
        <f t="shared" ref="DBC66:DDN66" si="1390">DBC$60*$C66*$C$65</f>
        <v>0</v>
      </c>
      <c r="DBE66" s="378">
        <f t="shared" ref="DBE66:DDP66" si="1391">DBE$60*$C66*$C$65</f>
        <v>0</v>
      </c>
      <c r="DBG66" s="378">
        <f t="shared" ref="DBG66:DDR66" si="1392">DBG$60*$C66*$C$65</f>
        <v>0</v>
      </c>
      <c r="DBI66" s="378">
        <f t="shared" ref="DBI66:DDT66" si="1393">DBI$60*$C66*$C$65</f>
        <v>0</v>
      </c>
      <c r="DBK66" s="378">
        <f t="shared" ref="DBK66:DDV66" si="1394">DBK$60*$C66*$C$65</f>
        <v>0</v>
      </c>
      <c r="DBM66" s="378">
        <f t="shared" ref="DBM66:DDX66" si="1395">DBM$60*$C66*$C$65</f>
        <v>0</v>
      </c>
      <c r="DBO66" s="378">
        <f t="shared" ref="DBO66:DDZ66" si="1396">DBO$60*$C66*$C$65</f>
        <v>0</v>
      </c>
      <c r="DBQ66" s="378">
        <f t="shared" ref="DBQ66:DEB66" si="1397">DBQ$60*$C66*$C$65</f>
        <v>0</v>
      </c>
      <c r="DBS66" s="378">
        <f t="shared" ref="DBS66:DED69" si="1398">DBS$60*$C66*$C$65</f>
        <v>0</v>
      </c>
      <c r="DBU66" s="378">
        <f t="shared" ref="DBU66:DEF66" si="1399">DBU$60*$C66*$C$65</f>
        <v>0</v>
      </c>
      <c r="DBW66" s="378">
        <f t="shared" ref="DBW66:DEH66" si="1400">DBW$60*$C66*$C$65</f>
        <v>0</v>
      </c>
      <c r="DBY66" s="378">
        <f t="shared" ref="DBY66:DEJ66" si="1401">DBY$60*$C66*$C$65</f>
        <v>0</v>
      </c>
      <c r="DCA66" s="378">
        <f t="shared" ref="DCA66:DEL66" si="1402">DCA$60*$C66*$C$65</f>
        <v>0</v>
      </c>
      <c r="DCC66" s="378">
        <f t="shared" ref="DCC66:DEN66" si="1403">DCC$60*$C66*$C$65</f>
        <v>0</v>
      </c>
      <c r="DCE66" s="378">
        <f t="shared" ref="DCE66:DEP66" si="1404">DCE$60*$C66*$C$65</f>
        <v>0</v>
      </c>
      <c r="DCG66" s="378">
        <f t="shared" ref="DCG66:DER66" si="1405">DCG$60*$C66*$C$65</f>
        <v>0</v>
      </c>
      <c r="DCI66" s="378">
        <f t="shared" ref="DCI66:DET66" si="1406">DCI$60*$C66*$C$65</f>
        <v>0</v>
      </c>
      <c r="DCK66" s="378">
        <f t="shared" ref="DCK66:DEV66" si="1407">DCK$60*$C66*$C$65</f>
        <v>0</v>
      </c>
      <c r="DCM66" s="378">
        <f t="shared" ref="DCM66:DEX66" si="1408">DCM$60*$C66*$C$65</f>
        <v>0</v>
      </c>
      <c r="DCO66" s="378">
        <f t="shared" ref="DCO66:DEZ66" si="1409">DCO$60*$C66*$C$65</f>
        <v>0</v>
      </c>
      <c r="DCQ66" s="378">
        <f t="shared" ref="DCQ66:DFB66" si="1410">DCQ$60*$C66*$C$65</f>
        <v>0</v>
      </c>
      <c r="DCS66" s="378">
        <f t="shared" ref="DCS66:DFD66" si="1411">DCS$60*$C66*$C$65</f>
        <v>0</v>
      </c>
      <c r="DCU66" s="378">
        <f t="shared" ref="DCU66:DFF66" si="1412">DCU$60*$C66*$C$65</f>
        <v>0</v>
      </c>
      <c r="DCW66" s="378">
        <f t="shared" ref="DCW66:DFH66" si="1413">DCW$60*$C66*$C$65</f>
        <v>0</v>
      </c>
      <c r="DCY66" s="378">
        <f t="shared" ref="DCY66:DFJ66" si="1414">DCY$60*$C66*$C$65</f>
        <v>0</v>
      </c>
      <c r="DDA66" s="378">
        <f t="shared" ref="DDA66:DFL66" si="1415">DDA$60*$C66*$C$65</f>
        <v>0</v>
      </c>
      <c r="DDC66" s="378">
        <f t="shared" ref="DDC66:DFN66" si="1416">DDC$60*$C66*$C$65</f>
        <v>0</v>
      </c>
      <c r="DDE66" s="378">
        <f t="shared" ref="DDE66:DFP66" si="1417">DDE$60*$C66*$C$65</f>
        <v>0</v>
      </c>
      <c r="DDG66" s="378">
        <f t="shared" ref="DDG66:DFR66" si="1418">DDG$60*$C66*$C$65</f>
        <v>0</v>
      </c>
      <c r="DDI66" s="378">
        <f t="shared" ref="DDI66:DFT66" si="1419">DDI$60*$C66*$C$65</f>
        <v>0</v>
      </c>
      <c r="DDK66" s="378">
        <f t="shared" ref="DDK66:DFV66" si="1420">DDK$60*$C66*$C$65</f>
        <v>0</v>
      </c>
      <c r="DDM66" s="378">
        <f t="shared" ref="DDM66:DFX66" si="1421">DDM$60*$C66*$C$65</f>
        <v>0</v>
      </c>
      <c r="DDO66" s="378">
        <f t="shared" ref="DDO66:DFZ66" si="1422">DDO$60*$C66*$C$65</f>
        <v>0</v>
      </c>
      <c r="DDQ66" s="378">
        <f t="shared" ref="DDQ66:DGB66" si="1423">DDQ$60*$C66*$C$65</f>
        <v>0</v>
      </c>
      <c r="DDS66" s="378">
        <f t="shared" ref="DDS66:DGD66" si="1424">DDS$60*$C66*$C$65</f>
        <v>0</v>
      </c>
      <c r="DDU66" s="378">
        <f t="shared" ref="DDU66:DGF66" si="1425">DDU$60*$C66*$C$65</f>
        <v>0</v>
      </c>
      <c r="DDW66" s="378">
        <f t="shared" ref="DDW66:DGH66" si="1426">DDW$60*$C66*$C$65</f>
        <v>0</v>
      </c>
      <c r="DDY66" s="378">
        <f t="shared" ref="DDY66:DGJ66" si="1427">DDY$60*$C66*$C$65</f>
        <v>0</v>
      </c>
      <c r="DEA66" s="378">
        <f t="shared" ref="DEA66:DGL66" si="1428">DEA$60*$C66*$C$65</f>
        <v>0</v>
      </c>
      <c r="DEC66" s="378">
        <f t="shared" ref="DEC66:DGN66" si="1429">DEC$60*$C66*$C$65</f>
        <v>0</v>
      </c>
      <c r="DEE66" s="378">
        <f t="shared" ref="DEE66:DGP69" si="1430">DEE$60*$C66*$C$65</f>
        <v>0</v>
      </c>
      <c r="DEG66" s="378">
        <f t="shared" ref="DEG66:DGR66" si="1431">DEG$60*$C66*$C$65</f>
        <v>0</v>
      </c>
      <c r="DEI66" s="378">
        <f t="shared" ref="DEI66:DGT66" si="1432">DEI$60*$C66*$C$65</f>
        <v>0</v>
      </c>
      <c r="DEK66" s="378">
        <f t="shared" ref="DEK66:DGV66" si="1433">DEK$60*$C66*$C$65</f>
        <v>0</v>
      </c>
      <c r="DEM66" s="378">
        <f t="shared" ref="DEM66:DGX66" si="1434">DEM$60*$C66*$C$65</f>
        <v>0</v>
      </c>
      <c r="DEO66" s="378">
        <f t="shared" ref="DEO66:DGZ66" si="1435">DEO$60*$C66*$C$65</f>
        <v>0</v>
      </c>
      <c r="DEQ66" s="378">
        <f t="shared" ref="DEQ66:DHB66" si="1436">DEQ$60*$C66*$C$65</f>
        <v>0</v>
      </c>
      <c r="DES66" s="378">
        <f t="shared" ref="DES66:DHD66" si="1437">DES$60*$C66*$C$65</f>
        <v>0</v>
      </c>
      <c r="DEU66" s="378">
        <f t="shared" ref="DEU66:DHF66" si="1438">DEU$60*$C66*$C$65</f>
        <v>0</v>
      </c>
      <c r="DEW66" s="378">
        <f t="shared" ref="DEW66:DHH66" si="1439">DEW$60*$C66*$C$65</f>
        <v>0</v>
      </c>
      <c r="DEY66" s="378">
        <f t="shared" ref="DEY66:DHJ66" si="1440">DEY$60*$C66*$C$65</f>
        <v>0</v>
      </c>
      <c r="DFA66" s="378">
        <f t="shared" ref="DFA66:DHL66" si="1441">DFA$60*$C66*$C$65</f>
        <v>0</v>
      </c>
      <c r="DFC66" s="378">
        <f t="shared" ref="DFC66:DHN66" si="1442">DFC$60*$C66*$C$65</f>
        <v>0</v>
      </c>
      <c r="DFE66" s="378">
        <f t="shared" ref="DFE66:DHP66" si="1443">DFE$60*$C66*$C$65</f>
        <v>0</v>
      </c>
      <c r="DFG66" s="378">
        <f t="shared" ref="DFG66:DHR66" si="1444">DFG$60*$C66*$C$65</f>
        <v>0</v>
      </c>
      <c r="DFI66" s="378">
        <f t="shared" ref="DFI66:DHT66" si="1445">DFI$60*$C66*$C$65</f>
        <v>0</v>
      </c>
      <c r="DFK66" s="378">
        <f t="shared" ref="DFK66:DHV66" si="1446">DFK$60*$C66*$C$65</f>
        <v>0</v>
      </c>
      <c r="DFM66" s="378">
        <f t="shared" ref="DFM66:DHX66" si="1447">DFM$60*$C66*$C$65</f>
        <v>0</v>
      </c>
      <c r="DFO66" s="378">
        <f t="shared" ref="DFO66:DHZ66" si="1448">DFO$60*$C66*$C$65</f>
        <v>0</v>
      </c>
      <c r="DFQ66" s="378">
        <f t="shared" ref="DFQ66:DIB66" si="1449">DFQ$60*$C66*$C$65</f>
        <v>0</v>
      </c>
      <c r="DFS66" s="378">
        <f t="shared" ref="DFS66:DID66" si="1450">DFS$60*$C66*$C$65</f>
        <v>0</v>
      </c>
      <c r="DFU66" s="378">
        <f t="shared" ref="DFU66:DIF66" si="1451">DFU$60*$C66*$C$65</f>
        <v>0</v>
      </c>
      <c r="DFW66" s="378">
        <f t="shared" ref="DFW66:DIH66" si="1452">DFW$60*$C66*$C$65</f>
        <v>0</v>
      </c>
      <c r="DFY66" s="378">
        <f t="shared" ref="DFY66:DIJ66" si="1453">DFY$60*$C66*$C$65</f>
        <v>0</v>
      </c>
      <c r="DGA66" s="378">
        <f t="shared" ref="DGA66:DIL66" si="1454">DGA$60*$C66*$C$65</f>
        <v>0</v>
      </c>
      <c r="DGC66" s="378">
        <f t="shared" ref="DGC66:DIN66" si="1455">DGC$60*$C66*$C$65</f>
        <v>0</v>
      </c>
      <c r="DGE66" s="378">
        <f t="shared" ref="DGE66:DIP66" si="1456">DGE$60*$C66*$C$65</f>
        <v>0</v>
      </c>
      <c r="DGG66" s="378">
        <f t="shared" ref="DGG66:DIR66" si="1457">DGG$60*$C66*$C$65</f>
        <v>0</v>
      </c>
      <c r="DGI66" s="378">
        <f t="shared" ref="DGI66:DIT66" si="1458">DGI$60*$C66*$C$65</f>
        <v>0</v>
      </c>
      <c r="DGK66" s="378">
        <f t="shared" ref="DGK66:DIV66" si="1459">DGK$60*$C66*$C$65</f>
        <v>0</v>
      </c>
      <c r="DGM66" s="378">
        <f t="shared" ref="DGM66:DIX66" si="1460">DGM$60*$C66*$C$65</f>
        <v>0</v>
      </c>
      <c r="DGO66" s="378">
        <f t="shared" ref="DGO66:DIZ66" si="1461">DGO$60*$C66*$C$65</f>
        <v>0</v>
      </c>
      <c r="DGQ66" s="378">
        <f t="shared" ref="DGQ66:DJB69" si="1462">DGQ$60*$C66*$C$65</f>
        <v>0</v>
      </c>
      <c r="DGS66" s="378">
        <f t="shared" ref="DGS66:DJD66" si="1463">DGS$60*$C66*$C$65</f>
        <v>0</v>
      </c>
      <c r="DGU66" s="378">
        <f t="shared" ref="DGU66:DJF66" si="1464">DGU$60*$C66*$C$65</f>
        <v>0</v>
      </c>
      <c r="DGW66" s="378">
        <f t="shared" ref="DGW66:DJH66" si="1465">DGW$60*$C66*$C$65</f>
        <v>0</v>
      </c>
      <c r="DGY66" s="378">
        <f t="shared" ref="DGY66:DJJ66" si="1466">DGY$60*$C66*$C$65</f>
        <v>0</v>
      </c>
      <c r="DHA66" s="378">
        <f t="shared" ref="DHA66:DJL66" si="1467">DHA$60*$C66*$C$65</f>
        <v>0</v>
      </c>
      <c r="DHC66" s="378">
        <f t="shared" ref="DHC66:DJN66" si="1468">DHC$60*$C66*$C$65</f>
        <v>0</v>
      </c>
      <c r="DHE66" s="378">
        <f t="shared" ref="DHE66:DJP66" si="1469">DHE$60*$C66*$C$65</f>
        <v>0</v>
      </c>
      <c r="DHG66" s="378">
        <f t="shared" ref="DHG66:DJR66" si="1470">DHG$60*$C66*$C$65</f>
        <v>0</v>
      </c>
      <c r="DHI66" s="378">
        <f t="shared" ref="DHI66:DJT66" si="1471">DHI$60*$C66*$C$65</f>
        <v>0</v>
      </c>
      <c r="DHK66" s="378">
        <f t="shared" ref="DHK66:DJV66" si="1472">DHK$60*$C66*$C$65</f>
        <v>0</v>
      </c>
      <c r="DHM66" s="378">
        <f t="shared" ref="DHM66:DJX66" si="1473">DHM$60*$C66*$C$65</f>
        <v>0</v>
      </c>
      <c r="DHO66" s="378">
        <f t="shared" ref="DHO66:DJZ66" si="1474">DHO$60*$C66*$C$65</f>
        <v>0</v>
      </c>
      <c r="DHQ66" s="378">
        <f t="shared" ref="DHQ66:DKB66" si="1475">DHQ$60*$C66*$C$65</f>
        <v>0</v>
      </c>
      <c r="DHS66" s="378">
        <f t="shared" ref="DHS66:DKD66" si="1476">DHS$60*$C66*$C$65</f>
        <v>0</v>
      </c>
      <c r="DHU66" s="378">
        <f t="shared" ref="DHU66:DKF66" si="1477">DHU$60*$C66*$C$65</f>
        <v>0</v>
      </c>
      <c r="DHW66" s="378">
        <f t="shared" ref="DHW66:DKH66" si="1478">DHW$60*$C66*$C$65</f>
        <v>0</v>
      </c>
      <c r="DHY66" s="378">
        <f t="shared" ref="DHY66:DKJ66" si="1479">DHY$60*$C66*$C$65</f>
        <v>0</v>
      </c>
      <c r="DIA66" s="378">
        <f t="shared" ref="DIA66:DKL66" si="1480">DIA$60*$C66*$C$65</f>
        <v>0</v>
      </c>
      <c r="DIC66" s="378">
        <f t="shared" ref="DIC66:DKN66" si="1481">DIC$60*$C66*$C$65</f>
        <v>0</v>
      </c>
      <c r="DIE66" s="378">
        <f t="shared" ref="DIE66:DKP66" si="1482">DIE$60*$C66*$C$65</f>
        <v>0</v>
      </c>
      <c r="DIG66" s="378">
        <f t="shared" ref="DIG66:DKR66" si="1483">DIG$60*$C66*$C$65</f>
        <v>0</v>
      </c>
      <c r="DII66" s="378">
        <f t="shared" ref="DII66:DKT66" si="1484">DII$60*$C66*$C$65</f>
        <v>0</v>
      </c>
      <c r="DIK66" s="378">
        <f t="shared" ref="DIK66:DKV66" si="1485">DIK$60*$C66*$C$65</f>
        <v>0</v>
      </c>
      <c r="DIM66" s="378">
        <f t="shared" ref="DIM66:DKX66" si="1486">DIM$60*$C66*$C$65</f>
        <v>0</v>
      </c>
      <c r="DIO66" s="378">
        <f t="shared" ref="DIO66:DKZ66" si="1487">DIO$60*$C66*$C$65</f>
        <v>0</v>
      </c>
      <c r="DIQ66" s="378">
        <f t="shared" ref="DIQ66:DLB66" si="1488">DIQ$60*$C66*$C$65</f>
        <v>0</v>
      </c>
      <c r="DIS66" s="378">
        <f t="shared" ref="DIS66:DLD66" si="1489">DIS$60*$C66*$C$65</f>
        <v>0</v>
      </c>
      <c r="DIU66" s="378">
        <f t="shared" ref="DIU66:DLF66" si="1490">DIU$60*$C66*$C$65</f>
        <v>0</v>
      </c>
      <c r="DIW66" s="378">
        <f t="shared" ref="DIW66:DLH66" si="1491">DIW$60*$C66*$C$65</f>
        <v>0</v>
      </c>
      <c r="DIY66" s="378">
        <f t="shared" ref="DIY66:DLJ66" si="1492">DIY$60*$C66*$C$65</f>
        <v>0</v>
      </c>
      <c r="DJA66" s="378">
        <f t="shared" ref="DJA66:DLL66" si="1493">DJA$60*$C66*$C$65</f>
        <v>0</v>
      </c>
      <c r="DJC66" s="378">
        <f t="shared" ref="DJC66:DLN69" si="1494">DJC$60*$C66*$C$65</f>
        <v>0</v>
      </c>
      <c r="DJE66" s="378">
        <f t="shared" ref="DJE66:DLP66" si="1495">DJE$60*$C66*$C$65</f>
        <v>0</v>
      </c>
      <c r="DJG66" s="378">
        <f t="shared" ref="DJG66:DLR66" si="1496">DJG$60*$C66*$C$65</f>
        <v>0</v>
      </c>
      <c r="DJI66" s="378">
        <f t="shared" ref="DJI66:DLT66" si="1497">DJI$60*$C66*$C$65</f>
        <v>0</v>
      </c>
      <c r="DJK66" s="378">
        <f t="shared" ref="DJK66:DLV66" si="1498">DJK$60*$C66*$C$65</f>
        <v>0</v>
      </c>
      <c r="DJM66" s="378">
        <f t="shared" ref="DJM66:DLX66" si="1499">DJM$60*$C66*$C$65</f>
        <v>0</v>
      </c>
      <c r="DJO66" s="378">
        <f t="shared" ref="DJO66:DLZ66" si="1500">DJO$60*$C66*$C$65</f>
        <v>0</v>
      </c>
      <c r="DJQ66" s="378">
        <f t="shared" ref="DJQ66:DMB66" si="1501">DJQ$60*$C66*$C$65</f>
        <v>0</v>
      </c>
      <c r="DJS66" s="378">
        <f t="shared" ref="DJS66:DMD66" si="1502">DJS$60*$C66*$C$65</f>
        <v>0</v>
      </c>
      <c r="DJU66" s="378">
        <f t="shared" ref="DJU66:DMF66" si="1503">DJU$60*$C66*$C$65</f>
        <v>0</v>
      </c>
      <c r="DJW66" s="378">
        <f t="shared" ref="DJW66:DMH66" si="1504">DJW$60*$C66*$C$65</f>
        <v>0</v>
      </c>
      <c r="DJY66" s="378">
        <f t="shared" ref="DJY66:DMJ66" si="1505">DJY$60*$C66*$C$65</f>
        <v>0</v>
      </c>
      <c r="DKA66" s="378">
        <f t="shared" ref="DKA66:DML66" si="1506">DKA$60*$C66*$C$65</f>
        <v>0</v>
      </c>
      <c r="DKC66" s="378">
        <f t="shared" ref="DKC66:DMN66" si="1507">DKC$60*$C66*$C$65</f>
        <v>0</v>
      </c>
      <c r="DKE66" s="378">
        <f t="shared" ref="DKE66:DMP66" si="1508">DKE$60*$C66*$C$65</f>
        <v>0</v>
      </c>
      <c r="DKG66" s="378">
        <f t="shared" ref="DKG66:DMR66" si="1509">DKG$60*$C66*$C$65</f>
        <v>0</v>
      </c>
      <c r="DKI66" s="378">
        <f t="shared" ref="DKI66:DMT66" si="1510">DKI$60*$C66*$C$65</f>
        <v>0</v>
      </c>
      <c r="DKK66" s="378">
        <f t="shared" ref="DKK66:DMV66" si="1511">DKK$60*$C66*$C$65</f>
        <v>0</v>
      </c>
      <c r="DKM66" s="378">
        <f t="shared" ref="DKM66:DMX66" si="1512">DKM$60*$C66*$C$65</f>
        <v>0</v>
      </c>
      <c r="DKO66" s="378">
        <f t="shared" ref="DKO66:DMZ66" si="1513">DKO$60*$C66*$C$65</f>
        <v>0</v>
      </c>
      <c r="DKQ66" s="378">
        <f t="shared" ref="DKQ66:DNB66" si="1514">DKQ$60*$C66*$C$65</f>
        <v>0</v>
      </c>
      <c r="DKS66" s="378">
        <f t="shared" ref="DKS66:DND66" si="1515">DKS$60*$C66*$C$65</f>
        <v>0</v>
      </c>
      <c r="DKU66" s="378">
        <f t="shared" ref="DKU66:DNF66" si="1516">DKU$60*$C66*$C$65</f>
        <v>0</v>
      </c>
      <c r="DKW66" s="378">
        <f t="shared" ref="DKW66:DNH66" si="1517">DKW$60*$C66*$C$65</f>
        <v>0</v>
      </c>
      <c r="DKY66" s="378">
        <f t="shared" ref="DKY66:DNJ66" si="1518">DKY$60*$C66*$C$65</f>
        <v>0</v>
      </c>
      <c r="DLA66" s="378">
        <f t="shared" ref="DLA66:DNL66" si="1519">DLA$60*$C66*$C$65</f>
        <v>0</v>
      </c>
      <c r="DLC66" s="378">
        <f t="shared" ref="DLC66:DNN66" si="1520">DLC$60*$C66*$C$65</f>
        <v>0</v>
      </c>
      <c r="DLE66" s="378">
        <f t="shared" ref="DLE66:DNP66" si="1521">DLE$60*$C66*$C$65</f>
        <v>0</v>
      </c>
      <c r="DLG66" s="378">
        <f t="shared" ref="DLG66:DNR66" si="1522">DLG$60*$C66*$C$65</f>
        <v>0</v>
      </c>
      <c r="DLI66" s="378">
        <f t="shared" ref="DLI66:DNT66" si="1523">DLI$60*$C66*$C$65</f>
        <v>0</v>
      </c>
      <c r="DLK66" s="378">
        <f t="shared" ref="DLK66:DNV66" si="1524">DLK$60*$C66*$C$65</f>
        <v>0</v>
      </c>
      <c r="DLM66" s="378">
        <f t="shared" ref="DLM66:DNX66" si="1525">DLM$60*$C66*$C$65</f>
        <v>0</v>
      </c>
      <c r="DLO66" s="378">
        <f t="shared" ref="DLO66:DNZ69" si="1526">DLO$60*$C66*$C$65</f>
        <v>0</v>
      </c>
      <c r="DLQ66" s="378">
        <f t="shared" ref="DLQ66:DOB66" si="1527">DLQ$60*$C66*$C$65</f>
        <v>0</v>
      </c>
      <c r="DLS66" s="378">
        <f t="shared" ref="DLS66:DOD66" si="1528">DLS$60*$C66*$C$65</f>
        <v>0</v>
      </c>
      <c r="DLU66" s="378">
        <f t="shared" ref="DLU66:DOF66" si="1529">DLU$60*$C66*$C$65</f>
        <v>0</v>
      </c>
      <c r="DLW66" s="378">
        <f t="shared" ref="DLW66:DOH66" si="1530">DLW$60*$C66*$C$65</f>
        <v>0</v>
      </c>
      <c r="DLY66" s="378">
        <f t="shared" ref="DLY66:DOJ66" si="1531">DLY$60*$C66*$C$65</f>
        <v>0</v>
      </c>
      <c r="DMA66" s="378">
        <f t="shared" ref="DMA66:DOL66" si="1532">DMA$60*$C66*$C$65</f>
        <v>0</v>
      </c>
      <c r="DMC66" s="378">
        <f t="shared" ref="DMC66:DON66" si="1533">DMC$60*$C66*$C$65</f>
        <v>0</v>
      </c>
      <c r="DME66" s="378">
        <f t="shared" ref="DME66:DOP66" si="1534">DME$60*$C66*$C$65</f>
        <v>0</v>
      </c>
      <c r="DMG66" s="378">
        <f t="shared" ref="DMG66:DOR66" si="1535">DMG$60*$C66*$C$65</f>
        <v>0</v>
      </c>
      <c r="DMI66" s="378">
        <f t="shared" ref="DMI66:DOT66" si="1536">DMI$60*$C66*$C$65</f>
        <v>0</v>
      </c>
      <c r="DMK66" s="378">
        <f t="shared" ref="DMK66:DOV66" si="1537">DMK$60*$C66*$C$65</f>
        <v>0</v>
      </c>
      <c r="DMM66" s="378">
        <f t="shared" ref="DMM66:DOX66" si="1538">DMM$60*$C66*$C$65</f>
        <v>0</v>
      </c>
      <c r="DMO66" s="378">
        <f t="shared" ref="DMO66:DOZ66" si="1539">DMO$60*$C66*$C$65</f>
        <v>0</v>
      </c>
      <c r="DMQ66" s="378">
        <f t="shared" ref="DMQ66:DPB66" si="1540">DMQ$60*$C66*$C$65</f>
        <v>0</v>
      </c>
      <c r="DMS66" s="378">
        <f t="shared" ref="DMS66:DPD66" si="1541">DMS$60*$C66*$C$65</f>
        <v>0</v>
      </c>
      <c r="DMU66" s="378">
        <f t="shared" ref="DMU66:DPF66" si="1542">DMU$60*$C66*$C$65</f>
        <v>0</v>
      </c>
      <c r="DMW66" s="378">
        <f t="shared" ref="DMW66:DPH66" si="1543">DMW$60*$C66*$C$65</f>
        <v>0</v>
      </c>
      <c r="DMY66" s="378">
        <f t="shared" ref="DMY66:DPJ66" si="1544">DMY$60*$C66*$C$65</f>
        <v>0</v>
      </c>
      <c r="DNA66" s="378">
        <f t="shared" ref="DNA66:DPL66" si="1545">DNA$60*$C66*$C$65</f>
        <v>0</v>
      </c>
      <c r="DNC66" s="378">
        <f t="shared" ref="DNC66:DPN66" si="1546">DNC$60*$C66*$C$65</f>
        <v>0</v>
      </c>
      <c r="DNE66" s="378">
        <f t="shared" ref="DNE66:DPP66" si="1547">DNE$60*$C66*$C$65</f>
        <v>0</v>
      </c>
      <c r="DNG66" s="378">
        <f t="shared" ref="DNG66:DPR66" si="1548">DNG$60*$C66*$C$65</f>
        <v>0</v>
      </c>
      <c r="DNI66" s="378">
        <f t="shared" ref="DNI66:DPT66" si="1549">DNI$60*$C66*$C$65</f>
        <v>0</v>
      </c>
      <c r="DNK66" s="378">
        <f t="shared" ref="DNK66:DPV66" si="1550">DNK$60*$C66*$C$65</f>
        <v>0</v>
      </c>
      <c r="DNM66" s="378">
        <f t="shared" ref="DNM66:DPX66" si="1551">DNM$60*$C66*$C$65</f>
        <v>0</v>
      </c>
      <c r="DNO66" s="378">
        <f t="shared" ref="DNO66:DPZ66" si="1552">DNO$60*$C66*$C$65</f>
        <v>0</v>
      </c>
      <c r="DNQ66" s="378">
        <f t="shared" ref="DNQ66:DQB66" si="1553">DNQ$60*$C66*$C$65</f>
        <v>0</v>
      </c>
      <c r="DNS66" s="378">
        <f t="shared" ref="DNS66:DQD66" si="1554">DNS$60*$C66*$C$65</f>
        <v>0</v>
      </c>
      <c r="DNU66" s="378">
        <f t="shared" ref="DNU66:DQF66" si="1555">DNU$60*$C66*$C$65</f>
        <v>0</v>
      </c>
      <c r="DNW66" s="378">
        <f t="shared" ref="DNW66:DQH66" si="1556">DNW$60*$C66*$C$65</f>
        <v>0</v>
      </c>
      <c r="DNY66" s="378">
        <f t="shared" ref="DNY66:DQJ66" si="1557">DNY$60*$C66*$C$65</f>
        <v>0</v>
      </c>
      <c r="DOA66" s="378">
        <f t="shared" ref="DOA66:DQL69" si="1558">DOA$60*$C66*$C$65</f>
        <v>0</v>
      </c>
      <c r="DOC66" s="378">
        <f t="shared" ref="DOC66:DQN66" si="1559">DOC$60*$C66*$C$65</f>
        <v>0</v>
      </c>
      <c r="DOE66" s="378">
        <f t="shared" ref="DOE66:DQP66" si="1560">DOE$60*$C66*$C$65</f>
        <v>0</v>
      </c>
      <c r="DOG66" s="378">
        <f t="shared" ref="DOG66:DQR66" si="1561">DOG$60*$C66*$C$65</f>
        <v>0</v>
      </c>
      <c r="DOI66" s="378">
        <f t="shared" ref="DOI66:DQT66" si="1562">DOI$60*$C66*$C$65</f>
        <v>0</v>
      </c>
      <c r="DOK66" s="378">
        <f t="shared" ref="DOK66:DQV66" si="1563">DOK$60*$C66*$C$65</f>
        <v>0</v>
      </c>
      <c r="DOM66" s="378">
        <f t="shared" ref="DOM66:DQX66" si="1564">DOM$60*$C66*$C$65</f>
        <v>0</v>
      </c>
      <c r="DOO66" s="378">
        <f t="shared" ref="DOO66:DQZ66" si="1565">DOO$60*$C66*$C$65</f>
        <v>0</v>
      </c>
      <c r="DOQ66" s="378">
        <f t="shared" ref="DOQ66:DRB66" si="1566">DOQ$60*$C66*$C$65</f>
        <v>0</v>
      </c>
      <c r="DOS66" s="378">
        <f t="shared" ref="DOS66:DRD66" si="1567">DOS$60*$C66*$C$65</f>
        <v>0</v>
      </c>
      <c r="DOU66" s="378">
        <f t="shared" ref="DOU66:DRF66" si="1568">DOU$60*$C66*$C$65</f>
        <v>0</v>
      </c>
      <c r="DOW66" s="378">
        <f t="shared" ref="DOW66:DRH66" si="1569">DOW$60*$C66*$C$65</f>
        <v>0</v>
      </c>
      <c r="DOY66" s="378">
        <f t="shared" ref="DOY66:DRJ66" si="1570">DOY$60*$C66*$C$65</f>
        <v>0</v>
      </c>
      <c r="DPA66" s="378">
        <f t="shared" ref="DPA66:DRL66" si="1571">DPA$60*$C66*$C$65</f>
        <v>0</v>
      </c>
      <c r="DPC66" s="378">
        <f t="shared" ref="DPC66:DRN66" si="1572">DPC$60*$C66*$C$65</f>
        <v>0</v>
      </c>
      <c r="DPE66" s="378">
        <f t="shared" ref="DPE66:DRP66" si="1573">DPE$60*$C66*$C$65</f>
        <v>0</v>
      </c>
      <c r="DPG66" s="378">
        <f t="shared" ref="DPG66:DRR66" si="1574">DPG$60*$C66*$C$65</f>
        <v>0</v>
      </c>
      <c r="DPI66" s="378">
        <f t="shared" ref="DPI66:DRT66" si="1575">DPI$60*$C66*$C$65</f>
        <v>0</v>
      </c>
      <c r="DPK66" s="378">
        <f t="shared" ref="DPK66:DRV66" si="1576">DPK$60*$C66*$C$65</f>
        <v>0</v>
      </c>
      <c r="DPM66" s="378">
        <f t="shared" ref="DPM66:DRX66" si="1577">DPM$60*$C66*$C$65</f>
        <v>0</v>
      </c>
      <c r="DPO66" s="378">
        <f t="shared" ref="DPO66:DRZ66" si="1578">DPO$60*$C66*$C$65</f>
        <v>0</v>
      </c>
      <c r="DPQ66" s="378">
        <f t="shared" ref="DPQ66:DSB66" si="1579">DPQ$60*$C66*$C$65</f>
        <v>0</v>
      </c>
      <c r="DPS66" s="378">
        <f t="shared" ref="DPS66:DSD66" si="1580">DPS$60*$C66*$C$65</f>
        <v>0</v>
      </c>
      <c r="DPU66" s="378">
        <f t="shared" ref="DPU66:DSF66" si="1581">DPU$60*$C66*$C$65</f>
        <v>0</v>
      </c>
      <c r="DPW66" s="378">
        <f t="shared" ref="DPW66:DSH66" si="1582">DPW$60*$C66*$C$65</f>
        <v>0</v>
      </c>
      <c r="DPY66" s="378">
        <f t="shared" ref="DPY66:DSJ66" si="1583">DPY$60*$C66*$C$65</f>
        <v>0</v>
      </c>
      <c r="DQA66" s="378">
        <f t="shared" ref="DQA66:DSL66" si="1584">DQA$60*$C66*$C$65</f>
        <v>0</v>
      </c>
      <c r="DQC66" s="378">
        <f t="shared" ref="DQC66:DSN66" si="1585">DQC$60*$C66*$C$65</f>
        <v>0</v>
      </c>
      <c r="DQE66" s="378">
        <f t="shared" ref="DQE66:DSP66" si="1586">DQE$60*$C66*$C$65</f>
        <v>0</v>
      </c>
      <c r="DQG66" s="378">
        <f t="shared" ref="DQG66:DSR66" si="1587">DQG$60*$C66*$C$65</f>
        <v>0</v>
      </c>
      <c r="DQI66" s="378">
        <f t="shared" ref="DQI66:DST66" si="1588">DQI$60*$C66*$C$65</f>
        <v>0</v>
      </c>
      <c r="DQK66" s="378">
        <f t="shared" ref="DQK66:DSV66" si="1589">DQK$60*$C66*$C$65</f>
        <v>0</v>
      </c>
      <c r="DQM66" s="378">
        <f t="shared" ref="DQM66:DSX69" si="1590">DQM$60*$C66*$C$65</f>
        <v>0</v>
      </c>
      <c r="DQO66" s="378">
        <f t="shared" ref="DQO66:DSZ66" si="1591">DQO$60*$C66*$C$65</f>
        <v>0</v>
      </c>
      <c r="DQQ66" s="378">
        <f t="shared" ref="DQQ66:DTB66" si="1592">DQQ$60*$C66*$C$65</f>
        <v>0</v>
      </c>
      <c r="DQS66" s="378">
        <f t="shared" ref="DQS66:DTD66" si="1593">DQS$60*$C66*$C$65</f>
        <v>0</v>
      </c>
      <c r="DQU66" s="378">
        <f t="shared" ref="DQU66:DTF66" si="1594">DQU$60*$C66*$C$65</f>
        <v>0</v>
      </c>
      <c r="DQW66" s="378">
        <f t="shared" ref="DQW66:DTH66" si="1595">DQW$60*$C66*$C$65</f>
        <v>0</v>
      </c>
      <c r="DQY66" s="378">
        <f t="shared" ref="DQY66:DTJ66" si="1596">DQY$60*$C66*$C$65</f>
        <v>0</v>
      </c>
      <c r="DRA66" s="378">
        <f t="shared" ref="DRA66:DTL66" si="1597">DRA$60*$C66*$C$65</f>
        <v>0</v>
      </c>
      <c r="DRC66" s="378">
        <f t="shared" ref="DRC66:DTN66" si="1598">DRC$60*$C66*$C$65</f>
        <v>0</v>
      </c>
      <c r="DRE66" s="378">
        <f t="shared" ref="DRE66:DTP66" si="1599">DRE$60*$C66*$C$65</f>
        <v>0</v>
      </c>
      <c r="DRG66" s="378">
        <f t="shared" ref="DRG66:DTR66" si="1600">DRG$60*$C66*$C$65</f>
        <v>0</v>
      </c>
      <c r="DRI66" s="378">
        <f t="shared" ref="DRI66:DTT66" si="1601">DRI$60*$C66*$C$65</f>
        <v>0</v>
      </c>
      <c r="DRK66" s="378">
        <f t="shared" ref="DRK66:DTV66" si="1602">DRK$60*$C66*$C$65</f>
        <v>0</v>
      </c>
      <c r="DRM66" s="378">
        <f t="shared" ref="DRM66:DTX66" si="1603">DRM$60*$C66*$C$65</f>
        <v>0</v>
      </c>
      <c r="DRO66" s="378">
        <f t="shared" ref="DRO66:DTZ66" si="1604">DRO$60*$C66*$C$65</f>
        <v>0</v>
      </c>
      <c r="DRQ66" s="378">
        <f t="shared" ref="DRQ66:DUB66" si="1605">DRQ$60*$C66*$C$65</f>
        <v>0</v>
      </c>
      <c r="DRS66" s="378">
        <f t="shared" ref="DRS66:DUD66" si="1606">DRS$60*$C66*$C$65</f>
        <v>0</v>
      </c>
      <c r="DRU66" s="378">
        <f t="shared" ref="DRU66:DUF66" si="1607">DRU$60*$C66*$C$65</f>
        <v>0</v>
      </c>
      <c r="DRW66" s="378">
        <f t="shared" ref="DRW66:DUH66" si="1608">DRW$60*$C66*$C$65</f>
        <v>0</v>
      </c>
      <c r="DRY66" s="378">
        <f t="shared" ref="DRY66:DUJ66" si="1609">DRY$60*$C66*$C$65</f>
        <v>0</v>
      </c>
      <c r="DSA66" s="378">
        <f t="shared" ref="DSA66:DUL66" si="1610">DSA$60*$C66*$C$65</f>
        <v>0</v>
      </c>
      <c r="DSC66" s="378">
        <f t="shared" ref="DSC66:DUN66" si="1611">DSC$60*$C66*$C$65</f>
        <v>0</v>
      </c>
      <c r="DSE66" s="378">
        <f t="shared" ref="DSE66:DUP66" si="1612">DSE$60*$C66*$C$65</f>
        <v>0</v>
      </c>
      <c r="DSG66" s="378">
        <f t="shared" ref="DSG66:DUR66" si="1613">DSG$60*$C66*$C$65</f>
        <v>0</v>
      </c>
      <c r="DSI66" s="378">
        <f t="shared" ref="DSI66:DUT66" si="1614">DSI$60*$C66*$C$65</f>
        <v>0</v>
      </c>
      <c r="DSK66" s="378">
        <f t="shared" ref="DSK66:DUV66" si="1615">DSK$60*$C66*$C$65</f>
        <v>0</v>
      </c>
      <c r="DSM66" s="378">
        <f t="shared" ref="DSM66:DUX66" si="1616">DSM$60*$C66*$C$65</f>
        <v>0</v>
      </c>
      <c r="DSO66" s="378">
        <f t="shared" ref="DSO66:DUZ66" si="1617">DSO$60*$C66*$C$65</f>
        <v>0</v>
      </c>
      <c r="DSQ66" s="378">
        <f t="shared" ref="DSQ66:DVB66" si="1618">DSQ$60*$C66*$C$65</f>
        <v>0</v>
      </c>
      <c r="DSS66" s="378">
        <f t="shared" ref="DSS66:DVD66" si="1619">DSS$60*$C66*$C$65</f>
        <v>0</v>
      </c>
      <c r="DSU66" s="378">
        <f t="shared" ref="DSU66:DVF66" si="1620">DSU$60*$C66*$C$65</f>
        <v>0</v>
      </c>
      <c r="DSW66" s="378">
        <f t="shared" ref="DSW66:DVH66" si="1621">DSW$60*$C66*$C$65</f>
        <v>0</v>
      </c>
      <c r="DSY66" s="378">
        <f t="shared" ref="DSY66:DVJ69" si="1622">DSY$60*$C66*$C$65</f>
        <v>0</v>
      </c>
      <c r="DTA66" s="378">
        <f t="shared" ref="DTA66:DVL66" si="1623">DTA$60*$C66*$C$65</f>
        <v>0</v>
      </c>
      <c r="DTC66" s="378">
        <f t="shared" ref="DTC66:DVN66" si="1624">DTC$60*$C66*$C$65</f>
        <v>0</v>
      </c>
      <c r="DTE66" s="378">
        <f t="shared" ref="DTE66:DVP66" si="1625">DTE$60*$C66*$C$65</f>
        <v>0</v>
      </c>
      <c r="DTG66" s="378">
        <f t="shared" ref="DTG66:DVR66" si="1626">DTG$60*$C66*$C$65</f>
        <v>0</v>
      </c>
      <c r="DTI66" s="378">
        <f t="shared" ref="DTI66:DVT66" si="1627">DTI$60*$C66*$C$65</f>
        <v>0</v>
      </c>
      <c r="DTK66" s="378">
        <f t="shared" ref="DTK66:DVV66" si="1628">DTK$60*$C66*$C$65</f>
        <v>0</v>
      </c>
      <c r="DTM66" s="378">
        <f t="shared" ref="DTM66:DVX66" si="1629">DTM$60*$C66*$C$65</f>
        <v>0</v>
      </c>
      <c r="DTO66" s="378">
        <f t="shared" ref="DTO66:DVZ66" si="1630">DTO$60*$C66*$C$65</f>
        <v>0</v>
      </c>
      <c r="DTQ66" s="378">
        <f t="shared" ref="DTQ66:DWB66" si="1631">DTQ$60*$C66*$C$65</f>
        <v>0</v>
      </c>
      <c r="DTS66" s="378">
        <f t="shared" ref="DTS66:DWD66" si="1632">DTS$60*$C66*$C$65</f>
        <v>0</v>
      </c>
      <c r="DTU66" s="378">
        <f t="shared" ref="DTU66:DWF66" si="1633">DTU$60*$C66*$C$65</f>
        <v>0</v>
      </c>
      <c r="DTW66" s="378">
        <f t="shared" ref="DTW66:DWH66" si="1634">DTW$60*$C66*$C$65</f>
        <v>0</v>
      </c>
      <c r="DTY66" s="378">
        <f t="shared" ref="DTY66:DWJ66" si="1635">DTY$60*$C66*$C$65</f>
        <v>0</v>
      </c>
      <c r="DUA66" s="378">
        <f t="shared" ref="DUA66:DWL66" si="1636">DUA$60*$C66*$C$65</f>
        <v>0</v>
      </c>
      <c r="DUC66" s="378">
        <f t="shared" ref="DUC66:DWN66" si="1637">DUC$60*$C66*$C$65</f>
        <v>0</v>
      </c>
      <c r="DUE66" s="378">
        <f t="shared" ref="DUE66:DWP66" si="1638">DUE$60*$C66*$C$65</f>
        <v>0</v>
      </c>
      <c r="DUG66" s="378">
        <f t="shared" ref="DUG66:DWR66" si="1639">DUG$60*$C66*$C$65</f>
        <v>0</v>
      </c>
      <c r="DUI66" s="378">
        <f t="shared" ref="DUI66:DWT66" si="1640">DUI$60*$C66*$C$65</f>
        <v>0</v>
      </c>
      <c r="DUK66" s="378">
        <f t="shared" ref="DUK66:DWV66" si="1641">DUK$60*$C66*$C$65</f>
        <v>0</v>
      </c>
      <c r="DUM66" s="378">
        <f t="shared" ref="DUM66:DWX66" si="1642">DUM$60*$C66*$C$65</f>
        <v>0</v>
      </c>
      <c r="DUO66" s="378">
        <f t="shared" ref="DUO66:DWZ66" si="1643">DUO$60*$C66*$C$65</f>
        <v>0</v>
      </c>
      <c r="DUQ66" s="378">
        <f t="shared" ref="DUQ66:DXB66" si="1644">DUQ$60*$C66*$C$65</f>
        <v>0</v>
      </c>
      <c r="DUS66" s="378">
        <f t="shared" ref="DUS66:DXD66" si="1645">DUS$60*$C66*$C$65</f>
        <v>0</v>
      </c>
      <c r="DUU66" s="378">
        <f t="shared" ref="DUU66:DXF66" si="1646">DUU$60*$C66*$C$65</f>
        <v>0</v>
      </c>
      <c r="DUW66" s="378">
        <f t="shared" ref="DUW66:DXH66" si="1647">DUW$60*$C66*$C$65</f>
        <v>0</v>
      </c>
      <c r="DUY66" s="378">
        <f t="shared" ref="DUY66:DXJ66" si="1648">DUY$60*$C66*$C$65</f>
        <v>0</v>
      </c>
      <c r="DVA66" s="378">
        <f t="shared" ref="DVA66:DXL66" si="1649">DVA$60*$C66*$C$65</f>
        <v>0</v>
      </c>
      <c r="DVC66" s="378">
        <f t="shared" ref="DVC66:DXN66" si="1650">DVC$60*$C66*$C$65</f>
        <v>0</v>
      </c>
      <c r="DVE66" s="378">
        <f t="shared" ref="DVE66:DXP66" si="1651">DVE$60*$C66*$C$65</f>
        <v>0</v>
      </c>
      <c r="DVG66" s="378">
        <f t="shared" ref="DVG66:DXR66" si="1652">DVG$60*$C66*$C$65</f>
        <v>0</v>
      </c>
      <c r="DVI66" s="378">
        <f t="shared" ref="DVI66:DXT66" si="1653">DVI$60*$C66*$C$65</f>
        <v>0</v>
      </c>
      <c r="DVK66" s="378">
        <f t="shared" ref="DVK66:DXV69" si="1654">DVK$60*$C66*$C$65</f>
        <v>0</v>
      </c>
      <c r="DVM66" s="378">
        <f t="shared" ref="DVM66:DXX66" si="1655">DVM$60*$C66*$C$65</f>
        <v>0</v>
      </c>
      <c r="DVO66" s="378">
        <f t="shared" ref="DVO66:DXZ66" si="1656">DVO$60*$C66*$C$65</f>
        <v>0</v>
      </c>
      <c r="DVQ66" s="378">
        <f t="shared" ref="DVQ66:DYB66" si="1657">DVQ$60*$C66*$C$65</f>
        <v>0</v>
      </c>
      <c r="DVS66" s="378">
        <f t="shared" ref="DVS66:DYD66" si="1658">DVS$60*$C66*$C$65</f>
        <v>0</v>
      </c>
      <c r="DVU66" s="378">
        <f t="shared" ref="DVU66:DYF66" si="1659">DVU$60*$C66*$C$65</f>
        <v>0</v>
      </c>
      <c r="DVW66" s="378">
        <f t="shared" ref="DVW66:DYH66" si="1660">DVW$60*$C66*$C$65</f>
        <v>0</v>
      </c>
      <c r="DVY66" s="378">
        <f t="shared" ref="DVY66:DYJ66" si="1661">DVY$60*$C66*$C$65</f>
        <v>0</v>
      </c>
      <c r="DWA66" s="378">
        <f t="shared" ref="DWA66:DYL66" si="1662">DWA$60*$C66*$C$65</f>
        <v>0</v>
      </c>
      <c r="DWC66" s="378">
        <f t="shared" ref="DWC66:DYN66" si="1663">DWC$60*$C66*$C$65</f>
        <v>0</v>
      </c>
      <c r="DWE66" s="378">
        <f t="shared" ref="DWE66:DYP66" si="1664">DWE$60*$C66*$C$65</f>
        <v>0</v>
      </c>
      <c r="DWG66" s="378">
        <f t="shared" ref="DWG66:DYR66" si="1665">DWG$60*$C66*$C$65</f>
        <v>0</v>
      </c>
      <c r="DWI66" s="378">
        <f t="shared" ref="DWI66:DYT66" si="1666">DWI$60*$C66*$C$65</f>
        <v>0</v>
      </c>
      <c r="DWK66" s="378">
        <f t="shared" ref="DWK66:DYV66" si="1667">DWK$60*$C66*$C$65</f>
        <v>0</v>
      </c>
      <c r="DWM66" s="378">
        <f t="shared" ref="DWM66:DYX66" si="1668">DWM$60*$C66*$C$65</f>
        <v>0</v>
      </c>
      <c r="DWO66" s="378">
        <f t="shared" ref="DWO66:DYZ66" si="1669">DWO$60*$C66*$C$65</f>
        <v>0</v>
      </c>
      <c r="DWQ66" s="378">
        <f t="shared" ref="DWQ66:DZB66" si="1670">DWQ$60*$C66*$C$65</f>
        <v>0</v>
      </c>
      <c r="DWS66" s="378">
        <f t="shared" ref="DWS66:DZD66" si="1671">DWS$60*$C66*$C$65</f>
        <v>0</v>
      </c>
      <c r="DWU66" s="378">
        <f t="shared" ref="DWU66:DZF66" si="1672">DWU$60*$C66*$C$65</f>
        <v>0</v>
      </c>
      <c r="DWW66" s="378">
        <f t="shared" ref="DWW66:DZH66" si="1673">DWW$60*$C66*$C$65</f>
        <v>0</v>
      </c>
      <c r="DWY66" s="378">
        <f t="shared" ref="DWY66:DZJ66" si="1674">DWY$60*$C66*$C$65</f>
        <v>0</v>
      </c>
      <c r="DXA66" s="378">
        <f t="shared" ref="DXA66:DZL66" si="1675">DXA$60*$C66*$C$65</f>
        <v>0</v>
      </c>
      <c r="DXC66" s="378">
        <f t="shared" ref="DXC66:DZN66" si="1676">DXC$60*$C66*$C$65</f>
        <v>0</v>
      </c>
      <c r="DXE66" s="378">
        <f t="shared" ref="DXE66:DZP66" si="1677">DXE$60*$C66*$C$65</f>
        <v>0</v>
      </c>
      <c r="DXG66" s="378">
        <f t="shared" ref="DXG66:DZR66" si="1678">DXG$60*$C66*$C$65</f>
        <v>0</v>
      </c>
      <c r="DXI66" s="378">
        <f t="shared" ref="DXI66:DZT66" si="1679">DXI$60*$C66*$C$65</f>
        <v>0</v>
      </c>
      <c r="DXK66" s="378">
        <f t="shared" ref="DXK66:DZV66" si="1680">DXK$60*$C66*$C$65</f>
        <v>0</v>
      </c>
      <c r="DXM66" s="378">
        <f t="shared" ref="DXM66:DZX66" si="1681">DXM$60*$C66*$C$65</f>
        <v>0</v>
      </c>
      <c r="DXO66" s="378">
        <f t="shared" ref="DXO66:DZZ66" si="1682">DXO$60*$C66*$C$65</f>
        <v>0</v>
      </c>
      <c r="DXQ66" s="378">
        <f t="shared" ref="DXQ66:EAB66" si="1683">DXQ$60*$C66*$C$65</f>
        <v>0</v>
      </c>
      <c r="DXS66" s="378">
        <f t="shared" ref="DXS66:EAD66" si="1684">DXS$60*$C66*$C$65</f>
        <v>0</v>
      </c>
      <c r="DXU66" s="378">
        <f t="shared" ref="DXU66:EAF66" si="1685">DXU$60*$C66*$C$65</f>
        <v>0</v>
      </c>
      <c r="DXW66" s="378">
        <f t="shared" ref="DXW66:EAH69" si="1686">DXW$60*$C66*$C$65</f>
        <v>0</v>
      </c>
      <c r="DXY66" s="378">
        <f t="shared" ref="DXY66:EAJ66" si="1687">DXY$60*$C66*$C$65</f>
        <v>0</v>
      </c>
      <c r="DYA66" s="378">
        <f t="shared" ref="DYA66:EAL66" si="1688">DYA$60*$C66*$C$65</f>
        <v>0</v>
      </c>
      <c r="DYC66" s="378">
        <f t="shared" ref="DYC66:EAN66" si="1689">DYC$60*$C66*$C$65</f>
        <v>0</v>
      </c>
      <c r="DYE66" s="378">
        <f t="shared" ref="DYE66:EAP66" si="1690">DYE$60*$C66*$C$65</f>
        <v>0</v>
      </c>
      <c r="DYG66" s="378">
        <f t="shared" ref="DYG66:EAR66" si="1691">DYG$60*$C66*$C$65</f>
        <v>0</v>
      </c>
      <c r="DYI66" s="378">
        <f t="shared" ref="DYI66:EAT66" si="1692">DYI$60*$C66*$C$65</f>
        <v>0</v>
      </c>
      <c r="DYK66" s="378">
        <f t="shared" ref="DYK66:EAV66" si="1693">DYK$60*$C66*$C$65</f>
        <v>0</v>
      </c>
      <c r="DYM66" s="378">
        <f t="shared" ref="DYM66:EAX66" si="1694">DYM$60*$C66*$C$65</f>
        <v>0</v>
      </c>
      <c r="DYO66" s="378">
        <f t="shared" ref="DYO66:EAZ66" si="1695">DYO$60*$C66*$C$65</f>
        <v>0</v>
      </c>
      <c r="DYQ66" s="378">
        <f t="shared" ref="DYQ66:EBB66" si="1696">DYQ$60*$C66*$C$65</f>
        <v>0</v>
      </c>
      <c r="DYS66" s="378">
        <f t="shared" ref="DYS66:EBD66" si="1697">DYS$60*$C66*$C$65</f>
        <v>0</v>
      </c>
      <c r="DYU66" s="378">
        <f t="shared" ref="DYU66:EBF66" si="1698">DYU$60*$C66*$C$65</f>
        <v>0</v>
      </c>
      <c r="DYW66" s="378">
        <f t="shared" ref="DYW66:EBH66" si="1699">DYW$60*$C66*$C$65</f>
        <v>0</v>
      </c>
      <c r="DYY66" s="378">
        <f t="shared" ref="DYY66:EBJ66" si="1700">DYY$60*$C66*$C$65</f>
        <v>0</v>
      </c>
      <c r="DZA66" s="378">
        <f t="shared" ref="DZA66:EBL66" si="1701">DZA$60*$C66*$C$65</f>
        <v>0</v>
      </c>
      <c r="DZC66" s="378">
        <f t="shared" ref="DZC66:EBN66" si="1702">DZC$60*$C66*$C$65</f>
        <v>0</v>
      </c>
      <c r="DZE66" s="378">
        <f t="shared" ref="DZE66:EBP66" si="1703">DZE$60*$C66*$C$65</f>
        <v>0</v>
      </c>
      <c r="DZG66" s="378">
        <f t="shared" ref="DZG66:EBR66" si="1704">DZG$60*$C66*$C$65</f>
        <v>0</v>
      </c>
      <c r="DZI66" s="378">
        <f t="shared" ref="DZI66:EBT66" si="1705">DZI$60*$C66*$C$65</f>
        <v>0</v>
      </c>
      <c r="DZK66" s="378">
        <f t="shared" ref="DZK66:EBV66" si="1706">DZK$60*$C66*$C$65</f>
        <v>0</v>
      </c>
      <c r="DZM66" s="378">
        <f t="shared" ref="DZM66:EBX66" si="1707">DZM$60*$C66*$C$65</f>
        <v>0</v>
      </c>
      <c r="DZO66" s="378">
        <f t="shared" ref="DZO66:EBZ66" si="1708">DZO$60*$C66*$C$65</f>
        <v>0</v>
      </c>
      <c r="DZQ66" s="378">
        <f t="shared" ref="DZQ66:ECB66" si="1709">DZQ$60*$C66*$C$65</f>
        <v>0</v>
      </c>
      <c r="DZS66" s="378">
        <f t="shared" ref="DZS66:ECD66" si="1710">DZS$60*$C66*$C$65</f>
        <v>0</v>
      </c>
      <c r="DZU66" s="378">
        <f t="shared" ref="DZU66:ECF66" si="1711">DZU$60*$C66*$C$65</f>
        <v>0</v>
      </c>
      <c r="DZW66" s="378">
        <f t="shared" ref="DZW66:ECH66" si="1712">DZW$60*$C66*$C$65</f>
        <v>0</v>
      </c>
      <c r="DZY66" s="378">
        <f t="shared" ref="DZY66:ECJ66" si="1713">DZY$60*$C66*$C$65</f>
        <v>0</v>
      </c>
      <c r="EAA66" s="378">
        <f t="shared" ref="EAA66:ECL66" si="1714">EAA$60*$C66*$C$65</f>
        <v>0</v>
      </c>
      <c r="EAC66" s="378">
        <f t="shared" ref="EAC66:ECN66" si="1715">EAC$60*$C66*$C$65</f>
        <v>0</v>
      </c>
      <c r="EAE66" s="378">
        <f t="shared" ref="EAE66:ECP66" si="1716">EAE$60*$C66*$C$65</f>
        <v>0</v>
      </c>
      <c r="EAG66" s="378">
        <f t="shared" ref="EAG66:ECR66" si="1717">EAG$60*$C66*$C$65</f>
        <v>0</v>
      </c>
      <c r="EAI66" s="378">
        <f t="shared" ref="EAI66:ECT69" si="1718">EAI$60*$C66*$C$65</f>
        <v>0</v>
      </c>
      <c r="EAK66" s="378">
        <f t="shared" ref="EAK66:ECV66" si="1719">EAK$60*$C66*$C$65</f>
        <v>0</v>
      </c>
      <c r="EAM66" s="378">
        <f t="shared" ref="EAM66:ECX66" si="1720">EAM$60*$C66*$C$65</f>
        <v>0</v>
      </c>
      <c r="EAO66" s="378">
        <f t="shared" ref="EAO66:ECZ66" si="1721">EAO$60*$C66*$C$65</f>
        <v>0</v>
      </c>
      <c r="EAQ66" s="378">
        <f t="shared" ref="EAQ66:EDB66" si="1722">EAQ$60*$C66*$C$65</f>
        <v>0</v>
      </c>
      <c r="EAS66" s="378">
        <f t="shared" ref="EAS66:EDD66" si="1723">EAS$60*$C66*$C$65</f>
        <v>0</v>
      </c>
      <c r="EAU66" s="378">
        <f t="shared" ref="EAU66:EDF66" si="1724">EAU$60*$C66*$C$65</f>
        <v>0</v>
      </c>
      <c r="EAW66" s="378">
        <f t="shared" ref="EAW66:EDH66" si="1725">EAW$60*$C66*$C$65</f>
        <v>0</v>
      </c>
      <c r="EAY66" s="378">
        <f t="shared" ref="EAY66:EDJ66" si="1726">EAY$60*$C66*$C$65</f>
        <v>0</v>
      </c>
      <c r="EBA66" s="378">
        <f t="shared" ref="EBA66:EDL66" si="1727">EBA$60*$C66*$C$65</f>
        <v>0</v>
      </c>
      <c r="EBC66" s="378">
        <f t="shared" ref="EBC66:EDN66" si="1728">EBC$60*$C66*$C$65</f>
        <v>0</v>
      </c>
      <c r="EBE66" s="378">
        <f t="shared" ref="EBE66:EDP66" si="1729">EBE$60*$C66*$C$65</f>
        <v>0</v>
      </c>
      <c r="EBG66" s="378">
        <f t="shared" ref="EBG66:EDR66" si="1730">EBG$60*$C66*$C$65</f>
        <v>0</v>
      </c>
      <c r="EBI66" s="378">
        <f t="shared" ref="EBI66:EDT66" si="1731">EBI$60*$C66*$C$65</f>
        <v>0</v>
      </c>
      <c r="EBK66" s="378">
        <f t="shared" ref="EBK66:EDV66" si="1732">EBK$60*$C66*$C$65</f>
        <v>0</v>
      </c>
      <c r="EBM66" s="378">
        <f t="shared" ref="EBM66:EDX66" si="1733">EBM$60*$C66*$C$65</f>
        <v>0</v>
      </c>
      <c r="EBO66" s="378">
        <f t="shared" ref="EBO66:EDZ66" si="1734">EBO$60*$C66*$C$65</f>
        <v>0</v>
      </c>
      <c r="EBQ66" s="378">
        <f t="shared" ref="EBQ66:EEB66" si="1735">EBQ$60*$C66*$C$65</f>
        <v>0</v>
      </c>
      <c r="EBS66" s="378">
        <f t="shared" ref="EBS66:EED66" si="1736">EBS$60*$C66*$C$65</f>
        <v>0</v>
      </c>
      <c r="EBU66" s="378">
        <f t="shared" ref="EBU66:EEF66" si="1737">EBU$60*$C66*$C$65</f>
        <v>0</v>
      </c>
      <c r="EBW66" s="378">
        <f t="shared" ref="EBW66:EEH66" si="1738">EBW$60*$C66*$C$65</f>
        <v>0</v>
      </c>
      <c r="EBY66" s="378">
        <f t="shared" ref="EBY66:EEJ66" si="1739">EBY$60*$C66*$C$65</f>
        <v>0</v>
      </c>
      <c r="ECA66" s="378">
        <f t="shared" ref="ECA66:EEL66" si="1740">ECA$60*$C66*$C$65</f>
        <v>0</v>
      </c>
      <c r="ECC66" s="378">
        <f t="shared" ref="ECC66:EEN66" si="1741">ECC$60*$C66*$C$65</f>
        <v>0</v>
      </c>
      <c r="ECE66" s="378">
        <f t="shared" ref="ECE66:EEP66" si="1742">ECE$60*$C66*$C$65</f>
        <v>0</v>
      </c>
      <c r="ECG66" s="378">
        <f t="shared" ref="ECG66:EER66" si="1743">ECG$60*$C66*$C$65</f>
        <v>0</v>
      </c>
      <c r="ECI66" s="378">
        <f t="shared" ref="ECI66:EET66" si="1744">ECI$60*$C66*$C$65</f>
        <v>0</v>
      </c>
      <c r="ECK66" s="378">
        <f t="shared" ref="ECK66:EEV66" si="1745">ECK$60*$C66*$C$65</f>
        <v>0</v>
      </c>
      <c r="ECM66" s="378">
        <f t="shared" ref="ECM66:EEX66" si="1746">ECM$60*$C66*$C$65</f>
        <v>0</v>
      </c>
      <c r="ECO66" s="378">
        <f t="shared" ref="ECO66:EEZ66" si="1747">ECO$60*$C66*$C$65</f>
        <v>0</v>
      </c>
      <c r="ECQ66" s="378">
        <f t="shared" ref="ECQ66:EFB66" si="1748">ECQ$60*$C66*$C$65</f>
        <v>0</v>
      </c>
      <c r="ECS66" s="378">
        <f t="shared" ref="ECS66:EFD66" si="1749">ECS$60*$C66*$C$65</f>
        <v>0</v>
      </c>
      <c r="ECU66" s="378">
        <f t="shared" ref="ECU66:EFF69" si="1750">ECU$60*$C66*$C$65</f>
        <v>0</v>
      </c>
      <c r="ECW66" s="378">
        <f t="shared" ref="ECW66:EFH66" si="1751">ECW$60*$C66*$C$65</f>
        <v>0</v>
      </c>
      <c r="ECY66" s="378">
        <f t="shared" ref="ECY66:EFJ66" si="1752">ECY$60*$C66*$C$65</f>
        <v>0</v>
      </c>
      <c r="EDA66" s="378">
        <f t="shared" ref="EDA66:EFL66" si="1753">EDA$60*$C66*$C$65</f>
        <v>0</v>
      </c>
      <c r="EDC66" s="378">
        <f t="shared" ref="EDC66:EFN66" si="1754">EDC$60*$C66*$C$65</f>
        <v>0</v>
      </c>
      <c r="EDE66" s="378">
        <f t="shared" ref="EDE66:EFP66" si="1755">EDE$60*$C66*$C$65</f>
        <v>0</v>
      </c>
      <c r="EDG66" s="378">
        <f t="shared" ref="EDG66:EFR66" si="1756">EDG$60*$C66*$C$65</f>
        <v>0</v>
      </c>
      <c r="EDI66" s="378">
        <f t="shared" ref="EDI66:EFT66" si="1757">EDI$60*$C66*$C$65</f>
        <v>0</v>
      </c>
      <c r="EDK66" s="378">
        <f t="shared" ref="EDK66:EFV66" si="1758">EDK$60*$C66*$C$65</f>
        <v>0</v>
      </c>
      <c r="EDM66" s="378">
        <f t="shared" ref="EDM66:EFX66" si="1759">EDM$60*$C66*$C$65</f>
        <v>0</v>
      </c>
      <c r="EDO66" s="378">
        <f t="shared" ref="EDO66:EFZ66" si="1760">EDO$60*$C66*$C$65</f>
        <v>0</v>
      </c>
      <c r="EDQ66" s="378">
        <f t="shared" ref="EDQ66:EGB66" si="1761">EDQ$60*$C66*$C$65</f>
        <v>0</v>
      </c>
      <c r="EDS66" s="378">
        <f t="shared" ref="EDS66:EGD66" si="1762">EDS$60*$C66*$C$65</f>
        <v>0</v>
      </c>
      <c r="EDU66" s="378">
        <f t="shared" ref="EDU66:EGF66" si="1763">EDU$60*$C66*$C$65</f>
        <v>0</v>
      </c>
      <c r="EDW66" s="378">
        <f t="shared" ref="EDW66:EGH66" si="1764">EDW$60*$C66*$C$65</f>
        <v>0</v>
      </c>
      <c r="EDY66" s="378">
        <f t="shared" ref="EDY66:EGJ66" si="1765">EDY$60*$C66*$C$65</f>
        <v>0</v>
      </c>
      <c r="EEA66" s="378">
        <f t="shared" ref="EEA66:EGL66" si="1766">EEA$60*$C66*$C$65</f>
        <v>0</v>
      </c>
      <c r="EEC66" s="378">
        <f t="shared" ref="EEC66:EGN66" si="1767">EEC$60*$C66*$C$65</f>
        <v>0</v>
      </c>
      <c r="EEE66" s="378">
        <f t="shared" ref="EEE66:EGP66" si="1768">EEE$60*$C66*$C$65</f>
        <v>0</v>
      </c>
      <c r="EEG66" s="378">
        <f t="shared" ref="EEG66:EGR66" si="1769">EEG$60*$C66*$C$65</f>
        <v>0</v>
      </c>
      <c r="EEI66" s="378">
        <f t="shared" ref="EEI66:EGT66" si="1770">EEI$60*$C66*$C$65</f>
        <v>0</v>
      </c>
      <c r="EEK66" s="378">
        <f t="shared" ref="EEK66:EGV66" si="1771">EEK$60*$C66*$C$65</f>
        <v>0</v>
      </c>
      <c r="EEM66" s="378">
        <f t="shared" ref="EEM66:EGX66" si="1772">EEM$60*$C66*$C$65</f>
        <v>0</v>
      </c>
      <c r="EEO66" s="378">
        <f t="shared" ref="EEO66:EGZ66" si="1773">EEO$60*$C66*$C$65</f>
        <v>0</v>
      </c>
      <c r="EEQ66" s="378">
        <f t="shared" ref="EEQ66:EHB66" si="1774">EEQ$60*$C66*$C$65</f>
        <v>0</v>
      </c>
      <c r="EES66" s="378">
        <f t="shared" ref="EES66:EHD66" si="1775">EES$60*$C66*$C$65</f>
        <v>0</v>
      </c>
      <c r="EEU66" s="378">
        <f t="shared" ref="EEU66:EHF66" si="1776">EEU$60*$C66*$C$65</f>
        <v>0</v>
      </c>
      <c r="EEW66" s="378">
        <f t="shared" ref="EEW66:EHH66" si="1777">EEW$60*$C66*$C$65</f>
        <v>0</v>
      </c>
      <c r="EEY66" s="378">
        <f t="shared" ref="EEY66:EHJ66" si="1778">EEY$60*$C66*$C$65</f>
        <v>0</v>
      </c>
      <c r="EFA66" s="378">
        <f t="shared" ref="EFA66:EHL66" si="1779">EFA$60*$C66*$C$65</f>
        <v>0</v>
      </c>
      <c r="EFC66" s="378">
        <f t="shared" ref="EFC66:EHN66" si="1780">EFC$60*$C66*$C$65</f>
        <v>0</v>
      </c>
      <c r="EFE66" s="378">
        <f t="shared" ref="EFE66:EHP66" si="1781">EFE$60*$C66*$C$65</f>
        <v>0</v>
      </c>
      <c r="EFG66" s="378">
        <f t="shared" ref="EFG66:EHR69" si="1782">EFG$60*$C66*$C$65</f>
        <v>0</v>
      </c>
      <c r="EFI66" s="378">
        <f t="shared" ref="EFI66:EHT66" si="1783">EFI$60*$C66*$C$65</f>
        <v>0</v>
      </c>
      <c r="EFK66" s="378">
        <f t="shared" ref="EFK66:EHV66" si="1784">EFK$60*$C66*$C$65</f>
        <v>0</v>
      </c>
      <c r="EFM66" s="378">
        <f t="shared" ref="EFM66:EHX66" si="1785">EFM$60*$C66*$C$65</f>
        <v>0</v>
      </c>
      <c r="EFO66" s="378">
        <f t="shared" ref="EFO66:EHZ66" si="1786">EFO$60*$C66*$C$65</f>
        <v>0</v>
      </c>
      <c r="EFQ66" s="378">
        <f t="shared" ref="EFQ66:EIB66" si="1787">EFQ$60*$C66*$C$65</f>
        <v>0</v>
      </c>
      <c r="EFS66" s="378">
        <f t="shared" ref="EFS66:EID66" si="1788">EFS$60*$C66*$C$65</f>
        <v>0</v>
      </c>
      <c r="EFU66" s="378">
        <f t="shared" ref="EFU66:EIF66" si="1789">EFU$60*$C66*$C$65</f>
        <v>0</v>
      </c>
      <c r="EFW66" s="378">
        <f t="shared" ref="EFW66:EIH66" si="1790">EFW$60*$C66*$C$65</f>
        <v>0</v>
      </c>
      <c r="EFY66" s="378">
        <f t="shared" ref="EFY66:EIJ66" si="1791">EFY$60*$C66*$C$65</f>
        <v>0</v>
      </c>
      <c r="EGA66" s="378">
        <f t="shared" ref="EGA66:EIL66" si="1792">EGA$60*$C66*$C$65</f>
        <v>0</v>
      </c>
      <c r="EGC66" s="378">
        <f t="shared" ref="EGC66:EIN66" si="1793">EGC$60*$C66*$C$65</f>
        <v>0</v>
      </c>
      <c r="EGE66" s="378">
        <f t="shared" ref="EGE66:EIP66" si="1794">EGE$60*$C66*$C$65</f>
        <v>0</v>
      </c>
      <c r="EGG66" s="378">
        <f t="shared" ref="EGG66:EIR66" si="1795">EGG$60*$C66*$C$65</f>
        <v>0</v>
      </c>
      <c r="EGI66" s="378">
        <f t="shared" ref="EGI66:EIT66" si="1796">EGI$60*$C66*$C$65</f>
        <v>0</v>
      </c>
      <c r="EGK66" s="378">
        <f t="shared" ref="EGK66:EIV66" si="1797">EGK$60*$C66*$C$65</f>
        <v>0</v>
      </c>
      <c r="EGM66" s="378">
        <f t="shared" ref="EGM66:EIX66" si="1798">EGM$60*$C66*$C$65</f>
        <v>0</v>
      </c>
      <c r="EGO66" s="378">
        <f t="shared" ref="EGO66:EIZ66" si="1799">EGO$60*$C66*$C$65</f>
        <v>0</v>
      </c>
      <c r="EGQ66" s="378">
        <f t="shared" ref="EGQ66:EJB66" si="1800">EGQ$60*$C66*$C$65</f>
        <v>0</v>
      </c>
      <c r="EGS66" s="378">
        <f t="shared" ref="EGS66:EJD66" si="1801">EGS$60*$C66*$C$65</f>
        <v>0</v>
      </c>
      <c r="EGU66" s="378">
        <f t="shared" ref="EGU66:EJF66" si="1802">EGU$60*$C66*$C$65</f>
        <v>0</v>
      </c>
      <c r="EGW66" s="378">
        <f t="shared" ref="EGW66:EJH66" si="1803">EGW$60*$C66*$C$65</f>
        <v>0</v>
      </c>
      <c r="EGY66" s="378">
        <f t="shared" ref="EGY66:EJJ66" si="1804">EGY$60*$C66*$C$65</f>
        <v>0</v>
      </c>
      <c r="EHA66" s="378">
        <f t="shared" ref="EHA66:EJL66" si="1805">EHA$60*$C66*$C$65</f>
        <v>0</v>
      </c>
      <c r="EHC66" s="378">
        <f t="shared" ref="EHC66:EJN66" si="1806">EHC$60*$C66*$C$65</f>
        <v>0</v>
      </c>
      <c r="EHE66" s="378">
        <f t="shared" ref="EHE66:EJP66" si="1807">EHE$60*$C66*$C$65</f>
        <v>0</v>
      </c>
      <c r="EHG66" s="378">
        <f t="shared" ref="EHG66:EJR66" si="1808">EHG$60*$C66*$C$65</f>
        <v>0</v>
      </c>
      <c r="EHI66" s="378">
        <f t="shared" ref="EHI66:EJT66" si="1809">EHI$60*$C66*$C$65</f>
        <v>0</v>
      </c>
      <c r="EHK66" s="378">
        <f t="shared" ref="EHK66:EJV66" si="1810">EHK$60*$C66*$C$65</f>
        <v>0</v>
      </c>
      <c r="EHM66" s="378">
        <f t="shared" ref="EHM66:EJX66" si="1811">EHM$60*$C66*$C$65</f>
        <v>0</v>
      </c>
      <c r="EHO66" s="378">
        <f t="shared" ref="EHO66:EJZ66" si="1812">EHO$60*$C66*$C$65</f>
        <v>0</v>
      </c>
      <c r="EHQ66" s="378">
        <f t="shared" ref="EHQ66:EKB66" si="1813">EHQ$60*$C66*$C$65</f>
        <v>0</v>
      </c>
      <c r="EHS66" s="378">
        <f t="shared" ref="EHS66:EKD69" si="1814">EHS$60*$C66*$C$65</f>
        <v>0</v>
      </c>
      <c r="EHU66" s="378">
        <f t="shared" ref="EHU66:EKF66" si="1815">EHU$60*$C66*$C$65</f>
        <v>0</v>
      </c>
      <c r="EHW66" s="378">
        <f t="shared" ref="EHW66:EKH66" si="1816">EHW$60*$C66*$C$65</f>
        <v>0</v>
      </c>
      <c r="EHY66" s="378">
        <f t="shared" ref="EHY66:EKJ66" si="1817">EHY$60*$C66*$C$65</f>
        <v>0</v>
      </c>
      <c r="EIA66" s="378">
        <f t="shared" ref="EIA66:EKL66" si="1818">EIA$60*$C66*$C$65</f>
        <v>0</v>
      </c>
      <c r="EIC66" s="378">
        <f t="shared" ref="EIC66:EKN66" si="1819">EIC$60*$C66*$C$65</f>
        <v>0</v>
      </c>
      <c r="EIE66" s="378">
        <f t="shared" ref="EIE66:EKP66" si="1820">EIE$60*$C66*$C$65</f>
        <v>0</v>
      </c>
      <c r="EIG66" s="378">
        <f t="shared" ref="EIG66:EKR66" si="1821">EIG$60*$C66*$C$65</f>
        <v>0</v>
      </c>
      <c r="EII66" s="378">
        <f t="shared" ref="EII66:EKT66" si="1822">EII$60*$C66*$C$65</f>
        <v>0</v>
      </c>
      <c r="EIK66" s="378">
        <f t="shared" ref="EIK66:EKV66" si="1823">EIK$60*$C66*$C$65</f>
        <v>0</v>
      </c>
      <c r="EIM66" s="378">
        <f t="shared" ref="EIM66:EKX66" si="1824">EIM$60*$C66*$C$65</f>
        <v>0</v>
      </c>
      <c r="EIO66" s="378">
        <f t="shared" ref="EIO66:EKZ66" si="1825">EIO$60*$C66*$C$65</f>
        <v>0</v>
      </c>
      <c r="EIQ66" s="378">
        <f t="shared" ref="EIQ66:ELB66" si="1826">EIQ$60*$C66*$C$65</f>
        <v>0</v>
      </c>
      <c r="EIS66" s="378">
        <f t="shared" ref="EIS66:ELD66" si="1827">EIS$60*$C66*$C$65</f>
        <v>0</v>
      </c>
      <c r="EIU66" s="378">
        <f t="shared" ref="EIU66:ELF66" si="1828">EIU$60*$C66*$C$65</f>
        <v>0</v>
      </c>
      <c r="EIW66" s="378">
        <f t="shared" ref="EIW66:ELH66" si="1829">EIW$60*$C66*$C$65</f>
        <v>0</v>
      </c>
      <c r="EIY66" s="378">
        <f t="shared" ref="EIY66:ELJ66" si="1830">EIY$60*$C66*$C$65</f>
        <v>0</v>
      </c>
      <c r="EJA66" s="378">
        <f t="shared" ref="EJA66:ELL66" si="1831">EJA$60*$C66*$C$65</f>
        <v>0</v>
      </c>
      <c r="EJC66" s="378">
        <f t="shared" ref="EJC66:ELN66" si="1832">EJC$60*$C66*$C$65</f>
        <v>0</v>
      </c>
      <c r="EJE66" s="378">
        <f t="shared" ref="EJE66:ELP66" si="1833">EJE$60*$C66*$C$65</f>
        <v>0</v>
      </c>
      <c r="EJG66" s="378">
        <f t="shared" ref="EJG66:ELR66" si="1834">EJG$60*$C66*$C$65</f>
        <v>0</v>
      </c>
      <c r="EJI66" s="378">
        <f t="shared" ref="EJI66:ELT66" si="1835">EJI$60*$C66*$C$65</f>
        <v>0</v>
      </c>
      <c r="EJK66" s="378">
        <f t="shared" ref="EJK66:ELV66" si="1836">EJK$60*$C66*$C$65</f>
        <v>0</v>
      </c>
      <c r="EJM66" s="378">
        <f t="shared" ref="EJM66:ELX66" si="1837">EJM$60*$C66*$C$65</f>
        <v>0</v>
      </c>
      <c r="EJO66" s="378">
        <f t="shared" ref="EJO66:ELZ66" si="1838">EJO$60*$C66*$C$65</f>
        <v>0</v>
      </c>
      <c r="EJQ66" s="378">
        <f t="shared" ref="EJQ66:EMB66" si="1839">EJQ$60*$C66*$C$65</f>
        <v>0</v>
      </c>
      <c r="EJS66" s="378">
        <f t="shared" ref="EJS66:EMD66" si="1840">EJS$60*$C66*$C$65</f>
        <v>0</v>
      </c>
      <c r="EJU66" s="378">
        <f t="shared" ref="EJU66:EMF66" si="1841">EJU$60*$C66*$C$65</f>
        <v>0</v>
      </c>
      <c r="EJW66" s="378">
        <f t="shared" ref="EJW66:EMH66" si="1842">EJW$60*$C66*$C$65</f>
        <v>0</v>
      </c>
      <c r="EJY66" s="378">
        <f t="shared" ref="EJY66:EMJ66" si="1843">EJY$60*$C66*$C$65</f>
        <v>0</v>
      </c>
      <c r="EKA66" s="378">
        <f t="shared" ref="EKA66:EML66" si="1844">EKA$60*$C66*$C$65</f>
        <v>0</v>
      </c>
      <c r="EKC66" s="378">
        <f t="shared" ref="EKC66:EMN66" si="1845">EKC$60*$C66*$C$65</f>
        <v>0</v>
      </c>
      <c r="EKE66" s="378">
        <f t="shared" ref="EKE66:EMP69" si="1846">EKE$60*$C66*$C$65</f>
        <v>0</v>
      </c>
      <c r="EKG66" s="378">
        <f t="shared" ref="EKG66:EMR66" si="1847">EKG$60*$C66*$C$65</f>
        <v>0</v>
      </c>
      <c r="EKI66" s="378">
        <f t="shared" ref="EKI66:EMT66" si="1848">EKI$60*$C66*$C$65</f>
        <v>0</v>
      </c>
      <c r="EKK66" s="378">
        <f t="shared" ref="EKK66:EMV66" si="1849">EKK$60*$C66*$C$65</f>
        <v>0</v>
      </c>
      <c r="EKM66" s="378">
        <f t="shared" ref="EKM66:EMX66" si="1850">EKM$60*$C66*$C$65</f>
        <v>0</v>
      </c>
      <c r="EKO66" s="378">
        <f t="shared" ref="EKO66:EMZ66" si="1851">EKO$60*$C66*$C$65</f>
        <v>0</v>
      </c>
      <c r="EKQ66" s="378">
        <f t="shared" ref="EKQ66:ENB66" si="1852">EKQ$60*$C66*$C$65</f>
        <v>0</v>
      </c>
      <c r="EKS66" s="378">
        <f t="shared" ref="EKS66:END66" si="1853">EKS$60*$C66*$C$65</f>
        <v>0</v>
      </c>
      <c r="EKU66" s="378">
        <f t="shared" ref="EKU66:ENF66" si="1854">EKU$60*$C66*$C$65</f>
        <v>0</v>
      </c>
      <c r="EKW66" s="378">
        <f t="shared" ref="EKW66:ENH66" si="1855">EKW$60*$C66*$C$65</f>
        <v>0</v>
      </c>
      <c r="EKY66" s="378">
        <f t="shared" ref="EKY66:ENJ66" si="1856">EKY$60*$C66*$C$65</f>
        <v>0</v>
      </c>
      <c r="ELA66" s="378">
        <f t="shared" ref="ELA66:ENL66" si="1857">ELA$60*$C66*$C$65</f>
        <v>0</v>
      </c>
      <c r="ELC66" s="378">
        <f t="shared" ref="ELC66:ENN66" si="1858">ELC$60*$C66*$C$65</f>
        <v>0</v>
      </c>
      <c r="ELE66" s="378">
        <f t="shared" ref="ELE66:ENP66" si="1859">ELE$60*$C66*$C$65</f>
        <v>0</v>
      </c>
      <c r="ELG66" s="378">
        <f t="shared" ref="ELG66:ENR66" si="1860">ELG$60*$C66*$C$65</f>
        <v>0</v>
      </c>
      <c r="ELI66" s="378">
        <f t="shared" ref="ELI66:ENT66" si="1861">ELI$60*$C66*$C$65</f>
        <v>0</v>
      </c>
      <c r="ELK66" s="378">
        <f t="shared" ref="ELK66:ENV66" si="1862">ELK$60*$C66*$C$65</f>
        <v>0</v>
      </c>
      <c r="ELM66" s="378">
        <f t="shared" ref="ELM66:ENX66" si="1863">ELM$60*$C66*$C$65</f>
        <v>0</v>
      </c>
      <c r="ELO66" s="378">
        <f t="shared" ref="ELO66:ENZ66" si="1864">ELO$60*$C66*$C$65</f>
        <v>0</v>
      </c>
      <c r="ELQ66" s="378">
        <f t="shared" ref="ELQ66:EOB66" si="1865">ELQ$60*$C66*$C$65</f>
        <v>0</v>
      </c>
      <c r="ELS66" s="378">
        <f t="shared" ref="ELS66:EOD66" si="1866">ELS$60*$C66*$C$65</f>
        <v>0</v>
      </c>
      <c r="ELU66" s="378">
        <f t="shared" ref="ELU66:EOF66" si="1867">ELU$60*$C66*$C$65</f>
        <v>0</v>
      </c>
      <c r="ELW66" s="378">
        <f t="shared" ref="ELW66:EOH66" si="1868">ELW$60*$C66*$C$65</f>
        <v>0</v>
      </c>
      <c r="ELY66" s="378">
        <f t="shared" ref="ELY66:EOJ66" si="1869">ELY$60*$C66*$C$65</f>
        <v>0</v>
      </c>
      <c r="EMA66" s="378">
        <f t="shared" ref="EMA66:EOL66" si="1870">EMA$60*$C66*$C$65</f>
        <v>0</v>
      </c>
      <c r="EMC66" s="378">
        <f t="shared" ref="EMC66:EON66" si="1871">EMC$60*$C66*$C$65</f>
        <v>0</v>
      </c>
      <c r="EME66" s="378">
        <f t="shared" ref="EME66:EOP66" si="1872">EME$60*$C66*$C$65</f>
        <v>0</v>
      </c>
      <c r="EMG66" s="378">
        <f t="shared" ref="EMG66:EOR66" si="1873">EMG$60*$C66*$C$65</f>
        <v>0</v>
      </c>
      <c r="EMI66" s="378">
        <f t="shared" ref="EMI66:EOT66" si="1874">EMI$60*$C66*$C$65</f>
        <v>0</v>
      </c>
      <c r="EMK66" s="378">
        <f t="shared" ref="EMK66:EOV66" si="1875">EMK$60*$C66*$C$65</f>
        <v>0</v>
      </c>
      <c r="EMM66" s="378">
        <f t="shared" ref="EMM66:EOX66" si="1876">EMM$60*$C66*$C$65</f>
        <v>0</v>
      </c>
      <c r="EMO66" s="378">
        <f t="shared" ref="EMO66:EOZ66" si="1877">EMO$60*$C66*$C$65</f>
        <v>0</v>
      </c>
      <c r="EMQ66" s="378">
        <f t="shared" ref="EMQ66:EPB69" si="1878">EMQ$60*$C66*$C$65</f>
        <v>0</v>
      </c>
      <c r="EMS66" s="378">
        <f t="shared" ref="EMS66:EPD66" si="1879">EMS$60*$C66*$C$65</f>
        <v>0</v>
      </c>
      <c r="EMU66" s="378">
        <f t="shared" ref="EMU66:EPF66" si="1880">EMU$60*$C66*$C$65</f>
        <v>0</v>
      </c>
      <c r="EMW66" s="378">
        <f t="shared" ref="EMW66:EPH66" si="1881">EMW$60*$C66*$C$65</f>
        <v>0</v>
      </c>
      <c r="EMY66" s="378">
        <f t="shared" ref="EMY66:EPJ66" si="1882">EMY$60*$C66*$C$65</f>
        <v>0</v>
      </c>
      <c r="ENA66" s="378">
        <f t="shared" ref="ENA66:EPL66" si="1883">ENA$60*$C66*$C$65</f>
        <v>0</v>
      </c>
      <c r="ENC66" s="378">
        <f t="shared" ref="ENC66:EPN66" si="1884">ENC$60*$C66*$C$65</f>
        <v>0</v>
      </c>
      <c r="ENE66" s="378">
        <f t="shared" ref="ENE66:EPP66" si="1885">ENE$60*$C66*$C$65</f>
        <v>0</v>
      </c>
      <c r="ENG66" s="378">
        <f t="shared" ref="ENG66:EPR66" si="1886">ENG$60*$C66*$C$65</f>
        <v>0</v>
      </c>
      <c r="ENI66" s="378">
        <f t="shared" ref="ENI66:EPT66" si="1887">ENI$60*$C66*$C$65</f>
        <v>0</v>
      </c>
      <c r="ENK66" s="378">
        <f t="shared" ref="ENK66:EPV66" si="1888">ENK$60*$C66*$C$65</f>
        <v>0</v>
      </c>
      <c r="ENM66" s="378">
        <f t="shared" ref="ENM66:EPX66" si="1889">ENM$60*$C66*$C$65</f>
        <v>0</v>
      </c>
      <c r="ENO66" s="378">
        <f t="shared" ref="ENO66:EPZ66" si="1890">ENO$60*$C66*$C$65</f>
        <v>0</v>
      </c>
      <c r="ENQ66" s="378">
        <f t="shared" ref="ENQ66:EQB66" si="1891">ENQ$60*$C66*$C$65</f>
        <v>0</v>
      </c>
      <c r="ENS66" s="378">
        <f t="shared" ref="ENS66:EQD66" si="1892">ENS$60*$C66*$C$65</f>
        <v>0</v>
      </c>
      <c r="ENU66" s="378">
        <f t="shared" ref="ENU66:EQF66" si="1893">ENU$60*$C66*$C$65</f>
        <v>0</v>
      </c>
      <c r="ENW66" s="378">
        <f t="shared" ref="ENW66:EQH66" si="1894">ENW$60*$C66*$C$65</f>
        <v>0</v>
      </c>
      <c r="ENY66" s="378">
        <f t="shared" ref="ENY66:EQJ66" si="1895">ENY$60*$C66*$C$65</f>
        <v>0</v>
      </c>
      <c r="EOA66" s="378">
        <f t="shared" ref="EOA66:EQL66" si="1896">EOA$60*$C66*$C$65</f>
        <v>0</v>
      </c>
      <c r="EOC66" s="378">
        <f t="shared" ref="EOC66:EQN66" si="1897">EOC$60*$C66*$C$65</f>
        <v>0</v>
      </c>
      <c r="EOE66" s="378">
        <f t="shared" ref="EOE66:EQP66" si="1898">EOE$60*$C66*$C$65</f>
        <v>0</v>
      </c>
      <c r="EOG66" s="378">
        <f t="shared" ref="EOG66:EQR66" si="1899">EOG$60*$C66*$C$65</f>
        <v>0</v>
      </c>
      <c r="EOI66" s="378">
        <f t="shared" ref="EOI66:EQT66" si="1900">EOI$60*$C66*$C$65</f>
        <v>0</v>
      </c>
      <c r="EOK66" s="378">
        <f t="shared" ref="EOK66:EQV66" si="1901">EOK$60*$C66*$C$65</f>
        <v>0</v>
      </c>
      <c r="EOM66" s="378">
        <f t="shared" ref="EOM66:EQX66" si="1902">EOM$60*$C66*$C$65</f>
        <v>0</v>
      </c>
      <c r="EOO66" s="378">
        <f t="shared" ref="EOO66:EQZ66" si="1903">EOO$60*$C66*$C$65</f>
        <v>0</v>
      </c>
      <c r="EOQ66" s="378">
        <f t="shared" ref="EOQ66:ERB66" si="1904">EOQ$60*$C66*$C$65</f>
        <v>0</v>
      </c>
      <c r="EOS66" s="378">
        <f t="shared" ref="EOS66:ERD66" si="1905">EOS$60*$C66*$C$65</f>
        <v>0</v>
      </c>
      <c r="EOU66" s="378">
        <f t="shared" ref="EOU66:ERF66" si="1906">EOU$60*$C66*$C$65</f>
        <v>0</v>
      </c>
      <c r="EOW66" s="378">
        <f t="shared" ref="EOW66:ERH66" si="1907">EOW$60*$C66*$C$65</f>
        <v>0</v>
      </c>
      <c r="EOY66" s="378">
        <f t="shared" ref="EOY66:ERJ66" si="1908">EOY$60*$C66*$C$65</f>
        <v>0</v>
      </c>
      <c r="EPA66" s="378">
        <f t="shared" ref="EPA66:ERL66" si="1909">EPA$60*$C66*$C$65</f>
        <v>0</v>
      </c>
      <c r="EPC66" s="378">
        <f t="shared" ref="EPC66:ERN69" si="1910">EPC$60*$C66*$C$65</f>
        <v>0</v>
      </c>
      <c r="EPE66" s="378">
        <f t="shared" ref="EPE66:ERP66" si="1911">EPE$60*$C66*$C$65</f>
        <v>0</v>
      </c>
      <c r="EPG66" s="378">
        <f t="shared" ref="EPG66:ERR66" si="1912">EPG$60*$C66*$C$65</f>
        <v>0</v>
      </c>
      <c r="EPI66" s="378">
        <f t="shared" ref="EPI66:ERT66" si="1913">EPI$60*$C66*$C$65</f>
        <v>0</v>
      </c>
      <c r="EPK66" s="378">
        <f t="shared" ref="EPK66:ERV66" si="1914">EPK$60*$C66*$C$65</f>
        <v>0</v>
      </c>
      <c r="EPM66" s="378">
        <f t="shared" ref="EPM66:ERX66" si="1915">EPM$60*$C66*$C$65</f>
        <v>0</v>
      </c>
      <c r="EPO66" s="378">
        <f t="shared" ref="EPO66:ERZ66" si="1916">EPO$60*$C66*$C$65</f>
        <v>0</v>
      </c>
      <c r="EPQ66" s="378">
        <f t="shared" ref="EPQ66:ESB66" si="1917">EPQ$60*$C66*$C$65</f>
        <v>0</v>
      </c>
      <c r="EPS66" s="378">
        <f t="shared" ref="EPS66:ESD66" si="1918">EPS$60*$C66*$C$65</f>
        <v>0</v>
      </c>
      <c r="EPU66" s="378">
        <f t="shared" ref="EPU66:ESF66" si="1919">EPU$60*$C66*$C$65</f>
        <v>0</v>
      </c>
      <c r="EPW66" s="378">
        <f t="shared" ref="EPW66:ESH66" si="1920">EPW$60*$C66*$C$65</f>
        <v>0</v>
      </c>
      <c r="EPY66" s="378">
        <f t="shared" ref="EPY66:ESJ66" si="1921">EPY$60*$C66*$C$65</f>
        <v>0</v>
      </c>
      <c r="EQA66" s="378">
        <f t="shared" ref="EQA66:ESL66" si="1922">EQA$60*$C66*$C$65</f>
        <v>0</v>
      </c>
      <c r="EQC66" s="378">
        <f t="shared" ref="EQC66:ESN66" si="1923">EQC$60*$C66*$C$65</f>
        <v>0</v>
      </c>
      <c r="EQE66" s="378">
        <f t="shared" ref="EQE66:ESP66" si="1924">EQE$60*$C66*$C$65</f>
        <v>0</v>
      </c>
      <c r="EQG66" s="378">
        <f t="shared" ref="EQG66:ESR66" si="1925">EQG$60*$C66*$C$65</f>
        <v>0</v>
      </c>
      <c r="EQI66" s="378">
        <f t="shared" ref="EQI66:EST66" si="1926">EQI$60*$C66*$C$65</f>
        <v>0</v>
      </c>
      <c r="EQK66" s="378">
        <f t="shared" ref="EQK66:ESV66" si="1927">EQK$60*$C66*$C$65</f>
        <v>0</v>
      </c>
      <c r="EQM66" s="378">
        <f t="shared" ref="EQM66:ESX66" si="1928">EQM$60*$C66*$C$65</f>
        <v>0</v>
      </c>
      <c r="EQO66" s="378">
        <f t="shared" ref="EQO66:ESZ66" si="1929">EQO$60*$C66*$C$65</f>
        <v>0</v>
      </c>
      <c r="EQQ66" s="378">
        <f t="shared" ref="EQQ66:ETB66" si="1930">EQQ$60*$C66*$C$65</f>
        <v>0</v>
      </c>
      <c r="EQS66" s="378">
        <f t="shared" ref="EQS66:ETD66" si="1931">EQS$60*$C66*$C$65</f>
        <v>0</v>
      </c>
      <c r="EQU66" s="378">
        <f t="shared" ref="EQU66:ETF66" si="1932">EQU$60*$C66*$C$65</f>
        <v>0</v>
      </c>
      <c r="EQW66" s="378">
        <f t="shared" ref="EQW66:ETH66" si="1933">EQW$60*$C66*$C$65</f>
        <v>0</v>
      </c>
      <c r="EQY66" s="378">
        <f t="shared" ref="EQY66:ETJ66" si="1934">EQY$60*$C66*$C$65</f>
        <v>0</v>
      </c>
      <c r="ERA66" s="378">
        <f t="shared" ref="ERA66:ETL66" si="1935">ERA$60*$C66*$C$65</f>
        <v>0</v>
      </c>
      <c r="ERC66" s="378">
        <f t="shared" ref="ERC66:ETN66" si="1936">ERC$60*$C66*$C$65</f>
        <v>0</v>
      </c>
      <c r="ERE66" s="378">
        <f t="shared" ref="ERE66:ETP66" si="1937">ERE$60*$C66*$C$65</f>
        <v>0</v>
      </c>
      <c r="ERG66" s="378">
        <f t="shared" ref="ERG66:ETR66" si="1938">ERG$60*$C66*$C$65</f>
        <v>0</v>
      </c>
      <c r="ERI66" s="378">
        <f t="shared" ref="ERI66:ETT66" si="1939">ERI$60*$C66*$C$65</f>
        <v>0</v>
      </c>
      <c r="ERK66" s="378">
        <f t="shared" ref="ERK66:ETV66" si="1940">ERK$60*$C66*$C$65</f>
        <v>0</v>
      </c>
      <c r="ERM66" s="378">
        <f t="shared" ref="ERM66:ETX66" si="1941">ERM$60*$C66*$C$65</f>
        <v>0</v>
      </c>
      <c r="ERO66" s="378">
        <f t="shared" ref="ERO66:ETZ69" si="1942">ERO$60*$C66*$C$65</f>
        <v>0</v>
      </c>
      <c r="ERQ66" s="378">
        <f t="shared" ref="ERQ66:EUB66" si="1943">ERQ$60*$C66*$C$65</f>
        <v>0</v>
      </c>
      <c r="ERS66" s="378">
        <f t="shared" ref="ERS66:EUD66" si="1944">ERS$60*$C66*$C$65</f>
        <v>0</v>
      </c>
      <c r="ERU66" s="378">
        <f t="shared" ref="ERU66:EUF66" si="1945">ERU$60*$C66*$C$65</f>
        <v>0</v>
      </c>
      <c r="ERW66" s="378">
        <f t="shared" ref="ERW66:EUH66" si="1946">ERW$60*$C66*$C$65</f>
        <v>0</v>
      </c>
      <c r="ERY66" s="378">
        <f t="shared" ref="ERY66:EUJ66" si="1947">ERY$60*$C66*$C$65</f>
        <v>0</v>
      </c>
      <c r="ESA66" s="378">
        <f t="shared" ref="ESA66:EUL66" si="1948">ESA$60*$C66*$C$65</f>
        <v>0</v>
      </c>
      <c r="ESC66" s="378">
        <f t="shared" ref="ESC66:EUN66" si="1949">ESC$60*$C66*$C$65</f>
        <v>0</v>
      </c>
      <c r="ESE66" s="378">
        <f t="shared" ref="ESE66:EUP66" si="1950">ESE$60*$C66*$C$65</f>
        <v>0</v>
      </c>
      <c r="ESG66" s="378">
        <f t="shared" ref="ESG66:EUR66" si="1951">ESG$60*$C66*$C$65</f>
        <v>0</v>
      </c>
      <c r="ESI66" s="378">
        <f t="shared" ref="ESI66:EUT66" si="1952">ESI$60*$C66*$C$65</f>
        <v>0</v>
      </c>
      <c r="ESK66" s="378">
        <f t="shared" ref="ESK66:EUV66" si="1953">ESK$60*$C66*$C$65</f>
        <v>0</v>
      </c>
      <c r="ESM66" s="378">
        <f t="shared" ref="ESM66:EUX66" si="1954">ESM$60*$C66*$C$65</f>
        <v>0</v>
      </c>
      <c r="ESO66" s="378">
        <f t="shared" ref="ESO66:EUZ66" si="1955">ESO$60*$C66*$C$65</f>
        <v>0</v>
      </c>
      <c r="ESQ66" s="378">
        <f t="shared" ref="ESQ66:EVB66" si="1956">ESQ$60*$C66*$C$65</f>
        <v>0</v>
      </c>
      <c r="ESS66" s="378">
        <f t="shared" ref="ESS66:EVD66" si="1957">ESS$60*$C66*$C$65</f>
        <v>0</v>
      </c>
      <c r="ESU66" s="378">
        <f t="shared" ref="ESU66:EVF66" si="1958">ESU$60*$C66*$C$65</f>
        <v>0</v>
      </c>
      <c r="ESW66" s="378">
        <f t="shared" ref="ESW66:EVH66" si="1959">ESW$60*$C66*$C$65</f>
        <v>0</v>
      </c>
      <c r="ESY66" s="378">
        <f t="shared" ref="ESY66:EVJ66" si="1960">ESY$60*$C66*$C$65</f>
        <v>0</v>
      </c>
      <c r="ETA66" s="378">
        <f t="shared" ref="ETA66:EVL66" si="1961">ETA$60*$C66*$C$65</f>
        <v>0</v>
      </c>
      <c r="ETC66" s="378">
        <f t="shared" ref="ETC66:EVN66" si="1962">ETC$60*$C66*$C$65</f>
        <v>0</v>
      </c>
      <c r="ETE66" s="378">
        <f t="shared" ref="ETE66:EVP66" si="1963">ETE$60*$C66*$C$65</f>
        <v>0</v>
      </c>
      <c r="ETG66" s="378">
        <f t="shared" ref="ETG66:EVR66" si="1964">ETG$60*$C66*$C$65</f>
        <v>0</v>
      </c>
      <c r="ETI66" s="378">
        <f t="shared" ref="ETI66:EVT66" si="1965">ETI$60*$C66*$C$65</f>
        <v>0</v>
      </c>
      <c r="ETK66" s="378">
        <f t="shared" ref="ETK66:EVV66" si="1966">ETK$60*$C66*$C$65</f>
        <v>0</v>
      </c>
      <c r="ETM66" s="378">
        <f t="shared" ref="ETM66:EVX66" si="1967">ETM$60*$C66*$C$65</f>
        <v>0</v>
      </c>
      <c r="ETO66" s="378">
        <f t="shared" ref="ETO66:EVZ66" si="1968">ETO$60*$C66*$C$65</f>
        <v>0</v>
      </c>
      <c r="ETQ66" s="378">
        <f t="shared" ref="ETQ66:EWB66" si="1969">ETQ$60*$C66*$C$65</f>
        <v>0</v>
      </c>
      <c r="ETS66" s="378">
        <f t="shared" ref="ETS66:EWD66" si="1970">ETS$60*$C66*$C$65</f>
        <v>0</v>
      </c>
      <c r="ETU66" s="378">
        <f t="shared" ref="ETU66:EWF66" si="1971">ETU$60*$C66*$C$65</f>
        <v>0</v>
      </c>
      <c r="ETW66" s="378">
        <f t="shared" ref="ETW66:EWH66" si="1972">ETW$60*$C66*$C$65</f>
        <v>0</v>
      </c>
      <c r="ETY66" s="378">
        <f t="shared" ref="ETY66:EWJ66" si="1973">ETY$60*$C66*$C$65</f>
        <v>0</v>
      </c>
      <c r="EUA66" s="378">
        <f t="shared" ref="EUA66:EWL69" si="1974">EUA$60*$C66*$C$65</f>
        <v>0</v>
      </c>
      <c r="EUC66" s="378">
        <f t="shared" ref="EUC66:EWN66" si="1975">EUC$60*$C66*$C$65</f>
        <v>0</v>
      </c>
      <c r="EUE66" s="378">
        <f t="shared" ref="EUE66:EWP66" si="1976">EUE$60*$C66*$C$65</f>
        <v>0</v>
      </c>
      <c r="EUG66" s="378">
        <f t="shared" ref="EUG66:EWR66" si="1977">EUG$60*$C66*$C$65</f>
        <v>0</v>
      </c>
      <c r="EUI66" s="378">
        <f t="shared" ref="EUI66:EWT66" si="1978">EUI$60*$C66*$C$65</f>
        <v>0</v>
      </c>
      <c r="EUK66" s="378">
        <f t="shared" ref="EUK66:EWV66" si="1979">EUK$60*$C66*$C$65</f>
        <v>0</v>
      </c>
      <c r="EUM66" s="378">
        <f t="shared" ref="EUM66:EWX66" si="1980">EUM$60*$C66*$C$65</f>
        <v>0</v>
      </c>
      <c r="EUO66" s="378">
        <f t="shared" ref="EUO66:EWZ66" si="1981">EUO$60*$C66*$C$65</f>
        <v>0</v>
      </c>
      <c r="EUQ66" s="378">
        <f t="shared" ref="EUQ66:EXB66" si="1982">EUQ$60*$C66*$C$65</f>
        <v>0</v>
      </c>
      <c r="EUS66" s="378">
        <f t="shared" ref="EUS66:EXD66" si="1983">EUS$60*$C66*$C$65</f>
        <v>0</v>
      </c>
      <c r="EUU66" s="378">
        <f t="shared" ref="EUU66:EXF66" si="1984">EUU$60*$C66*$C$65</f>
        <v>0</v>
      </c>
      <c r="EUW66" s="378">
        <f t="shared" ref="EUW66:EXH66" si="1985">EUW$60*$C66*$C$65</f>
        <v>0</v>
      </c>
      <c r="EUY66" s="378">
        <f t="shared" ref="EUY66:EXJ66" si="1986">EUY$60*$C66*$C$65</f>
        <v>0</v>
      </c>
      <c r="EVA66" s="378">
        <f t="shared" ref="EVA66:EXL66" si="1987">EVA$60*$C66*$C$65</f>
        <v>0</v>
      </c>
      <c r="EVC66" s="378">
        <f t="shared" ref="EVC66:EXN66" si="1988">EVC$60*$C66*$C$65</f>
        <v>0</v>
      </c>
      <c r="EVE66" s="378">
        <f t="shared" ref="EVE66:EXP66" si="1989">EVE$60*$C66*$C$65</f>
        <v>0</v>
      </c>
      <c r="EVG66" s="378">
        <f t="shared" ref="EVG66:EXR66" si="1990">EVG$60*$C66*$C$65</f>
        <v>0</v>
      </c>
      <c r="EVI66" s="378">
        <f t="shared" ref="EVI66:EXT66" si="1991">EVI$60*$C66*$C$65</f>
        <v>0</v>
      </c>
      <c r="EVK66" s="378">
        <f t="shared" ref="EVK66:EXV66" si="1992">EVK$60*$C66*$C$65</f>
        <v>0</v>
      </c>
      <c r="EVM66" s="378">
        <f t="shared" ref="EVM66:EXX66" si="1993">EVM$60*$C66*$C$65</f>
        <v>0</v>
      </c>
      <c r="EVO66" s="378">
        <f t="shared" ref="EVO66:EXZ66" si="1994">EVO$60*$C66*$C$65</f>
        <v>0</v>
      </c>
      <c r="EVQ66" s="378">
        <f t="shared" ref="EVQ66:EYB66" si="1995">EVQ$60*$C66*$C$65</f>
        <v>0</v>
      </c>
      <c r="EVS66" s="378">
        <f t="shared" ref="EVS66:EYD66" si="1996">EVS$60*$C66*$C$65</f>
        <v>0</v>
      </c>
      <c r="EVU66" s="378">
        <f t="shared" ref="EVU66:EYF66" si="1997">EVU$60*$C66*$C$65</f>
        <v>0</v>
      </c>
      <c r="EVW66" s="378">
        <f t="shared" ref="EVW66:EYH66" si="1998">EVW$60*$C66*$C$65</f>
        <v>0</v>
      </c>
      <c r="EVY66" s="378">
        <f t="shared" ref="EVY66:EYJ66" si="1999">EVY$60*$C66*$C$65</f>
        <v>0</v>
      </c>
      <c r="EWA66" s="378">
        <f t="shared" ref="EWA66:EYL66" si="2000">EWA$60*$C66*$C$65</f>
        <v>0</v>
      </c>
      <c r="EWC66" s="378">
        <f t="shared" ref="EWC66:EYN66" si="2001">EWC$60*$C66*$C$65</f>
        <v>0</v>
      </c>
      <c r="EWE66" s="378">
        <f t="shared" ref="EWE66:EYP66" si="2002">EWE$60*$C66*$C$65</f>
        <v>0</v>
      </c>
      <c r="EWG66" s="378">
        <f t="shared" ref="EWG66:EYR66" si="2003">EWG$60*$C66*$C$65</f>
        <v>0</v>
      </c>
      <c r="EWI66" s="378">
        <f t="shared" ref="EWI66:EYT66" si="2004">EWI$60*$C66*$C$65</f>
        <v>0</v>
      </c>
      <c r="EWK66" s="378">
        <f t="shared" ref="EWK66:EYV66" si="2005">EWK$60*$C66*$C$65</f>
        <v>0</v>
      </c>
      <c r="EWM66" s="378">
        <f t="shared" ref="EWM66:EYX69" si="2006">EWM$60*$C66*$C$65</f>
        <v>0</v>
      </c>
      <c r="EWO66" s="378">
        <f t="shared" ref="EWO66:EYZ66" si="2007">EWO$60*$C66*$C$65</f>
        <v>0</v>
      </c>
      <c r="EWQ66" s="378">
        <f t="shared" ref="EWQ66:EZB66" si="2008">EWQ$60*$C66*$C$65</f>
        <v>0</v>
      </c>
      <c r="EWS66" s="378">
        <f t="shared" ref="EWS66:EZD66" si="2009">EWS$60*$C66*$C$65</f>
        <v>0</v>
      </c>
      <c r="EWU66" s="378">
        <f t="shared" ref="EWU66:EZF66" si="2010">EWU$60*$C66*$C$65</f>
        <v>0</v>
      </c>
      <c r="EWW66" s="378">
        <f t="shared" ref="EWW66:EZH66" si="2011">EWW$60*$C66*$C$65</f>
        <v>0</v>
      </c>
      <c r="EWY66" s="378">
        <f t="shared" ref="EWY66:EZJ66" si="2012">EWY$60*$C66*$C$65</f>
        <v>0</v>
      </c>
      <c r="EXA66" s="378">
        <f t="shared" ref="EXA66:EZL66" si="2013">EXA$60*$C66*$C$65</f>
        <v>0</v>
      </c>
      <c r="EXC66" s="378">
        <f t="shared" ref="EXC66:EZN66" si="2014">EXC$60*$C66*$C$65</f>
        <v>0</v>
      </c>
      <c r="EXE66" s="378">
        <f t="shared" ref="EXE66:EZP66" si="2015">EXE$60*$C66*$C$65</f>
        <v>0</v>
      </c>
      <c r="EXG66" s="378">
        <f t="shared" ref="EXG66:EZR66" si="2016">EXG$60*$C66*$C$65</f>
        <v>0</v>
      </c>
      <c r="EXI66" s="378">
        <f t="shared" ref="EXI66:EZT66" si="2017">EXI$60*$C66*$C$65</f>
        <v>0</v>
      </c>
      <c r="EXK66" s="378">
        <f t="shared" ref="EXK66:EZV66" si="2018">EXK$60*$C66*$C$65</f>
        <v>0</v>
      </c>
      <c r="EXM66" s="378">
        <f t="shared" ref="EXM66:EZX66" si="2019">EXM$60*$C66*$C$65</f>
        <v>0</v>
      </c>
      <c r="EXO66" s="378">
        <f t="shared" ref="EXO66:EZZ66" si="2020">EXO$60*$C66*$C$65</f>
        <v>0</v>
      </c>
      <c r="EXQ66" s="378">
        <f t="shared" ref="EXQ66:FAB66" si="2021">EXQ$60*$C66*$C$65</f>
        <v>0</v>
      </c>
      <c r="EXS66" s="378">
        <f t="shared" ref="EXS66:FAD66" si="2022">EXS$60*$C66*$C$65</f>
        <v>0</v>
      </c>
      <c r="EXU66" s="378">
        <f t="shared" ref="EXU66:FAF66" si="2023">EXU$60*$C66*$C$65</f>
        <v>0</v>
      </c>
      <c r="EXW66" s="378">
        <f t="shared" ref="EXW66:FAH66" si="2024">EXW$60*$C66*$C$65</f>
        <v>0</v>
      </c>
      <c r="EXY66" s="378">
        <f t="shared" ref="EXY66:FAJ66" si="2025">EXY$60*$C66*$C$65</f>
        <v>0</v>
      </c>
      <c r="EYA66" s="378">
        <f t="shared" ref="EYA66:FAL66" si="2026">EYA$60*$C66*$C$65</f>
        <v>0</v>
      </c>
      <c r="EYC66" s="378">
        <f t="shared" ref="EYC66:FAN66" si="2027">EYC$60*$C66*$C$65</f>
        <v>0</v>
      </c>
      <c r="EYE66" s="378">
        <f t="shared" ref="EYE66:FAP66" si="2028">EYE$60*$C66*$C$65</f>
        <v>0</v>
      </c>
      <c r="EYG66" s="378">
        <f t="shared" ref="EYG66:FAR66" si="2029">EYG$60*$C66*$C$65</f>
        <v>0</v>
      </c>
      <c r="EYI66" s="378">
        <f t="shared" ref="EYI66:FAT66" si="2030">EYI$60*$C66*$C$65</f>
        <v>0</v>
      </c>
      <c r="EYK66" s="378">
        <f t="shared" ref="EYK66:FAV66" si="2031">EYK$60*$C66*$C$65</f>
        <v>0</v>
      </c>
      <c r="EYM66" s="378">
        <f t="shared" ref="EYM66:FAX66" si="2032">EYM$60*$C66*$C$65</f>
        <v>0</v>
      </c>
      <c r="EYO66" s="378">
        <f t="shared" ref="EYO66:FAZ66" si="2033">EYO$60*$C66*$C$65</f>
        <v>0</v>
      </c>
      <c r="EYQ66" s="378">
        <f t="shared" ref="EYQ66:FBB66" si="2034">EYQ$60*$C66*$C$65</f>
        <v>0</v>
      </c>
      <c r="EYS66" s="378">
        <f t="shared" ref="EYS66:FBD66" si="2035">EYS$60*$C66*$C$65</f>
        <v>0</v>
      </c>
      <c r="EYU66" s="378">
        <f t="shared" ref="EYU66:FBF66" si="2036">EYU$60*$C66*$C$65</f>
        <v>0</v>
      </c>
      <c r="EYW66" s="378">
        <f t="shared" ref="EYW66:FBH66" si="2037">EYW$60*$C66*$C$65</f>
        <v>0</v>
      </c>
      <c r="EYY66" s="378">
        <f t="shared" ref="EYY66:FBJ69" si="2038">EYY$60*$C66*$C$65</f>
        <v>0</v>
      </c>
      <c r="EZA66" s="378">
        <f t="shared" ref="EZA66:FBL66" si="2039">EZA$60*$C66*$C$65</f>
        <v>0</v>
      </c>
      <c r="EZC66" s="378">
        <f t="shared" ref="EZC66:FBN66" si="2040">EZC$60*$C66*$C$65</f>
        <v>0</v>
      </c>
      <c r="EZE66" s="378">
        <f t="shared" ref="EZE66:FBP66" si="2041">EZE$60*$C66*$C$65</f>
        <v>0</v>
      </c>
      <c r="EZG66" s="378">
        <f t="shared" ref="EZG66:FBR66" si="2042">EZG$60*$C66*$C$65</f>
        <v>0</v>
      </c>
      <c r="EZI66" s="378">
        <f t="shared" ref="EZI66:FBT66" si="2043">EZI$60*$C66*$C$65</f>
        <v>0</v>
      </c>
      <c r="EZK66" s="378">
        <f t="shared" ref="EZK66:FBV66" si="2044">EZK$60*$C66*$C$65</f>
        <v>0</v>
      </c>
      <c r="EZM66" s="378">
        <f t="shared" ref="EZM66:FBX66" si="2045">EZM$60*$C66*$C$65</f>
        <v>0</v>
      </c>
      <c r="EZO66" s="378">
        <f t="shared" ref="EZO66:FBZ66" si="2046">EZO$60*$C66*$C$65</f>
        <v>0</v>
      </c>
      <c r="EZQ66" s="378">
        <f t="shared" ref="EZQ66:FCB66" si="2047">EZQ$60*$C66*$C$65</f>
        <v>0</v>
      </c>
      <c r="EZS66" s="378">
        <f t="shared" ref="EZS66:FCD66" si="2048">EZS$60*$C66*$C$65</f>
        <v>0</v>
      </c>
      <c r="EZU66" s="378">
        <f t="shared" ref="EZU66:FCF66" si="2049">EZU$60*$C66*$C$65</f>
        <v>0</v>
      </c>
      <c r="EZW66" s="378">
        <f t="shared" ref="EZW66:FCH66" si="2050">EZW$60*$C66*$C$65</f>
        <v>0</v>
      </c>
      <c r="EZY66" s="378">
        <f t="shared" ref="EZY66:FCJ66" si="2051">EZY$60*$C66*$C$65</f>
        <v>0</v>
      </c>
      <c r="FAA66" s="378">
        <f t="shared" ref="FAA66:FCL66" si="2052">FAA$60*$C66*$C$65</f>
        <v>0</v>
      </c>
      <c r="FAC66" s="378">
        <f t="shared" ref="FAC66:FCN66" si="2053">FAC$60*$C66*$C$65</f>
        <v>0</v>
      </c>
      <c r="FAE66" s="378">
        <f t="shared" ref="FAE66:FCP66" si="2054">FAE$60*$C66*$C$65</f>
        <v>0</v>
      </c>
      <c r="FAG66" s="378">
        <f t="shared" ref="FAG66:FCR66" si="2055">FAG$60*$C66*$C$65</f>
        <v>0</v>
      </c>
      <c r="FAI66" s="378">
        <f t="shared" ref="FAI66:FCT66" si="2056">FAI$60*$C66*$C$65</f>
        <v>0</v>
      </c>
      <c r="FAK66" s="378">
        <f t="shared" ref="FAK66:FCV66" si="2057">FAK$60*$C66*$C$65</f>
        <v>0</v>
      </c>
      <c r="FAM66" s="378">
        <f t="shared" ref="FAM66:FCX66" si="2058">FAM$60*$C66*$C$65</f>
        <v>0</v>
      </c>
      <c r="FAO66" s="378">
        <f t="shared" ref="FAO66:FCZ66" si="2059">FAO$60*$C66*$C$65</f>
        <v>0</v>
      </c>
      <c r="FAQ66" s="378">
        <f t="shared" ref="FAQ66:FDB66" si="2060">FAQ$60*$C66*$C$65</f>
        <v>0</v>
      </c>
      <c r="FAS66" s="378">
        <f t="shared" ref="FAS66:FDD66" si="2061">FAS$60*$C66*$C$65</f>
        <v>0</v>
      </c>
      <c r="FAU66" s="378">
        <f t="shared" ref="FAU66:FDF66" si="2062">FAU$60*$C66*$C$65</f>
        <v>0</v>
      </c>
      <c r="FAW66" s="378">
        <f t="shared" ref="FAW66:FDH66" si="2063">FAW$60*$C66*$C$65</f>
        <v>0</v>
      </c>
      <c r="FAY66" s="378">
        <f t="shared" ref="FAY66:FDJ66" si="2064">FAY$60*$C66*$C$65</f>
        <v>0</v>
      </c>
      <c r="FBA66" s="378">
        <f t="shared" ref="FBA66:FDL66" si="2065">FBA$60*$C66*$C$65</f>
        <v>0</v>
      </c>
      <c r="FBC66" s="378">
        <f t="shared" ref="FBC66:FDN66" si="2066">FBC$60*$C66*$C$65</f>
        <v>0</v>
      </c>
      <c r="FBE66" s="378">
        <f t="shared" ref="FBE66:FDP66" si="2067">FBE$60*$C66*$C$65</f>
        <v>0</v>
      </c>
      <c r="FBG66" s="378">
        <f t="shared" ref="FBG66:FDR66" si="2068">FBG$60*$C66*$C$65</f>
        <v>0</v>
      </c>
      <c r="FBI66" s="378">
        <f t="shared" ref="FBI66:FDT66" si="2069">FBI$60*$C66*$C$65</f>
        <v>0</v>
      </c>
      <c r="FBK66" s="378">
        <f t="shared" ref="FBK66:FDV69" si="2070">FBK$60*$C66*$C$65</f>
        <v>0</v>
      </c>
      <c r="FBM66" s="378">
        <f t="shared" ref="FBM66:FDX66" si="2071">FBM$60*$C66*$C$65</f>
        <v>0</v>
      </c>
      <c r="FBO66" s="378">
        <f t="shared" ref="FBO66:FDZ66" si="2072">FBO$60*$C66*$C$65</f>
        <v>0</v>
      </c>
      <c r="FBQ66" s="378">
        <f t="shared" ref="FBQ66:FEB66" si="2073">FBQ$60*$C66*$C$65</f>
        <v>0</v>
      </c>
      <c r="FBS66" s="378">
        <f t="shared" ref="FBS66:FED66" si="2074">FBS$60*$C66*$C$65</f>
        <v>0</v>
      </c>
      <c r="FBU66" s="378">
        <f t="shared" ref="FBU66:FEF66" si="2075">FBU$60*$C66*$C$65</f>
        <v>0</v>
      </c>
      <c r="FBW66" s="378">
        <f t="shared" ref="FBW66:FEH66" si="2076">FBW$60*$C66*$C$65</f>
        <v>0</v>
      </c>
      <c r="FBY66" s="378">
        <f t="shared" ref="FBY66:FEJ66" si="2077">FBY$60*$C66*$C$65</f>
        <v>0</v>
      </c>
      <c r="FCA66" s="378">
        <f t="shared" ref="FCA66:FEL66" si="2078">FCA$60*$C66*$C$65</f>
        <v>0</v>
      </c>
      <c r="FCC66" s="378">
        <f t="shared" ref="FCC66:FEN66" si="2079">FCC$60*$C66*$C$65</f>
        <v>0</v>
      </c>
      <c r="FCE66" s="378">
        <f t="shared" ref="FCE66:FEP66" si="2080">FCE$60*$C66*$C$65</f>
        <v>0</v>
      </c>
      <c r="FCG66" s="378">
        <f t="shared" ref="FCG66:FER66" si="2081">FCG$60*$C66*$C$65</f>
        <v>0</v>
      </c>
      <c r="FCI66" s="378">
        <f t="shared" ref="FCI66:FET66" si="2082">FCI$60*$C66*$C$65</f>
        <v>0</v>
      </c>
      <c r="FCK66" s="378">
        <f t="shared" ref="FCK66:FEV66" si="2083">FCK$60*$C66*$C$65</f>
        <v>0</v>
      </c>
      <c r="FCM66" s="378">
        <f t="shared" ref="FCM66:FEX66" si="2084">FCM$60*$C66*$C$65</f>
        <v>0</v>
      </c>
      <c r="FCO66" s="378">
        <f t="shared" ref="FCO66:FEZ66" si="2085">FCO$60*$C66*$C$65</f>
        <v>0</v>
      </c>
      <c r="FCQ66" s="378">
        <f t="shared" ref="FCQ66:FFB66" si="2086">FCQ$60*$C66*$C$65</f>
        <v>0</v>
      </c>
      <c r="FCS66" s="378">
        <f t="shared" ref="FCS66:FFD66" si="2087">FCS$60*$C66*$C$65</f>
        <v>0</v>
      </c>
      <c r="FCU66" s="378">
        <f t="shared" ref="FCU66:FFF66" si="2088">FCU$60*$C66*$C$65</f>
        <v>0</v>
      </c>
      <c r="FCW66" s="378">
        <f t="shared" ref="FCW66:FFH66" si="2089">FCW$60*$C66*$C$65</f>
        <v>0</v>
      </c>
      <c r="FCY66" s="378">
        <f t="shared" ref="FCY66:FFJ66" si="2090">FCY$60*$C66*$C$65</f>
        <v>0</v>
      </c>
      <c r="FDA66" s="378">
        <f t="shared" ref="FDA66:FFL66" si="2091">FDA$60*$C66*$C$65</f>
        <v>0</v>
      </c>
      <c r="FDC66" s="378">
        <f t="shared" ref="FDC66:FFN66" si="2092">FDC$60*$C66*$C$65</f>
        <v>0</v>
      </c>
      <c r="FDE66" s="378">
        <f t="shared" ref="FDE66:FFP66" si="2093">FDE$60*$C66*$C$65</f>
        <v>0</v>
      </c>
      <c r="FDG66" s="378">
        <f t="shared" ref="FDG66:FFR66" si="2094">FDG$60*$C66*$C$65</f>
        <v>0</v>
      </c>
      <c r="FDI66" s="378">
        <f t="shared" ref="FDI66:FFT66" si="2095">FDI$60*$C66*$C$65</f>
        <v>0</v>
      </c>
      <c r="FDK66" s="378">
        <f t="shared" ref="FDK66:FFV66" si="2096">FDK$60*$C66*$C$65</f>
        <v>0</v>
      </c>
      <c r="FDM66" s="378">
        <f t="shared" ref="FDM66:FFX66" si="2097">FDM$60*$C66*$C$65</f>
        <v>0</v>
      </c>
      <c r="FDO66" s="378">
        <f t="shared" ref="FDO66:FFZ66" si="2098">FDO$60*$C66*$C$65</f>
        <v>0</v>
      </c>
      <c r="FDQ66" s="378">
        <f t="shared" ref="FDQ66:FGB66" si="2099">FDQ$60*$C66*$C$65</f>
        <v>0</v>
      </c>
      <c r="FDS66" s="378">
        <f t="shared" ref="FDS66:FGD66" si="2100">FDS$60*$C66*$C$65</f>
        <v>0</v>
      </c>
      <c r="FDU66" s="378">
        <f t="shared" ref="FDU66:FGF66" si="2101">FDU$60*$C66*$C$65</f>
        <v>0</v>
      </c>
      <c r="FDW66" s="378">
        <f t="shared" ref="FDW66:FGH69" si="2102">FDW$60*$C66*$C$65</f>
        <v>0</v>
      </c>
      <c r="FDY66" s="378">
        <f t="shared" ref="FDY66:FGJ66" si="2103">FDY$60*$C66*$C$65</f>
        <v>0</v>
      </c>
      <c r="FEA66" s="378">
        <f t="shared" ref="FEA66:FGL66" si="2104">FEA$60*$C66*$C$65</f>
        <v>0</v>
      </c>
      <c r="FEC66" s="378">
        <f t="shared" ref="FEC66:FGN66" si="2105">FEC$60*$C66*$C$65</f>
        <v>0</v>
      </c>
      <c r="FEE66" s="378">
        <f t="shared" ref="FEE66:FGP66" si="2106">FEE$60*$C66*$C$65</f>
        <v>0</v>
      </c>
      <c r="FEG66" s="378">
        <f t="shared" ref="FEG66:FGR66" si="2107">FEG$60*$C66*$C$65</f>
        <v>0</v>
      </c>
      <c r="FEI66" s="378">
        <f t="shared" ref="FEI66:FGT66" si="2108">FEI$60*$C66*$C$65</f>
        <v>0</v>
      </c>
      <c r="FEK66" s="378">
        <f t="shared" ref="FEK66:FGV66" si="2109">FEK$60*$C66*$C$65</f>
        <v>0</v>
      </c>
      <c r="FEM66" s="378">
        <f t="shared" ref="FEM66:FGX66" si="2110">FEM$60*$C66*$C$65</f>
        <v>0</v>
      </c>
      <c r="FEO66" s="378">
        <f t="shared" ref="FEO66:FGZ66" si="2111">FEO$60*$C66*$C$65</f>
        <v>0</v>
      </c>
      <c r="FEQ66" s="378">
        <f t="shared" ref="FEQ66:FHB66" si="2112">FEQ$60*$C66*$C$65</f>
        <v>0</v>
      </c>
      <c r="FES66" s="378">
        <f t="shared" ref="FES66:FHD66" si="2113">FES$60*$C66*$C$65</f>
        <v>0</v>
      </c>
      <c r="FEU66" s="378">
        <f t="shared" ref="FEU66:FHF66" si="2114">FEU$60*$C66*$C$65</f>
        <v>0</v>
      </c>
      <c r="FEW66" s="378">
        <f t="shared" ref="FEW66:FHH66" si="2115">FEW$60*$C66*$C$65</f>
        <v>0</v>
      </c>
      <c r="FEY66" s="378">
        <f t="shared" ref="FEY66:FHJ66" si="2116">FEY$60*$C66*$C$65</f>
        <v>0</v>
      </c>
      <c r="FFA66" s="378">
        <f t="shared" ref="FFA66:FHL66" si="2117">FFA$60*$C66*$C$65</f>
        <v>0</v>
      </c>
      <c r="FFC66" s="378">
        <f t="shared" ref="FFC66:FHN66" si="2118">FFC$60*$C66*$C$65</f>
        <v>0</v>
      </c>
      <c r="FFE66" s="378">
        <f t="shared" ref="FFE66:FHP66" si="2119">FFE$60*$C66*$C$65</f>
        <v>0</v>
      </c>
      <c r="FFG66" s="378">
        <f t="shared" ref="FFG66:FHR66" si="2120">FFG$60*$C66*$C$65</f>
        <v>0</v>
      </c>
      <c r="FFI66" s="378">
        <f t="shared" ref="FFI66:FHT66" si="2121">FFI$60*$C66*$C$65</f>
        <v>0</v>
      </c>
      <c r="FFK66" s="378">
        <f t="shared" ref="FFK66:FHV66" si="2122">FFK$60*$C66*$C$65</f>
        <v>0</v>
      </c>
      <c r="FFM66" s="378">
        <f t="shared" ref="FFM66:FHX66" si="2123">FFM$60*$C66*$C$65</f>
        <v>0</v>
      </c>
      <c r="FFO66" s="378">
        <f t="shared" ref="FFO66:FHZ66" si="2124">FFO$60*$C66*$C$65</f>
        <v>0</v>
      </c>
      <c r="FFQ66" s="378">
        <f t="shared" ref="FFQ66:FIB66" si="2125">FFQ$60*$C66*$C$65</f>
        <v>0</v>
      </c>
      <c r="FFS66" s="378">
        <f t="shared" ref="FFS66:FID66" si="2126">FFS$60*$C66*$C$65</f>
        <v>0</v>
      </c>
      <c r="FFU66" s="378">
        <f t="shared" ref="FFU66:FIF66" si="2127">FFU$60*$C66*$C$65</f>
        <v>0</v>
      </c>
      <c r="FFW66" s="378">
        <f t="shared" ref="FFW66:FIH66" si="2128">FFW$60*$C66*$C$65</f>
        <v>0</v>
      </c>
      <c r="FFY66" s="378">
        <f t="shared" ref="FFY66:FIJ66" si="2129">FFY$60*$C66*$C$65</f>
        <v>0</v>
      </c>
      <c r="FGA66" s="378">
        <f t="shared" ref="FGA66:FIL66" si="2130">FGA$60*$C66*$C$65</f>
        <v>0</v>
      </c>
      <c r="FGC66" s="378">
        <f t="shared" ref="FGC66:FIN66" si="2131">FGC$60*$C66*$C$65</f>
        <v>0</v>
      </c>
      <c r="FGE66" s="378">
        <f t="shared" ref="FGE66:FIP66" si="2132">FGE$60*$C66*$C$65</f>
        <v>0</v>
      </c>
      <c r="FGG66" s="378">
        <f t="shared" ref="FGG66:FIR66" si="2133">FGG$60*$C66*$C$65</f>
        <v>0</v>
      </c>
      <c r="FGI66" s="378">
        <f t="shared" ref="FGI66:FIT69" si="2134">FGI$60*$C66*$C$65</f>
        <v>0</v>
      </c>
      <c r="FGK66" s="378">
        <f t="shared" ref="FGK66:FIV66" si="2135">FGK$60*$C66*$C$65</f>
        <v>0</v>
      </c>
      <c r="FGM66" s="378">
        <f t="shared" ref="FGM66:FIX66" si="2136">FGM$60*$C66*$C$65</f>
        <v>0</v>
      </c>
      <c r="FGO66" s="378">
        <f t="shared" ref="FGO66:FIZ66" si="2137">FGO$60*$C66*$C$65</f>
        <v>0</v>
      </c>
      <c r="FGQ66" s="378">
        <f t="shared" ref="FGQ66:FJB66" si="2138">FGQ$60*$C66*$C$65</f>
        <v>0</v>
      </c>
      <c r="FGS66" s="378">
        <f t="shared" ref="FGS66:FJD66" si="2139">FGS$60*$C66*$C$65</f>
        <v>0</v>
      </c>
      <c r="FGU66" s="378">
        <f t="shared" ref="FGU66:FJF66" si="2140">FGU$60*$C66*$C$65</f>
        <v>0</v>
      </c>
      <c r="FGW66" s="378">
        <f t="shared" ref="FGW66:FJH66" si="2141">FGW$60*$C66*$C$65</f>
        <v>0</v>
      </c>
      <c r="FGY66" s="378">
        <f t="shared" ref="FGY66:FJJ66" si="2142">FGY$60*$C66*$C$65</f>
        <v>0</v>
      </c>
      <c r="FHA66" s="378">
        <f t="shared" ref="FHA66:FJL66" si="2143">FHA$60*$C66*$C$65</f>
        <v>0</v>
      </c>
      <c r="FHC66" s="378">
        <f t="shared" ref="FHC66:FJN66" si="2144">FHC$60*$C66*$C$65</f>
        <v>0</v>
      </c>
      <c r="FHE66" s="378">
        <f t="shared" ref="FHE66:FJP66" si="2145">FHE$60*$C66*$C$65</f>
        <v>0</v>
      </c>
      <c r="FHG66" s="378">
        <f t="shared" ref="FHG66:FJR66" si="2146">FHG$60*$C66*$C$65</f>
        <v>0</v>
      </c>
      <c r="FHI66" s="378">
        <f t="shared" ref="FHI66:FJT66" si="2147">FHI$60*$C66*$C$65</f>
        <v>0</v>
      </c>
      <c r="FHK66" s="378">
        <f t="shared" ref="FHK66:FJV66" si="2148">FHK$60*$C66*$C$65</f>
        <v>0</v>
      </c>
      <c r="FHM66" s="378">
        <f t="shared" ref="FHM66:FJX66" si="2149">FHM$60*$C66*$C$65</f>
        <v>0</v>
      </c>
      <c r="FHO66" s="378">
        <f t="shared" ref="FHO66:FJZ66" si="2150">FHO$60*$C66*$C$65</f>
        <v>0</v>
      </c>
      <c r="FHQ66" s="378">
        <f t="shared" ref="FHQ66:FKB66" si="2151">FHQ$60*$C66*$C$65</f>
        <v>0</v>
      </c>
      <c r="FHS66" s="378">
        <f t="shared" ref="FHS66:FKD66" si="2152">FHS$60*$C66*$C$65</f>
        <v>0</v>
      </c>
      <c r="FHU66" s="378">
        <f t="shared" ref="FHU66:FKF66" si="2153">FHU$60*$C66*$C$65</f>
        <v>0</v>
      </c>
      <c r="FHW66" s="378">
        <f t="shared" ref="FHW66:FKH66" si="2154">FHW$60*$C66*$C$65</f>
        <v>0</v>
      </c>
      <c r="FHY66" s="378">
        <f t="shared" ref="FHY66:FKJ66" si="2155">FHY$60*$C66*$C$65</f>
        <v>0</v>
      </c>
      <c r="FIA66" s="378">
        <f t="shared" ref="FIA66:FKL66" si="2156">FIA$60*$C66*$C$65</f>
        <v>0</v>
      </c>
      <c r="FIC66" s="378">
        <f t="shared" ref="FIC66:FKN66" si="2157">FIC$60*$C66*$C$65</f>
        <v>0</v>
      </c>
      <c r="FIE66" s="378">
        <f t="shared" ref="FIE66:FKP66" si="2158">FIE$60*$C66*$C$65</f>
        <v>0</v>
      </c>
      <c r="FIG66" s="378">
        <f t="shared" ref="FIG66:FKR66" si="2159">FIG$60*$C66*$C$65</f>
        <v>0</v>
      </c>
      <c r="FII66" s="378">
        <f t="shared" ref="FII66:FKT66" si="2160">FII$60*$C66*$C$65</f>
        <v>0</v>
      </c>
      <c r="FIK66" s="378">
        <f t="shared" ref="FIK66:FKV66" si="2161">FIK$60*$C66*$C$65</f>
        <v>0</v>
      </c>
      <c r="FIM66" s="378">
        <f t="shared" ref="FIM66:FKX66" si="2162">FIM$60*$C66*$C$65</f>
        <v>0</v>
      </c>
      <c r="FIO66" s="378">
        <f t="shared" ref="FIO66:FKZ66" si="2163">FIO$60*$C66*$C$65</f>
        <v>0</v>
      </c>
      <c r="FIQ66" s="378">
        <f t="shared" ref="FIQ66:FLB66" si="2164">FIQ$60*$C66*$C$65</f>
        <v>0</v>
      </c>
      <c r="FIS66" s="378">
        <f t="shared" ref="FIS66:FLD66" si="2165">FIS$60*$C66*$C$65</f>
        <v>0</v>
      </c>
      <c r="FIU66" s="378">
        <f t="shared" ref="FIU66:FLF69" si="2166">FIU$60*$C66*$C$65</f>
        <v>0</v>
      </c>
      <c r="FIW66" s="378">
        <f t="shared" ref="FIW66:FLH66" si="2167">FIW$60*$C66*$C$65</f>
        <v>0</v>
      </c>
      <c r="FIY66" s="378">
        <f t="shared" ref="FIY66:FLJ66" si="2168">FIY$60*$C66*$C$65</f>
        <v>0</v>
      </c>
      <c r="FJA66" s="378">
        <f t="shared" ref="FJA66:FLL66" si="2169">FJA$60*$C66*$C$65</f>
        <v>0</v>
      </c>
      <c r="FJC66" s="378">
        <f t="shared" ref="FJC66:FLN66" si="2170">FJC$60*$C66*$C$65</f>
        <v>0</v>
      </c>
      <c r="FJE66" s="378">
        <f t="shared" ref="FJE66:FLP66" si="2171">FJE$60*$C66*$C$65</f>
        <v>0</v>
      </c>
      <c r="FJG66" s="378">
        <f t="shared" ref="FJG66:FLR66" si="2172">FJG$60*$C66*$C$65</f>
        <v>0</v>
      </c>
      <c r="FJI66" s="378">
        <f t="shared" ref="FJI66:FLT66" si="2173">FJI$60*$C66*$C$65</f>
        <v>0</v>
      </c>
      <c r="FJK66" s="378">
        <f t="shared" ref="FJK66:FLV66" si="2174">FJK$60*$C66*$C$65</f>
        <v>0</v>
      </c>
      <c r="FJM66" s="378">
        <f t="shared" ref="FJM66:FLX66" si="2175">FJM$60*$C66*$C$65</f>
        <v>0</v>
      </c>
      <c r="FJO66" s="378">
        <f t="shared" ref="FJO66:FLZ66" si="2176">FJO$60*$C66*$C$65</f>
        <v>0</v>
      </c>
      <c r="FJQ66" s="378">
        <f t="shared" ref="FJQ66:FMB66" si="2177">FJQ$60*$C66*$C$65</f>
        <v>0</v>
      </c>
      <c r="FJS66" s="378">
        <f t="shared" ref="FJS66:FMD66" si="2178">FJS$60*$C66*$C$65</f>
        <v>0</v>
      </c>
      <c r="FJU66" s="378">
        <f t="shared" ref="FJU66:FMF66" si="2179">FJU$60*$C66*$C$65</f>
        <v>0</v>
      </c>
      <c r="FJW66" s="378">
        <f t="shared" ref="FJW66:FMH66" si="2180">FJW$60*$C66*$C$65</f>
        <v>0</v>
      </c>
      <c r="FJY66" s="378">
        <f t="shared" ref="FJY66:FMJ66" si="2181">FJY$60*$C66*$C$65</f>
        <v>0</v>
      </c>
      <c r="FKA66" s="378">
        <f t="shared" ref="FKA66:FML66" si="2182">FKA$60*$C66*$C$65</f>
        <v>0</v>
      </c>
      <c r="FKC66" s="378">
        <f t="shared" ref="FKC66:FMN66" si="2183">FKC$60*$C66*$C$65</f>
        <v>0</v>
      </c>
      <c r="FKE66" s="378">
        <f t="shared" ref="FKE66:FMP66" si="2184">FKE$60*$C66*$C$65</f>
        <v>0</v>
      </c>
      <c r="FKG66" s="378">
        <f t="shared" ref="FKG66:FMR66" si="2185">FKG$60*$C66*$C$65</f>
        <v>0</v>
      </c>
      <c r="FKI66" s="378">
        <f t="shared" ref="FKI66:FMT66" si="2186">FKI$60*$C66*$C$65</f>
        <v>0</v>
      </c>
      <c r="FKK66" s="378">
        <f t="shared" ref="FKK66:FMV66" si="2187">FKK$60*$C66*$C$65</f>
        <v>0</v>
      </c>
      <c r="FKM66" s="378">
        <f t="shared" ref="FKM66:FMX66" si="2188">FKM$60*$C66*$C$65</f>
        <v>0</v>
      </c>
      <c r="FKO66" s="378">
        <f t="shared" ref="FKO66:FMZ66" si="2189">FKO$60*$C66*$C$65</f>
        <v>0</v>
      </c>
      <c r="FKQ66" s="378">
        <f t="shared" ref="FKQ66:FNB66" si="2190">FKQ$60*$C66*$C$65</f>
        <v>0</v>
      </c>
      <c r="FKS66" s="378">
        <f t="shared" ref="FKS66:FND66" si="2191">FKS$60*$C66*$C$65</f>
        <v>0</v>
      </c>
      <c r="FKU66" s="378">
        <f t="shared" ref="FKU66:FNF66" si="2192">FKU$60*$C66*$C$65</f>
        <v>0</v>
      </c>
      <c r="FKW66" s="378">
        <f t="shared" ref="FKW66:FNH66" si="2193">FKW$60*$C66*$C$65</f>
        <v>0</v>
      </c>
      <c r="FKY66" s="378">
        <f t="shared" ref="FKY66:FNJ66" si="2194">FKY$60*$C66*$C$65</f>
        <v>0</v>
      </c>
      <c r="FLA66" s="378">
        <f t="shared" ref="FLA66:FNL66" si="2195">FLA$60*$C66*$C$65</f>
        <v>0</v>
      </c>
      <c r="FLC66" s="378">
        <f t="shared" ref="FLC66:FNN66" si="2196">FLC$60*$C66*$C$65</f>
        <v>0</v>
      </c>
      <c r="FLE66" s="378">
        <f t="shared" ref="FLE66:FNP66" si="2197">FLE$60*$C66*$C$65</f>
        <v>0</v>
      </c>
      <c r="FLG66" s="378">
        <f t="shared" ref="FLG66:FNR69" si="2198">FLG$60*$C66*$C$65</f>
        <v>0</v>
      </c>
      <c r="FLI66" s="378">
        <f t="shared" ref="FLI66:FNT66" si="2199">FLI$60*$C66*$C$65</f>
        <v>0</v>
      </c>
      <c r="FLK66" s="378">
        <f t="shared" ref="FLK66:FNV66" si="2200">FLK$60*$C66*$C$65</f>
        <v>0</v>
      </c>
      <c r="FLM66" s="378">
        <f t="shared" ref="FLM66:FNX66" si="2201">FLM$60*$C66*$C$65</f>
        <v>0</v>
      </c>
      <c r="FLO66" s="378">
        <f t="shared" ref="FLO66:FNZ66" si="2202">FLO$60*$C66*$C$65</f>
        <v>0</v>
      </c>
      <c r="FLQ66" s="378">
        <f t="shared" ref="FLQ66:FOB66" si="2203">FLQ$60*$C66*$C$65</f>
        <v>0</v>
      </c>
      <c r="FLS66" s="378">
        <f t="shared" ref="FLS66:FOD66" si="2204">FLS$60*$C66*$C$65</f>
        <v>0</v>
      </c>
      <c r="FLU66" s="378">
        <f t="shared" ref="FLU66:FOF66" si="2205">FLU$60*$C66*$C$65</f>
        <v>0</v>
      </c>
      <c r="FLW66" s="378">
        <f t="shared" ref="FLW66:FOH66" si="2206">FLW$60*$C66*$C$65</f>
        <v>0</v>
      </c>
      <c r="FLY66" s="378">
        <f t="shared" ref="FLY66:FOJ66" si="2207">FLY$60*$C66*$C$65</f>
        <v>0</v>
      </c>
      <c r="FMA66" s="378">
        <f t="shared" ref="FMA66:FOL66" si="2208">FMA$60*$C66*$C$65</f>
        <v>0</v>
      </c>
      <c r="FMC66" s="378">
        <f t="shared" ref="FMC66:FON66" si="2209">FMC$60*$C66*$C$65</f>
        <v>0</v>
      </c>
      <c r="FME66" s="378">
        <f t="shared" ref="FME66:FOP66" si="2210">FME$60*$C66*$C$65</f>
        <v>0</v>
      </c>
      <c r="FMG66" s="378">
        <f t="shared" ref="FMG66:FOR66" si="2211">FMG$60*$C66*$C$65</f>
        <v>0</v>
      </c>
      <c r="FMI66" s="378">
        <f t="shared" ref="FMI66:FOT66" si="2212">FMI$60*$C66*$C$65</f>
        <v>0</v>
      </c>
      <c r="FMK66" s="378">
        <f t="shared" ref="FMK66:FOV66" si="2213">FMK$60*$C66*$C$65</f>
        <v>0</v>
      </c>
      <c r="FMM66" s="378">
        <f t="shared" ref="FMM66:FOX66" si="2214">FMM$60*$C66*$C$65</f>
        <v>0</v>
      </c>
      <c r="FMO66" s="378">
        <f t="shared" ref="FMO66:FOZ66" si="2215">FMO$60*$C66*$C$65</f>
        <v>0</v>
      </c>
      <c r="FMQ66" s="378">
        <f t="shared" ref="FMQ66:FPB66" si="2216">FMQ$60*$C66*$C$65</f>
        <v>0</v>
      </c>
      <c r="FMS66" s="378">
        <f t="shared" ref="FMS66:FPD66" si="2217">FMS$60*$C66*$C$65</f>
        <v>0</v>
      </c>
      <c r="FMU66" s="378">
        <f t="shared" ref="FMU66:FPF66" si="2218">FMU$60*$C66*$C$65</f>
        <v>0</v>
      </c>
      <c r="FMW66" s="378">
        <f t="shared" ref="FMW66:FPH66" si="2219">FMW$60*$C66*$C$65</f>
        <v>0</v>
      </c>
      <c r="FMY66" s="378">
        <f t="shared" ref="FMY66:FPJ66" si="2220">FMY$60*$C66*$C$65</f>
        <v>0</v>
      </c>
      <c r="FNA66" s="378">
        <f t="shared" ref="FNA66:FPL66" si="2221">FNA$60*$C66*$C$65</f>
        <v>0</v>
      </c>
      <c r="FNC66" s="378">
        <f t="shared" ref="FNC66:FPN66" si="2222">FNC$60*$C66*$C$65</f>
        <v>0</v>
      </c>
      <c r="FNE66" s="378">
        <f t="shared" ref="FNE66:FPP66" si="2223">FNE$60*$C66*$C$65</f>
        <v>0</v>
      </c>
      <c r="FNG66" s="378">
        <f t="shared" ref="FNG66:FPR66" si="2224">FNG$60*$C66*$C$65</f>
        <v>0</v>
      </c>
      <c r="FNI66" s="378">
        <f t="shared" ref="FNI66:FPT66" si="2225">FNI$60*$C66*$C$65</f>
        <v>0</v>
      </c>
      <c r="FNK66" s="378">
        <f t="shared" ref="FNK66:FPV66" si="2226">FNK$60*$C66*$C$65</f>
        <v>0</v>
      </c>
      <c r="FNM66" s="378">
        <f t="shared" ref="FNM66:FPX66" si="2227">FNM$60*$C66*$C$65</f>
        <v>0</v>
      </c>
      <c r="FNO66" s="378">
        <f t="shared" ref="FNO66:FPZ66" si="2228">FNO$60*$C66*$C$65</f>
        <v>0</v>
      </c>
      <c r="FNQ66" s="378">
        <f t="shared" ref="FNQ66:FQB66" si="2229">FNQ$60*$C66*$C$65</f>
        <v>0</v>
      </c>
      <c r="FNS66" s="378">
        <f t="shared" ref="FNS66:FQD69" si="2230">FNS$60*$C66*$C$65</f>
        <v>0</v>
      </c>
      <c r="FNU66" s="378">
        <f t="shared" ref="FNU66:FQF66" si="2231">FNU$60*$C66*$C$65</f>
        <v>0</v>
      </c>
      <c r="FNW66" s="378">
        <f t="shared" ref="FNW66:FQH66" si="2232">FNW$60*$C66*$C$65</f>
        <v>0</v>
      </c>
      <c r="FNY66" s="378">
        <f t="shared" ref="FNY66:FQJ66" si="2233">FNY$60*$C66*$C$65</f>
        <v>0</v>
      </c>
      <c r="FOA66" s="378">
        <f t="shared" ref="FOA66:FQL66" si="2234">FOA$60*$C66*$C$65</f>
        <v>0</v>
      </c>
      <c r="FOC66" s="378">
        <f t="shared" ref="FOC66:FQN66" si="2235">FOC$60*$C66*$C$65</f>
        <v>0</v>
      </c>
      <c r="FOE66" s="378">
        <f t="shared" ref="FOE66:FQP66" si="2236">FOE$60*$C66*$C$65</f>
        <v>0</v>
      </c>
      <c r="FOG66" s="378">
        <f t="shared" ref="FOG66:FQR66" si="2237">FOG$60*$C66*$C$65</f>
        <v>0</v>
      </c>
      <c r="FOI66" s="378">
        <f t="shared" ref="FOI66:FQT66" si="2238">FOI$60*$C66*$C$65</f>
        <v>0</v>
      </c>
      <c r="FOK66" s="378">
        <f t="shared" ref="FOK66:FQV66" si="2239">FOK$60*$C66*$C$65</f>
        <v>0</v>
      </c>
      <c r="FOM66" s="378">
        <f t="shared" ref="FOM66:FQX66" si="2240">FOM$60*$C66*$C$65</f>
        <v>0</v>
      </c>
      <c r="FOO66" s="378">
        <f t="shared" ref="FOO66:FQZ66" si="2241">FOO$60*$C66*$C$65</f>
        <v>0</v>
      </c>
      <c r="FOQ66" s="378">
        <f t="shared" ref="FOQ66:FRB66" si="2242">FOQ$60*$C66*$C$65</f>
        <v>0</v>
      </c>
      <c r="FOS66" s="378">
        <f t="shared" ref="FOS66:FRD66" si="2243">FOS$60*$C66*$C$65</f>
        <v>0</v>
      </c>
      <c r="FOU66" s="378">
        <f t="shared" ref="FOU66:FRF66" si="2244">FOU$60*$C66*$C$65</f>
        <v>0</v>
      </c>
      <c r="FOW66" s="378">
        <f t="shared" ref="FOW66:FRH66" si="2245">FOW$60*$C66*$C$65</f>
        <v>0</v>
      </c>
      <c r="FOY66" s="378">
        <f t="shared" ref="FOY66:FRJ66" si="2246">FOY$60*$C66*$C$65</f>
        <v>0</v>
      </c>
      <c r="FPA66" s="378">
        <f t="shared" ref="FPA66:FRL66" si="2247">FPA$60*$C66*$C$65</f>
        <v>0</v>
      </c>
      <c r="FPC66" s="378">
        <f t="shared" ref="FPC66:FRN66" si="2248">FPC$60*$C66*$C$65</f>
        <v>0</v>
      </c>
      <c r="FPE66" s="378">
        <f t="shared" ref="FPE66:FRP66" si="2249">FPE$60*$C66*$C$65</f>
        <v>0</v>
      </c>
      <c r="FPG66" s="378">
        <f t="shared" ref="FPG66:FRR66" si="2250">FPG$60*$C66*$C$65</f>
        <v>0</v>
      </c>
      <c r="FPI66" s="378">
        <f t="shared" ref="FPI66:FRT66" si="2251">FPI$60*$C66*$C$65</f>
        <v>0</v>
      </c>
      <c r="FPK66" s="378">
        <f t="shared" ref="FPK66:FRV66" si="2252">FPK$60*$C66*$C$65</f>
        <v>0</v>
      </c>
      <c r="FPM66" s="378">
        <f t="shared" ref="FPM66:FRX66" si="2253">FPM$60*$C66*$C$65</f>
        <v>0</v>
      </c>
      <c r="FPO66" s="378">
        <f t="shared" ref="FPO66:FRZ66" si="2254">FPO$60*$C66*$C$65</f>
        <v>0</v>
      </c>
      <c r="FPQ66" s="378">
        <f t="shared" ref="FPQ66:FSB66" si="2255">FPQ$60*$C66*$C$65</f>
        <v>0</v>
      </c>
      <c r="FPS66" s="378">
        <f t="shared" ref="FPS66:FSD66" si="2256">FPS$60*$C66*$C$65</f>
        <v>0</v>
      </c>
      <c r="FPU66" s="378">
        <f t="shared" ref="FPU66:FSF66" si="2257">FPU$60*$C66*$C$65</f>
        <v>0</v>
      </c>
      <c r="FPW66" s="378">
        <f t="shared" ref="FPW66:FSH66" si="2258">FPW$60*$C66*$C$65</f>
        <v>0</v>
      </c>
      <c r="FPY66" s="378">
        <f t="shared" ref="FPY66:FSJ66" si="2259">FPY$60*$C66*$C$65</f>
        <v>0</v>
      </c>
      <c r="FQA66" s="378">
        <f t="shared" ref="FQA66:FSL66" si="2260">FQA$60*$C66*$C$65</f>
        <v>0</v>
      </c>
      <c r="FQC66" s="378">
        <f t="shared" ref="FQC66:FSN66" si="2261">FQC$60*$C66*$C$65</f>
        <v>0</v>
      </c>
      <c r="FQE66" s="378">
        <f t="shared" ref="FQE66:FSP69" si="2262">FQE$60*$C66*$C$65</f>
        <v>0</v>
      </c>
      <c r="FQG66" s="378">
        <f t="shared" ref="FQG66:FSR66" si="2263">FQG$60*$C66*$C$65</f>
        <v>0</v>
      </c>
      <c r="FQI66" s="378">
        <f t="shared" ref="FQI66:FST66" si="2264">FQI$60*$C66*$C$65</f>
        <v>0</v>
      </c>
      <c r="FQK66" s="378">
        <f t="shared" ref="FQK66:FSV66" si="2265">FQK$60*$C66*$C$65</f>
        <v>0</v>
      </c>
      <c r="FQM66" s="378">
        <f t="shared" ref="FQM66:FSX66" si="2266">FQM$60*$C66*$C$65</f>
        <v>0</v>
      </c>
      <c r="FQO66" s="378">
        <f t="shared" ref="FQO66:FSZ66" si="2267">FQO$60*$C66*$C$65</f>
        <v>0</v>
      </c>
      <c r="FQQ66" s="378">
        <f t="shared" ref="FQQ66:FTB66" si="2268">FQQ$60*$C66*$C$65</f>
        <v>0</v>
      </c>
      <c r="FQS66" s="378">
        <f t="shared" ref="FQS66:FTD66" si="2269">FQS$60*$C66*$C$65</f>
        <v>0</v>
      </c>
      <c r="FQU66" s="378">
        <f t="shared" ref="FQU66:FTF66" si="2270">FQU$60*$C66*$C$65</f>
        <v>0</v>
      </c>
      <c r="FQW66" s="378">
        <f t="shared" ref="FQW66:FTH66" si="2271">FQW$60*$C66*$C$65</f>
        <v>0</v>
      </c>
      <c r="FQY66" s="378">
        <f t="shared" ref="FQY66:FTJ66" si="2272">FQY$60*$C66*$C$65</f>
        <v>0</v>
      </c>
      <c r="FRA66" s="378">
        <f t="shared" ref="FRA66:FTL66" si="2273">FRA$60*$C66*$C$65</f>
        <v>0</v>
      </c>
      <c r="FRC66" s="378">
        <f t="shared" ref="FRC66:FTN66" si="2274">FRC$60*$C66*$C$65</f>
        <v>0</v>
      </c>
      <c r="FRE66" s="378">
        <f t="shared" ref="FRE66:FTP66" si="2275">FRE$60*$C66*$C$65</f>
        <v>0</v>
      </c>
      <c r="FRG66" s="378">
        <f t="shared" ref="FRG66:FTR66" si="2276">FRG$60*$C66*$C$65</f>
        <v>0</v>
      </c>
      <c r="FRI66" s="378">
        <f t="shared" ref="FRI66:FTT66" si="2277">FRI$60*$C66*$C$65</f>
        <v>0</v>
      </c>
      <c r="FRK66" s="378">
        <f t="shared" ref="FRK66:FTV66" si="2278">FRK$60*$C66*$C$65</f>
        <v>0</v>
      </c>
      <c r="FRM66" s="378">
        <f t="shared" ref="FRM66:FTX66" si="2279">FRM$60*$C66*$C$65</f>
        <v>0</v>
      </c>
      <c r="FRO66" s="378">
        <f t="shared" ref="FRO66:FTZ66" si="2280">FRO$60*$C66*$C$65</f>
        <v>0</v>
      </c>
      <c r="FRQ66" s="378">
        <f t="shared" ref="FRQ66:FUB66" si="2281">FRQ$60*$C66*$C$65</f>
        <v>0</v>
      </c>
      <c r="FRS66" s="378">
        <f t="shared" ref="FRS66:FUD66" si="2282">FRS$60*$C66*$C$65</f>
        <v>0</v>
      </c>
      <c r="FRU66" s="378">
        <f t="shared" ref="FRU66:FUF66" si="2283">FRU$60*$C66*$C$65</f>
        <v>0</v>
      </c>
      <c r="FRW66" s="378">
        <f t="shared" ref="FRW66:FUH66" si="2284">FRW$60*$C66*$C$65</f>
        <v>0</v>
      </c>
      <c r="FRY66" s="378">
        <f t="shared" ref="FRY66:FUJ66" si="2285">FRY$60*$C66*$C$65</f>
        <v>0</v>
      </c>
      <c r="FSA66" s="378">
        <f t="shared" ref="FSA66:FUL66" si="2286">FSA$60*$C66*$C$65</f>
        <v>0</v>
      </c>
      <c r="FSC66" s="378">
        <f t="shared" ref="FSC66:FUN66" si="2287">FSC$60*$C66*$C$65</f>
        <v>0</v>
      </c>
      <c r="FSE66" s="378">
        <f t="shared" ref="FSE66:FUP66" si="2288">FSE$60*$C66*$C$65</f>
        <v>0</v>
      </c>
      <c r="FSG66" s="378">
        <f t="shared" ref="FSG66:FUR66" si="2289">FSG$60*$C66*$C$65</f>
        <v>0</v>
      </c>
      <c r="FSI66" s="378">
        <f t="shared" ref="FSI66:FUT66" si="2290">FSI$60*$C66*$C$65</f>
        <v>0</v>
      </c>
      <c r="FSK66" s="378">
        <f t="shared" ref="FSK66:FUV66" si="2291">FSK$60*$C66*$C$65</f>
        <v>0</v>
      </c>
      <c r="FSM66" s="378">
        <f t="shared" ref="FSM66:FUX66" si="2292">FSM$60*$C66*$C$65</f>
        <v>0</v>
      </c>
      <c r="FSO66" s="378">
        <f t="shared" ref="FSO66:FUZ66" si="2293">FSO$60*$C66*$C$65</f>
        <v>0</v>
      </c>
      <c r="FSQ66" s="378">
        <f t="shared" ref="FSQ66:FVB69" si="2294">FSQ$60*$C66*$C$65</f>
        <v>0</v>
      </c>
      <c r="FSS66" s="378">
        <f t="shared" ref="FSS66:FVD66" si="2295">FSS$60*$C66*$C$65</f>
        <v>0</v>
      </c>
      <c r="FSU66" s="378">
        <f t="shared" ref="FSU66:FVF66" si="2296">FSU$60*$C66*$C$65</f>
        <v>0</v>
      </c>
      <c r="FSW66" s="378">
        <f t="shared" ref="FSW66:FVH66" si="2297">FSW$60*$C66*$C$65</f>
        <v>0</v>
      </c>
      <c r="FSY66" s="378">
        <f t="shared" ref="FSY66:FVJ66" si="2298">FSY$60*$C66*$C$65</f>
        <v>0</v>
      </c>
      <c r="FTA66" s="378">
        <f t="shared" ref="FTA66:FVL66" si="2299">FTA$60*$C66*$C$65</f>
        <v>0</v>
      </c>
      <c r="FTC66" s="378">
        <f t="shared" ref="FTC66:FVN66" si="2300">FTC$60*$C66*$C$65</f>
        <v>0</v>
      </c>
      <c r="FTE66" s="378">
        <f t="shared" ref="FTE66:FVP66" si="2301">FTE$60*$C66*$C$65</f>
        <v>0</v>
      </c>
      <c r="FTG66" s="378">
        <f t="shared" ref="FTG66:FVR66" si="2302">FTG$60*$C66*$C$65</f>
        <v>0</v>
      </c>
      <c r="FTI66" s="378">
        <f t="shared" ref="FTI66:FVT66" si="2303">FTI$60*$C66*$C$65</f>
        <v>0</v>
      </c>
      <c r="FTK66" s="378">
        <f t="shared" ref="FTK66:FVV66" si="2304">FTK$60*$C66*$C$65</f>
        <v>0</v>
      </c>
      <c r="FTM66" s="378">
        <f t="shared" ref="FTM66:FVX66" si="2305">FTM$60*$C66*$C$65</f>
        <v>0</v>
      </c>
      <c r="FTO66" s="378">
        <f t="shared" ref="FTO66:FVZ66" si="2306">FTO$60*$C66*$C$65</f>
        <v>0</v>
      </c>
      <c r="FTQ66" s="378">
        <f t="shared" ref="FTQ66:FWB66" si="2307">FTQ$60*$C66*$C$65</f>
        <v>0</v>
      </c>
      <c r="FTS66" s="378">
        <f t="shared" ref="FTS66:FWD66" si="2308">FTS$60*$C66*$C$65</f>
        <v>0</v>
      </c>
      <c r="FTU66" s="378">
        <f t="shared" ref="FTU66:FWF66" si="2309">FTU$60*$C66*$C$65</f>
        <v>0</v>
      </c>
      <c r="FTW66" s="378">
        <f t="shared" ref="FTW66:FWH66" si="2310">FTW$60*$C66*$C$65</f>
        <v>0</v>
      </c>
      <c r="FTY66" s="378">
        <f t="shared" ref="FTY66:FWJ66" si="2311">FTY$60*$C66*$C$65</f>
        <v>0</v>
      </c>
      <c r="FUA66" s="378">
        <f t="shared" ref="FUA66:FWL66" si="2312">FUA$60*$C66*$C$65</f>
        <v>0</v>
      </c>
      <c r="FUC66" s="378">
        <f t="shared" ref="FUC66:FWN66" si="2313">FUC$60*$C66*$C$65</f>
        <v>0</v>
      </c>
      <c r="FUE66" s="378">
        <f t="shared" ref="FUE66:FWP66" si="2314">FUE$60*$C66*$C$65</f>
        <v>0</v>
      </c>
      <c r="FUG66" s="378">
        <f t="shared" ref="FUG66:FWR66" si="2315">FUG$60*$C66*$C$65</f>
        <v>0</v>
      </c>
      <c r="FUI66" s="378">
        <f t="shared" ref="FUI66:FWT66" si="2316">FUI$60*$C66*$C$65</f>
        <v>0</v>
      </c>
      <c r="FUK66" s="378">
        <f t="shared" ref="FUK66:FWV66" si="2317">FUK$60*$C66*$C$65</f>
        <v>0</v>
      </c>
      <c r="FUM66" s="378">
        <f t="shared" ref="FUM66:FWX66" si="2318">FUM$60*$C66*$C$65</f>
        <v>0</v>
      </c>
      <c r="FUO66" s="378">
        <f t="shared" ref="FUO66:FWZ66" si="2319">FUO$60*$C66*$C$65</f>
        <v>0</v>
      </c>
      <c r="FUQ66" s="378">
        <f t="shared" ref="FUQ66:FXB66" si="2320">FUQ$60*$C66*$C$65</f>
        <v>0</v>
      </c>
      <c r="FUS66" s="378">
        <f t="shared" ref="FUS66:FXD66" si="2321">FUS$60*$C66*$C$65</f>
        <v>0</v>
      </c>
      <c r="FUU66" s="378">
        <f t="shared" ref="FUU66:FXF66" si="2322">FUU$60*$C66*$C$65</f>
        <v>0</v>
      </c>
      <c r="FUW66" s="378">
        <f t="shared" ref="FUW66:FXH66" si="2323">FUW$60*$C66*$C$65</f>
        <v>0</v>
      </c>
      <c r="FUY66" s="378">
        <f t="shared" ref="FUY66:FXJ66" si="2324">FUY$60*$C66*$C$65</f>
        <v>0</v>
      </c>
      <c r="FVA66" s="378">
        <f t="shared" ref="FVA66:FXL66" si="2325">FVA$60*$C66*$C$65</f>
        <v>0</v>
      </c>
      <c r="FVC66" s="378">
        <f t="shared" ref="FVC66:FXN69" si="2326">FVC$60*$C66*$C$65</f>
        <v>0</v>
      </c>
      <c r="FVE66" s="378">
        <f t="shared" ref="FVE66:FXP66" si="2327">FVE$60*$C66*$C$65</f>
        <v>0</v>
      </c>
      <c r="FVG66" s="378">
        <f t="shared" ref="FVG66:FXR66" si="2328">FVG$60*$C66*$C$65</f>
        <v>0</v>
      </c>
      <c r="FVI66" s="378">
        <f t="shared" ref="FVI66:FXT66" si="2329">FVI$60*$C66*$C$65</f>
        <v>0</v>
      </c>
      <c r="FVK66" s="378">
        <f t="shared" ref="FVK66:FXV66" si="2330">FVK$60*$C66*$C$65</f>
        <v>0</v>
      </c>
      <c r="FVM66" s="378">
        <f t="shared" ref="FVM66:FXX66" si="2331">FVM$60*$C66*$C$65</f>
        <v>0</v>
      </c>
      <c r="FVO66" s="378">
        <f t="shared" ref="FVO66:FXZ66" si="2332">FVO$60*$C66*$C$65</f>
        <v>0</v>
      </c>
      <c r="FVQ66" s="378">
        <f t="shared" ref="FVQ66:FYB66" si="2333">FVQ$60*$C66*$C$65</f>
        <v>0</v>
      </c>
      <c r="FVS66" s="378">
        <f t="shared" ref="FVS66:FYD66" si="2334">FVS$60*$C66*$C$65</f>
        <v>0</v>
      </c>
      <c r="FVU66" s="378">
        <f t="shared" ref="FVU66:FYF66" si="2335">FVU$60*$C66*$C$65</f>
        <v>0</v>
      </c>
      <c r="FVW66" s="378">
        <f t="shared" ref="FVW66:FYH66" si="2336">FVW$60*$C66*$C$65</f>
        <v>0</v>
      </c>
      <c r="FVY66" s="378">
        <f t="shared" ref="FVY66:FYJ66" si="2337">FVY$60*$C66*$C$65</f>
        <v>0</v>
      </c>
      <c r="FWA66" s="378">
        <f t="shared" ref="FWA66:FYL66" si="2338">FWA$60*$C66*$C$65</f>
        <v>0</v>
      </c>
      <c r="FWC66" s="378">
        <f t="shared" ref="FWC66:FYN66" si="2339">FWC$60*$C66*$C$65</f>
        <v>0</v>
      </c>
      <c r="FWE66" s="378">
        <f t="shared" ref="FWE66:FYP66" si="2340">FWE$60*$C66*$C$65</f>
        <v>0</v>
      </c>
      <c r="FWG66" s="378">
        <f t="shared" ref="FWG66:FYR66" si="2341">FWG$60*$C66*$C$65</f>
        <v>0</v>
      </c>
      <c r="FWI66" s="378">
        <f t="shared" ref="FWI66:FYT66" si="2342">FWI$60*$C66*$C$65</f>
        <v>0</v>
      </c>
      <c r="FWK66" s="378">
        <f t="shared" ref="FWK66:FYV66" si="2343">FWK$60*$C66*$C$65</f>
        <v>0</v>
      </c>
      <c r="FWM66" s="378">
        <f t="shared" ref="FWM66:FYX66" si="2344">FWM$60*$C66*$C$65</f>
        <v>0</v>
      </c>
      <c r="FWO66" s="378">
        <f t="shared" ref="FWO66:FYZ66" si="2345">FWO$60*$C66*$C$65</f>
        <v>0</v>
      </c>
      <c r="FWQ66" s="378">
        <f t="shared" ref="FWQ66:FZB66" si="2346">FWQ$60*$C66*$C$65</f>
        <v>0</v>
      </c>
      <c r="FWS66" s="378">
        <f t="shared" ref="FWS66:FZD66" si="2347">FWS$60*$C66*$C$65</f>
        <v>0</v>
      </c>
      <c r="FWU66" s="378">
        <f t="shared" ref="FWU66:FZF66" si="2348">FWU$60*$C66*$C$65</f>
        <v>0</v>
      </c>
      <c r="FWW66" s="378">
        <f t="shared" ref="FWW66:FZH66" si="2349">FWW$60*$C66*$C$65</f>
        <v>0</v>
      </c>
      <c r="FWY66" s="378">
        <f t="shared" ref="FWY66:FZJ66" si="2350">FWY$60*$C66*$C$65</f>
        <v>0</v>
      </c>
      <c r="FXA66" s="378">
        <f t="shared" ref="FXA66:FZL66" si="2351">FXA$60*$C66*$C$65</f>
        <v>0</v>
      </c>
      <c r="FXC66" s="378">
        <f t="shared" ref="FXC66:FZN66" si="2352">FXC$60*$C66*$C$65</f>
        <v>0</v>
      </c>
      <c r="FXE66" s="378">
        <f t="shared" ref="FXE66:FZP66" si="2353">FXE$60*$C66*$C$65</f>
        <v>0</v>
      </c>
      <c r="FXG66" s="378">
        <f t="shared" ref="FXG66:FZR66" si="2354">FXG$60*$C66*$C$65</f>
        <v>0</v>
      </c>
      <c r="FXI66" s="378">
        <f t="shared" ref="FXI66:FZT66" si="2355">FXI$60*$C66*$C$65</f>
        <v>0</v>
      </c>
      <c r="FXK66" s="378">
        <f t="shared" ref="FXK66:FZV66" si="2356">FXK$60*$C66*$C$65</f>
        <v>0</v>
      </c>
      <c r="FXM66" s="378">
        <f t="shared" ref="FXM66:FZX66" si="2357">FXM$60*$C66*$C$65</f>
        <v>0</v>
      </c>
      <c r="FXO66" s="378">
        <f t="shared" ref="FXO66:FZZ69" si="2358">FXO$60*$C66*$C$65</f>
        <v>0</v>
      </c>
      <c r="FXQ66" s="378">
        <f t="shared" ref="FXQ66:GAB66" si="2359">FXQ$60*$C66*$C$65</f>
        <v>0</v>
      </c>
      <c r="FXS66" s="378">
        <f t="shared" ref="FXS66:GAD66" si="2360">FXS$60*$C66*$C$65</f>
        <v>0</v>
      </c>
      <c r="FXU66" s="378">
        <f t="shared" ref="FXU66:GAF66" si="2361">FXU$60*$C66*$C$65</f>
        <v>0</v>
      </c>
      <c r="FXW66" s="378">
        <f t="shared" ref="FXW66:GAH66" si="2362">FXW$60*$C66*$C$65</f>
        <v>0</v>
      </c>
      <c r="FXY66" s="378">
        <f t="shared" ref="FXY66:GAJ66" si="2363">FXY$60*$C66*$C$65</f>
        <v>0</v>
      </c>
      <c r="FYA66" s="378">
        <f t="shared" ref="FYA66:GAL66" si="2364">FYA$60*$C66*$C$65</f>
        <v>0</v>
      </c>
      <c r="FYC66" s="378">
        <f t="shared" ref="FYC66:GAN66" si="2365">FYC$60*$C66*$C$65</f>
        <v>0</v>
      </c>
      <c r="FYE66" s="378">
        <f t="shared" ref="FYE66:GAP66" si="2366">FYE$60*$C66*$C$65</f>
        <v>0</v>
      </c>
      <c r="FYG66" s="378">
        <f t="shared" ref="FYG66:GAR66" si="2367">FYG$60*$C66*$C$65</f>
        <v>0</v>
      </c>
      <c r="FYI66" s="378">
        <f t="shared" ref="FYI66:GAT66" si="2368">FYI$60*$C66*$C$65</f>
        <v>0</v>
      </c>
      <c r="FYK66" s="378">
        <f t="shared" ref="FYK66:GAV66" si="2369">FYK$60*$C66*$C$65</f>
        <v>0</v>
      </c>
      <c r="FYM66" s="378">
        <f t="shared" ref="FYM66:GAX66" si="2370">FYM$60*$C66*$C$65</f>
        <v>0</v>
      </c>
      <c r="FYO66" s="378">
        <f t="shared" ref="FYO66:GAZ66" si="2371">FYO$60*$C66*$C$65</f>
        <v>0</v>
      </c>
      <c r="FYQ66" s="378">
        <f t="shared" ref="FYQ66:GBB66" si="2372">FYQ$60*$C66*$C$65</f>
        <v>0</v>
      </c>
      <c r="FYS66" s="378">
        <f t="shared" ref="FYS66:GBD66" si="2373">FYS$60*$C66*$C$65</f>
        <v>0</v>
      </c>
      <c r="FYU66" s="378">
        <f t="shared" ref="FYU66:GBF66" si="2374">FYU$60*$C66*$C$65</f>
        <v>0</v>
      </c>
      <c r="FYW66" s="378">
        <f t="shared" ref="FYW66:GBH66" si="2375">FYW$60*$C66*$C$65</f>
        <v>0</v>
      </c>
      <c r="FYY66" s="378">
        <f t="shared" ref="FYY66:GBJ66" si="2376">FYY$60*$C66*$C$65</f>
        <v>0</v>
      </c>
      <c r="FZA66" s="378">
        <f t="shared" ref="FZA66:GBL66" si="2377">FZA$60*$C66*$C$65</f>
        <v>0</v>
      </c>
      <c r="FZC66" s="378">
        <f t="shared" ref="FZC66:GBN66" si="2378">FZC$60*$C66*$C$65</f>
        <v>0</v>
      </c>
      <c r="FZE66" s="378">
        <f t="shared" ref="FZE66:GBP66" si="2379">FZE$60*$C66*$C$65</f>
        <v>0</v>
      </c>
      <c r="FZG66" s="378">
        <f t="shared" ref="FZG66:GBR66" si="2380">FZG$60*$C66*$C$65</f>
        <v>0</v>
      </c>
      <c r="FZI66" s="378">
        <f t="shared" ref="FZI66:GBT66" si="2381">FZI$60*$C66*$C$65</f>
        <v>0</v>
      </c>
      <c r="FZK66" s="378">
        <f t="shared" ref="FZK66:GBV66" si="2382">FZK$60*$C66*$C$65</f>
        <v>0</v>
      </c>
      <c r="FZM66" s="378">
        <f t="shared" ref="FZM66:GBX66" si="2383">FZM$60*$C66*$C$65</f>
        <v>0</v>
      </c>
      <c r="FZO66" s="378">
        <f t="shared" ref="FZO66:GBZ66" si="2384">FZO$60*$C66*$C$65</f>
        <v>0</v>
      </c>
      <c r="FZQ66" s="378">
        <f t="shared" ref="FZQ66:GCB66" si="2385">FZQ$60*$C66*$C$65</f>
        <v>0</v>
      </c>
      <c r="FZS66" s="378">
        <f t="shared" ref="FZS66:GCD66" si="2386">FZS$60*$C66*$C$65</f>
        <v>0</v>
      </c>
      <c r="FZU66" s="378">
        <f t="shared" ref="FZU66:GCF66" si="2387">FZU$60*$C66*$C$65</f>
        <v>0</v>
      </c>
      <c r="FZW66" s="378">
        <f t="shared" ref="FZW66:GCH66" si="2388">FZW$60*$C66*$C$65</f>
        <v>0</v>
      </c>
      <c r="FZY66" s="378">
        <f t="shared" ref="FZY66:GCJ66" si="2389">FZY$60*$C66*$C$65</f>
        <v>0</v>
      </c>
      <c r="GAA66" s="378">
        <f t="shared" ref="GAA66:GCL69" si="2390">GAA$60*$C66*$C$65</f>
        <v>0</v>
      </c>
      <c r="GAC66" s="378">
        <f t="shared" ref="GAC66:GCN66" si="2391">GAC$60*$C66*$C$65</f>
        <v>0</v>
      </c>
      <c r="GAE66" s="378">
        <f t="shared" ref="GAE66:GCP66" si="2392">GAE$60*$C66*$C$65</f>
        <v>0</v>
      </c>
      <c r="GAG66" s="378">
        <f t="shared" ref="GAG66:GCR66" si="2393">GAG$60*$C66*$C$65</f>
        <v>0</v>
      </c>
      <c r="GAI66" s="378">
        <f t="shared" ref="GAI66:GCT66" si="2394">GAI$60*$C66*$C$65</f>
        <v>0</v>
      </c>
      <c r="GAK66" s="378">
        <f t="shared" ref="GAK66:GCV66" si="2395">GAK$60*$C66*$C$65</f>
        <v>0</v>
      </c>
      <c r="GAM66" s="378">
        <f t="shared" ref="GAM66:GCX66" si="2396">GAM$60*$C66*$C$65</f>
        <v>0</v>
      </c>
      <c r="GAO66" s="378">
        <f t="shared" ref="GAO66:GCZ66" si="2397">GAO$60*$C66*$C$65</f>
        <v>0</v>
      </c>
      <c r="GAQ66" s="378">
        <f t="shared" ref="GAQ66:GDB66" si="2398">GAQ$60*$C66*$C$65</f>
        <v>0</v>
      </c>
      <c r="GAS66" s="378">
        <f t="shared" ref="GAS66:GDD66" si="2399">GAS$60*$C66*$C$65</f>
        <v>0</v>
      </c>
      <c r="GAU66" s="378">
        <f t="shared" ref="GAU66:GDF66" si="2400">GAU$60*$C66*$C$65</f>
        <v>0</v>
      </c>
      <c r="GAW66" s="378">
        <f t="shared" ref="GAW66:GDH66" si="2401">GAW$60*$C66*$C$65</f>
        <v>0</v>
      </c>
      <c r="GAY66" s="378">
        <f t="shared" ref="GAY66:GDJ66" si="2402">GAY$60*$C66*$C$65</f>
        <v>0</v>
      </c>
      <c r="GBA66" s="378">
        <f t="shared" ref="GBA66:GDL66" si="2403">GBA$60*$C66*$C$65</f>
        <v>0</v>
      </c>
      <c r="GBC66" s="378">
        <f t="shared" ref="GBC66:GDN66" si="2404">GBC$60*$C66*$C$65</f>
        <v>0</v>
      </c>
      <c r="GBE66" s="378">
        <f t="shared" ref="GBE66:GDP66" si="2405">GBE$60*$C66*$C$65</f>
        <v>0</v>
      </c>
      <c r="GBG66" s="378">
        <f t="shared" ref="GBG66:GDR66" si="2406">GBG$60*$C66*$C$65</f>
        <v>0</v>
      </c>
      <c r="GBI66" s="378">
        <f t="shared" ref="GBI66:GDT66" si="2407">GBI$60*$C66*$C$65</f>
        <v>0</v>
      </c>
      <c r="GBK66" s="378">
        <f t="shared" ref="GBK66:GDV66" si="2408">GBK$60*$C66*$C$65</f>
        <v>0</v>
      </c>
      <c r="GBM66" s="378">
        <f t="shared" ref="GBM66:GDX66" si="2409">GBM$60*$C66*$C$65</f>
        <v>0</v>
      </c>
      <c r="GBO66" s="378">
        <f t="shared" ref="GBO66:GDZ66" si="2410">GBO$60*$C66*$C$65</f>
        <v>0</v>
      </c>
      <c r="GBQ66" s="378">
        <f t="shared" ref="GBQ66:GEB66" si="2411">GBQ$60*$C66*$C$65</f>
        <v>0</v>
      </c>
      <c r="GBS66" s="378">
        <f t="shared" ref="GBS66:GED66" si="2412">GBS$60*$C66*$C$65</f>
        <v>0</v>
      </c>
      <c r="GBU66" s="378">
        <f t="shared" ref="GBU66:GEF66" si="2413">GBU$60*$C66*$C$65</f>
        <v>0</v>
      </c>
      <c r="GBW66" s="378">
        <f t="shared" ref="GBW66:GEH66" si="2414">GBW$60*$C66*$C$65</f>
        <v>0</v>
      </c>
      <c r="GBY66" s="378">
        <f t="shared" ref="GBY66:GEJ66" si="2415">GBY$60*$C66*$C$65</f>
        <v>0</v>
      </c>
      <c r="GCA66" s="378">
        <f t="shared" ref="GCA66:GEL66" si="2416">GCA$60*$C66*$C$65</f>
        <v>0</v>
      </c>
      <c r="GCC66" s="378">
        <f t="shared" ref="GCC66:GEN66" si="2417">GCC$60*$C66*$C$65</f>
        <v>0</v>
      </c>
      <c r="GCE66" s="378">
        <f t="shared" ref="GCE66:GEP66" si="2418">GCE$60*$C66*$C$65</f>
        <v>0</v>
      </c>
      <c r="GCG66" s="378">
        <f t="shared" ref="GCG66:GER66" si="2419">GCG$60*$C66*$C$65</f>
        <v>0</v>
      </c>
      <c r="GCI66" s="378">
        <f t="shared" ref="GCI66:GET66" si="2420">GCI$60*$C66*$C$65</f>
        <v>0</v>
      </c>
      <c r="GCK66" s="378">
        <f t="shared" ref="GCK66:GEV66" si="2421">GCK$60*$C66*$C$65</f>
        <v>0</v>
      </c>
      <c r="GCM66" s="378">
        <f t="shared" ref="GCM66:GEX69" si="2422">GCM$60*$C66*$C$65</f>
        <v>0</v>
      </c>
      <c r="GCO66" s="378">
        <f t="shared" ref="GCO66:GEZ66" si="2423">GCO$60*$C66*$C$65</f>
        <v>0</v>
      </c>
      <c r="GCQ66" s="378">
        <f t="shared" ref="GCQ66:GFB66" si="2424">GCQ$60*$C66*$C$65</f>
        <v>0</v>
      </c>
      <c r="GCS66" s="378">
        <f t="shared" ref="GCS66:GFD66" si="2425">GCS$60*$C66*$C$65</f>
        <v>0</v>
      </c>
      <c r="GCU66" s="378">
        <f t="shared" ref="GCU66:GFF66" si="2426">GCU$60*$C66*$C$65</f>
        <v>0</v>
      </c>
      <c r="GCW66" s="378">
        <f t="shared" ref="GCW66:GFH66" si="2427">GCW$60*$C66*$C$65</f>
        <v>0</v>
      </c>
      <c r="GCY66" s="378">
        <f t="shared" ref="GCY66:GFJ66" si="2428">GCY$60*$C66*$C$65</f>
        <v>0</v>
      </c>
      <c r="GDA66" s="378">
        <f t="shared" ref="GDA66:GFL66" si="2429">GDA$60*$C66*$C$65</f>
        <v>0</v>
      </c>
      <c r="GDC66" s="378">
        <f t="shared" ref="GDC66:GFN66" si="2430">GDC$60*$C66*$C$65</f>
        <v>0</v>
      </c>
      <c r="GDE66" s="378">
        <f t="shared" ref="GDE66:GFP66" si="2431">GDE$60*$C66*$C$65</f>
        <v>0</v>
      </c>
      <c r="GDG66" s="378">
        <f t="shared" ref="GDG66:GFR66" si="2432">GDG$60*$C66*$C$65</f>
        <v>0</v>
      </c>
      <c r="GDI66" s="378">
        <f t="shared" ref="GDI66:GFT66" si="2433">GDI$60*$C66*$C$65</f>
        <v>0</v>
      </c>
      <c r="GDK66" s="378">
        <f t="shared" ref="GDK66:GFV66" si="2434">GDK$60*$C66*$C$65</f>
        <v>0</v>
      </c>
      <c r="GDM66" s="378">
        <f t="shared" ref="GDM66:GFX66" si="2435">GDM$60*$C66*$C$65</f>
        <v>0</v>
      </c>
      <c r="GDO66" s="378">
        <f t="shared" ref="GDO66:GFZ66" si="2436">GDO$60*$C66*$C$65</f>
        <v>0</v>
      </c>
      <c r="GDQ66" s="378">
        <f t="shared" ref="GDQ66:GGB66" si="2437">GDQ$60*$C66*$C$65</f>
        <v>0</v>
      </c>
      <c r="GDS66" s="378">
        <f t="shared" ref="GDS66:GGD66" si="2438">GDS$60*$C66*$C$65</f>
        <v>0</v>
      </c>
      <c r="GDU66" s="378">
        <f t="shared" ref="GDU66:GGF66" si="2439">GDU$60*$C66*$C$65</f>
        <v>0</v>
      </c>
      <c r="GDW66" s="378">
        <f t="shared" ref="GDW66:GGH66" si="2440">GDW$60*$C66*$C$65</f>
        <v>0</v>
      </c>
      <c r="GDY66" s="378">
        <f t="shared" ref="GDY66:GGJ66" si="2441">GDY$60*$C66*$C$65</f>
        <v>0</v>
      </c>
      <c r="GEA66" s="378">
        <f t="shared" ref="GEA66:GGL66" si="2442">GEA$60*$C66*$C$65</f>
        <v>0</v>
      </c>
      <c r="GEC66" s="378">
        <f t="shared" ref="GEC66:GGN66" si="2443">GEC$60*$C66*$C$65</f>
        <v>0</v>
      </c>
      <c r="GEE66" s="378">
        <f t="shared" ref="GEE66:GGP66" si="2444">GEE$60*$C66*$C$65</f>
        <v>0</v>
      </c>
      <c r="GEG66" s="378">
        <f t="shared" ref="GEG66:GGR66" si="2445">GEG$60*$C66*$C$65</f>
        <v>0</v>
      </c>
      <c r="GEI66" s="378">
        <f t="shared" ref="GEI66:GGT66" si="2446">GEI$60*$C66*$C$65</f>
        <v>0</v>
      </c>
      <c r="GEK66" s="378">
        <f t="shared" ref="GEK66:GGV66" si="2447">GEK$60*$C66*$C$65</f>
        <v>0</v>
      </c>
      <c r="GEM66" s="378">
        <f t="shared" ref="GEM66:GGX66" si="2448">GEM$60*$C66*$C$65</f>
        <v>0</v>
      </c>
      <c r="GEO66" s="378">
        <f t="shared" ref="GEO66:GGZ66" si="2449">GEO$60*$C66*$C$65</f>
        <v>0</v>
      </c>
      <c r="GEQ66" s="378">
        <f t="shared" ref="GEQ66:GHB66" si="2450">GEQ$60*$C66*$C$65</f>
        <v>0</v>
      </c>
      <c r="GES66" s="378">
        <f t="shared" ref="GES66:GHD66" si="2451">GES$60*$C66*$C$65</f>
        <v>0</v>
      </c>
      <c r="GEU66" s="378">
        <f t="shared" ref="GEU66:GHF66" si="2452">GEU$60*$C66*$C$65</f>
        <v>0</v>
      </c>
      <c r="GEW66" s="378">
        <f t="shared" ref="GEW66:GHH66" si="2453">GEW$60*$C66*$C$65</f>
        <v>0</v>
      </c>
      <c r="GEY66" s="378">
        <f t="shared" ref="GEY66:GHJ69" si="2454">GEY$60*$C66*$C$65</f>
        <v>0</v>
      </c>
      <c r="GFA66" s="378">
        <f t="shared" ref="GFA66:GHL66" si="2455">GFA$60*$C66*$C$65</f>
        <v>0</v>
      </c>
      <c r="GFC66" s="378">
        <f t="shared" ref="GFC66:GHN66" si="2456">GFC$60*$C66*$C$65</f>
        <v>0</v>
      </c>
      <c r="GFE66" s="378">
        <f t="shared" ref="GFE66:GHP66" si="2457">GFE$60*$C66*$C$65</f>
        <v>0</v>
      </c>
      <c r="GFG66" s="378">
        <f t="shared" ref="GFG66:GHR66" si="2458">GFG$60*$C66*$C$65</f>
        <v>0</v>
      </c>
      <c r="GFI66" s="378">
        <f t="shared" ref="GFI66:GHT66" si="2459">GFI$60*$C66*$C$65</f>
        <v>0</v>
      </c>
      <c r="GFK66" s="378">
        <f t="shared" ref="GFK66:GHV66" si="2460">GFK$60*$C66*$C$65</f>
        <v>0</v>
      </c>
      <c r="GFM66" s="378">
        <f t="shared" ref="GFM66:GHX66" si="2461">GFM$60*$C66*$C$65</f>
        <v>0</v>
      </c>
      <c r="GFO66" s="378">
        <f t="shared" ref="GFO66:GHZ66" si="2462">GFO$60*$C66*$C$65</f>
        <v>0</v>
      </c>
      <c r="GFQ66" s="378">
        <f t="shared" ref="GFQ66:GIB66" si="2463">GFQ$60*$C66*$C$65</f>
        <v>0</v>
      </c>
      <c r="GFS66" s="378">
        <f t="shared" ref="GFS66:GID66" si="2464">GFS$60*$C66*$C$65</f>
        <v>0</v>
      </c>
      <c r="GFU66" s="378">
        <f t="shared" ref="GFU66:GIF66" si="2465">GFU$60*$C66*$C$65</f>
        <v>0</v>
      </c>
      <c r="GFW66" s="378">
        <f t="shared" ref="GFW66:GIH66" si="2466">GFW$60*$C66*$C$65</f>
        <v>0</v>
      </c>
      <c r="GFY66" s="378">
        <f t="shared" ref="GFY66:GIJ66" si="2467">GFY$60*$C66*$C$65</f>
        <v>0</v>
      </c>
      <c r="GGA66" s="378">
        <f t="shared" ref="GGA66:GIL66" si="2468">GGA$60*$C66*$C$65</f>
        <v>0</v>
      </c>
      <c r="GGC66" s="378">
        <f t="shared" ref="GGC66:GIN66" si="2469">GGC$60*$C66*$C$65</f>
        <v>0</v>
      </c>
      <c r="GGE66" s="378">
        <f t="shared" ref="GGE66:GIP66" si="2470">GGE$60*$C66*$C$65</f>
        <v>0</v>
      </c>
      <c r="GGG66" s="378">
        <f t="shared" ref="GGG66:GIR66" si="2471">GGG$60*$C66*$C$65</f>
        <v>0</v>
      </c>
      <c r="GGI66" s="378">
        <f t="shared" ref="GGI66:GIT66" si="2472">GGI$60*$C66*$C$65</f>
        <v>0</v>
      </c>
      <c r="GGK66" s="378">
        <f t="shared" ref="GGK66:GIV66" si="2473">GGK$60*$C66*$C$65</f>
        <v>0</v>
      </c>
      <c r="GGM66" s="378">
        <f t="shared" ref="GGM66:GIX66" si="2474">GGM$60*$C66*$C$65</f>
        <v>0</v>
      </c>
      <c r="GGO66" s="378">
        <f t="shared" ref="GGO66:GIZ66" si="2475">GGO$60*$C66*$C$65</f>
        <v>0</v>
      </c>
      <c r="GGQ66" s="378">
        <f t="shared" ref="GGQ66:GJB66" si="2476">GGQ$60*$C66*$C$65</f>
        <v>0</v>
      </c>
      <c r="GGS66" s="378">
        <f t="shared" ref="GGS66:GJD66" si="2477">GGS$60*$C66*$C$65</f>
        <v>0</v>
      </c>
      <c r="GGU66" s="378">
        <f t="shared" ref="GGU66:GJF66" si="2478">GGU$60*$C66*$C$65</f>
        <v>0</v>
      </c>
      <c r="GGW66" s="378">
        <f t="shared" ref="GGW66:GJH66" si="2479">GGW$60*$C66*$C$65</f>
        <v>0</v>
      </c>
      <c r="GGY66" s="378">
        <f t="shared" ref="GGY66:GJJ66" si="2480">GGY$60*$C66*$C$65</f>
        <v>0</v>
      </c>
      <c r="GHA66" s="378">
        <f t="shared" ref="GHA66:GJL66" si="2481">GHA$60*$C66*$C$65</f>
        <v>0</v>
      </c>
      <c r="GHC66" s="378">
        <f t="shared" ref="GHC66:GJN66" si="2482">GHC$60*$C66*$C$65</f>
        <v>0</v>
      </c>
      <c r="GHE66" s="378">
        <f t="shared" ref="GHE66:GJP66" si="2483">GHE$60*$C66*$C$65</f>
        <v>0</v>
      </c>
      <c r="GHG66" s="378">
        <f t="shared" ref="GHG66:GJR66" si="2484">GHG$60*$C66*$C$65</f>
        <v>0</v>
      </c>
      <c r="GHI66" s="378">
        <f t="shared" ref="GHI66:GJT66" si="2485">GHI$60*$C66*$C$65</f>
        <v>0</v>
      </c>
      <c r="GHK66" s="378">
        <f t="shared" ref="GHK66:GJV69" si="2486">GHK$60*$C66*$C$65</f>
        <v>0</v>
      </c>
      <c r="GHM66" s="378">
        <f t="shared" ref="GHM66:GJX66" si="2487">GHM$60*$C66*$C$65</f>
        <v>0</v>
      </c>
      <c r="GHO66" s="378">
        <f t="shared" ref="GHO66:GJZ66" si="2488">GHO$60*$C66*$C$65</f>
        <v>0</v>
      </c>
      <c r="GHQ66" s="378">
        <f t="shared" ref="GHQ66:GKB66" si="2489">GHQ$60*$C66*$C$65</f>
        <v>0</v>
      </c>
      <c r="GHS66" s="378">
        <f t="shared" ref="GHS66:GKD66" si="2490">GHS$60*$C66*$C$65</f>
        <v>0</v>
      </c>
      <c r="GHU66" s="378">
        <f t="shared" ref="GHU66:GKF66" si="2491">GHU$60*$C66*$C$65</f>
        <v>0</v>
      </c>
      <c r="GHW66" s="378">
        <f t="shared" ref="GHW66:GKH66" si="2492">GHW$60*$C66*$C$65</f>
        <v>0</v>
      </c>
      <c r="GHY66" s="378">
        <f t="shared" ref="GHY66:GKJ66" si="2493">GHY$60*$C66*$C$65</f>
        <v>0</v>
      </c>
      <c r="GIA66" s="378">
        <f t="shared" ref="GIA66:GKL66" si="2494">GIA$60*$C66*$C$65</f>
        <v>0</v>
      </c>
      <c r="GIC66" s="378">
        <f t="shared" ref="GIC66:GKN66" si="2495">GIC$60*$C66*$C$65</f>
        <v>0</v>
      </c>
      <c r="GIE66" s="378">
        <f t="shared" ref="GIE66:GKP66" si="2496">GIE$60*$C66*$C$65</f>
        <v>0</v>
      </c>
      <c r="GIG66" s="378">
        <f t="shared" ref="GIG66:GKR66" si="2497">GIG$60*$C66*$C$65</f>
        <v>0</v>
      </c>
      <c r="GII66" s="378">
        <f t="shared" ref="GII66:GKT66" si="2498">GII$60*$C66*$C$65</f>
        <v>0</v>
      </c>
      <c r="GIK66" s="378">
        <f t="shared" ref="GIK66:GKV66" si="2499">GIK$60*$C66*$C$65</f>
        <v>0</v>
      </c>
      <c r="GIM66" s="378">
        <f t="shared" ref="GIM66:GKX66" si="2500">GIM$60*$C66*$C$65</f>
        <v>0</v>
      </c>
      <c r="GIO66" s="378">
        <f t="shared" ref="GIO66:GKZ66" si="2501">GIO$60*$C66*$C$65</f>
        <v>0</v>
      </c>
      <c r="GIQ66" s="378">
        <f t="shared" ref="GIQ66:GLB66" si="2502">GIQ$60*$C66*$C$65</f>
        <v>0</v>
      </c>
      <c r="GIS66" s="378">
        <f t="shared" ref="GIS66:GLD66" si="2503">GIS$60*$C66*$C$65</f>
        <v>0</v>
      </c>
      <c r="GIU66" s="378">
        <f t="shared" ref="GIU66:GLF66" si="2504">GIU$60*$C66*$C$65</f>
        <v>0</v>
      </c>
      <c r="GIW66" s="378">
        <f t="shared" ref="GIW66:GLH66" si="2505">GIW$60*$C66*$C$65</f>
        <v>0</v>
      </c>
      <c r="GIY66" s="378">
        <f t="shared" ref="GIY66:GLJ66" si="2506">GIY$60*$C66*$C$65</f>
        <v>0</v>
      </c>
      <c r="GJA66" s="378">
        <f t="shared" ref="GJA66:GLL66" si="2507">GJA$60*$C66*$C$65</f>
        <v>0</v>
      </c>
      <c r="GJC66" s="378">
        <f t="shared" ref="GJC66:GLN66" si="2508">GJC$60*$C66*$C$65</f>
        <v>0</v>
      </c>
      <c r="GJE66" s="378">
        <f t="shared" ref="GJE66:GLP66" si="2509">GJE$60*$C66*$C$65</f>
        <v>0</v>
      </c>
      <c r="GJG66" s="378">
        <f t="shared" ref="GJG66:GLR66" si="2510">GJG$60*$C66*$C$65</f>
        <v>0</v>
      </c>
      <c r="GJI66" s="378">
        <f t="shared" ref="GJI66:GLT66" si="2511">GJI$60*$C66*$C$65</f>
        <v>0</v>
      </c>
      <c r="GJK66" s="378">
        <f t="shared" ref="GJK66:GLV66" si="2512">GJK$60*$C66*$C$65</f>
        <v>0</v>
      </c>
      <c r="GJM66" s="378">
        <f t="shared" ref="GJM66:GLX66" si="2513">GJM$60*$C66*$C$65</f>
        <v>0</v>
      </c>
      <c r="GJO66" s="378">
        <f t="shared" ref="GJO66:GLZ66" si="2514">GJO$60*$C66*$C$65</f>
        <v>0</v>
      </c>
      <c r="GJQ66" s="378">
        <f t="shared" ref="GJQ66:GMB66" si="2515">GJQ$60*$C66*$C$65</f>
        <v>0</v>
      </c>
      <c r="GJS66" s="378">
        <f t="shared" ref="GJS66:GMD66" si="2516">GJS$60*$C66*$C$65</f>
        <v>0</v>
      </c>
      <c r="GJU66" s="378">
        <f t="shared" ref="GJU66:GMF66" si="2517">GJU$60*$C66*$C$65</f>
        <v>0</v>
      </c>
      <c r="GJW66" s="378">
        <f t="shared" ref="GJW66:GMH69" si="2518">GJW$60*$C66*$C$65</f>
        <v>0</v>
      </c>
      <c r="GJY66" s="378">
        <f t="shared" ref="GJY66:GMJ66" si="2519">GJY$60*$C66*$C$65</f>
        <v>0</v>
      </c>
      <c r="GKA66" s="378">
        <f t="shared" ref="GKA66:GML66" si="2520">GKA$60*$C66*$C$65</f>
        <v>0</v>
      </c>
      <c r="GKC66" s="378">
        <f t="shared" ref="GKC66:GMN66" si="2521">GKC$60*$C66*$C$65</f>
        <v>0</v>
      </c>
      <c r="GKE66" s="378">
        <f t="shared" ref="GKE66:GMP66" si="2522">GKE$60*$C66*$C$65</f>
        <v>0</v>
      </c>
      <c r="GKG66" s="378">
        <f t="shared" ref="GKG66:GMR66" si="2523">GKG$60*$C66*$C$65</f>
        <v>0</v>
      </c>
      <c r="GKI66" s="378">
        <f t="shared" ref="GKI66:GMT66" si="2524">GKI$60*$C66*$C$65</f>
        <v>0</v>
      </c>
      <c r="GKK66" s="378">
        <f t="shared" ref="GKK66:GMV66" si="2525">GKK$60*$C66*$C$65</f>
        <v>0</v>
      </c>
      <c r="GKM66" s="378">
        <f t="shared" ref="GKM66:GMX66" si="2526">GKM$60*$C66*$C$65</f>
        <v>0</v>
      </c>
      <c r="GKO66" s="378">
        <f t="shared" ref="GKO66:GMZ66" si="2527">GKO$60*$C66*$C$65</f>
        <v>0</v>
      </c>
      <c r="GKQ66" s="378">
        <f t="shared" ref="GKQ66:GNB66" si="2528">GKQ$60*$C66*$C$65</f>
        <v>0</v>
      </c>
      <c r="GKS66" s="378">
        <f t="shared" ref="GKS66:GND66" si="2529">GKS$60*$C66*$C$65</f>
        <v>0</v>
      </c>
      <c r="GKU66" s="378">
        <f t="shared" ref="GKU66:GNF66" si="2530">GKU$60*$C66*$C$65</f>
        <v>0</v>
      </c>
      <c r="GKW66" s="378">
        <f t="shared" ref="GKW66:GNH66" si="2531">GKW$60*$C66*$C$65</f>
        <v>0</v>
      </c>
      <c r="GKY66" s="378">
        <f t="shared" ref="GKY66:GNJ66" si="2532">GKY$60*$C66*$C$65</f>
        <v>0</v>
      </c>
      <c r="GLA66" s="378">
        <f t="shared" ref="GLA66:GNL66" si="2533">GLA$60*$C66*$C$65</f>
        <v>0</v>
      </c>
      <c r="GLC66" s="378">
        <f t="shared" ref="GLC66:GNN66" si="2534">GLC$60*$C66*$C$65</f>
        <v>0</v>
      </c>
      <c r="GLE66" s="378">
        <f t="shared" ref="GLE66:GNP66" si="2535">GLE$60*$C66*$C$65</f>
        <v>0</v>
      </c>
      <c r="GLG66" s="378">
        <f t="shared" ref="GLG66:GNR66" si="2536">GLG$60*$C66*$C$65</f>
        <v>0</v>
      </c>
      <c r="GLI66" s="378">
        <f t="shared" ref="GLI66:GNT66" si="2537">GLI$60*$C66*$C$65</f>
        <v>0</v>
      </c>
      <c r="GLK66" s="378">
        <f t="shared" ref="GLK66:GNV66" si="2538">GLK$60*$C66*$C$65</f>
        <v>0</v>
      </c>
      <c r="GLM66" s="378">
        <f t="shared" ref="GLM66:GNX66" si="2539">GLM$60*$C66*$C$65</f>
        <v>0</v>
      </c>
      <c r="GLO66" s="378">
        <f t="shared" ref="GLO66:GNZ66" si="2540">GLO$60*$C66*$C$65</f>
        <v>0</v>
      </c>
      <c r="GLQ66" s="378">
        <f t="shared" ref="GLQ66:GOB66" si="2541">GLQ$60*$C66*$C$65</f>
        <v>0</v>
      </c>
      <c r="GLS66" s="378">
        <f t="shared" ref="GLS66:GOD66" si="2542">GLS$60*$C66*$C$65</f>
        <v>0</v>
      </c>
      <c r="GLU66" s="378">
        <f t="shared" ref="GLU66:GOF66" si="2543">GLU$60*$C66*$C$65</f>
        <v>0</v>
      </c>
      <c r="GLW66" s="378">
        <f t="shared" ref="GLW66:GOH66" si="2544">GLW$60*$C66*$C$65</f>
        <v>0</v>
      </c>
      <c r="GLY66" s="378">
        <f t="shared" ref="GLY66:GOJ66" si="2545">GLY$60*$C66*$C$65</f>
        <v>0</v>
      </c>
      <c r="GMA66" s="378">
        <f t="shared" ref="GMA66:GOL66" si="2546">GMA$60*$C66*$C$65</f>
        <v>0</v>
      </c>
      <c r="GMC66" s="378">
        <f t="shared" ref="GMC66:GON66" si="2547">GMC$60*$C66*$C$65</f>
        <v>0</v>
      </c>
      <c r="GME66" s="378">
        <f t="shared" ref="GME66:GOP66" si="2548">GME$60*$C66*$C$65</f>
        <v>0</v>
      </c>
      <c r="GMG66" s="378">
        <f t="shared" ref="GMG66:GOR66" si="2549">GMG$60*$C66*$C$65</f>
        <v>0</v>
      </c>
      <c r="GMI66" s="378">
        <f t="shared" ref="GMI66:GOT69" si="2550">GMI$60*$C66*$C$65</f>
        <v>0</v>
      </c>
      <c r="GMK66" s="378">
        <f t="shared" ref="GMK66:GOV66" si="2551">GMK$60*$C66*$C$65</f>
        <v>0</v>
      </c>
      <c r="GMM66" s="378">
        <f t="shared" ref="GMM66:GOX66" si="2552">GMM$60*$C66*$C$65</f>
        <v>0</v>
      </c>
      <c r="GMO66" s="378">
        <f t="shared" ref="GMO66:GOZ66" si="2553">GMO$60*$C66*$C$65</f>
        <v>0</v>
      </c>
      <c r="GMQ66" s="378">
        <f t="shared" ref="GMQ66:GPB66" si="2554">GMQ$60*$C66*$C$65</f>
        <v>0</v>
      </c>
      <c r="GMS66" s="378">
        <f t="shared" ref="GMS66:GPD66" si="2555">GMS$60*$C66*$C$65</f>
        <v>0</v>
      </c>
      <c r="GMU66" s="378">
        <f t="shared" ref="GMU66:GPF66" si="2556">GMU$60*$C66*$C$65</f>
        <v>0</v>
      </c>
      <c r="GMW66" s="378">
        <f t="shared" ref="GMW66:GPH66" si="2557">GMW$60*$C66*$C$65</f>
        <v>0</v>
      </c>
      <c r="GMY66" s="378">
        <f t="shared" ref="GMY66:GPJ66" si="2558">GMY$60*$C66*$C$65</f>
        <v>0</v>
      </c>
      <c r="GNA66" s="378">
        <f t="shared" ref="GNA66:GPL66" si="2559">GNA$60*$C66*$C$65</f>
        <v>0</v>
      </c>
      <c r="GNC66" s="378">
        <f t="shared" ref="GNC66:GPN66" si="2560">GNC$60*$C66*$C$65</f>
        <v>0</v>
      </c>
      <c r="GNE66" s="378">
        <f t="shared" ref="GNE66:GPP66" si="2561">GNE$60*$C66*$C$65</f>
        <v>0</v>
      </c>
      <c r="GNG66" s="378">
        <f t="shared" ref="GNG66:GPR66" si="2562">GNG$60*$C66*$C$65</f>
        <v>0</v>
      </c>
      <c r="GNI66" s="378">
        <f t="shared" ref="GNI66:GPT66" si="2563">GNI$60*$C66*$C$65</f>
        <v>0</v>
      </c>
      <c r="GNK66" s="378">
        <f t="shared" ref="GNK66:GPV66" si="2564">GNK$60*$C66*$C$65</f>
        <v>0</v>
      </c>
      <c r="GNM66" s="378">
        <f t="shared" ref="GNM66:GPX66" si="2565">GNM$60*$C66*$C$65</f>
        <v>0</v>
      </c>
      <c r="GNO66" s="378">
        <f t="shared" ref="GNO66:GPZ66" si="2566">GNO$60*$C66*$C$65</f>
        <v>0</v>
      </c>
      <c r="GNQ66" s="378">
        <f t="shared" ref="GNQ66:GQB66" si="2567">GNQ$60*$C66*$C$65</f>
        <v>0</v>
      </c>
      <c r="GNS66" s="378">
        <f t="shared" ref="GNS66:GQD66" si="2568">GNS$60*$C66*$C$65</f>
        <v>0</v>
      </c>
      <c r="GNU66" s="378">
        <f t="shared" ref="GNU66:GQF66" si="2569">GNU$60*$C66*$C$65</f>
        <v>0</v>
      </c>
      <c r="GNW66" s="378">
        <f t="shared" ref="GNW66:GQH66" si="2570">GNW$60*$C66*$C$65</f>
        <v>0</v>
      </c>
      <c r="GNY66" s="378">
        <f t="shared" ref="GNY66:GQJ66" si="2571">GNY$60*$C66*$C$65</f>
        <v>0</v>
      </c>
      <c r="GOA66" s="378">
        <f t="shared" ref="GOA66:GQL66" si="2572">GOA$60*$C66*$C$65</f>
        <v>0</v>
      </c>
      <c r="GOC66" s="378">
        <f t="shared" ref="GOC66:GQN66" si="2573">GOC$60*$C66*$C$65</f>
        <v>0</v>
      </c>
      <c r="GOE66" s="378">
        <f t="shared" ref="GOE66:GQP66" si="2574">GOE$60*$C66*$C$65</f>
        <v>0</v>
      </c>
      <c r="GOG66" s="378">
        <f t="shared" ref="GOG66:GQR66" si="2575">GOG$60*$C66*$C$65</f>
        <v>0</v>
      </c>
      <c r="GOI66" s="378">
        <f t="shared" ref="GOI66:GQT66" si="2576">GOI$60*$C66*$C$65</f>
        <v>0</v>
      </c>
      <c r="GOK66" s="378">
        <f t="shared" ref="GOK66:GQV66" si="2577">GOK$60*$C66*$C$65</f>
        <v>0</v>
      </c>
      <c r="GOM66" s="378">
        <f t="shared" ref="GOM66:GQX66" si="2578">GOM$60*$C66*$C$65</f>
        <v>0</v>
      </c>
      <c r="GOO66" s="378">
        <f t="shared" ref="GOO66:GQZ66" si="2579">GOO$60*$C66*$C$65</f>
        <v>0</v>
      </c>
      <c r="GOQ66" s="378">
        <f t="shared" ref="GOQ66:GRB66" si="2580">GOQ$60*$C66*$C$65</f>
        <v>0</v>
      </c>
      <c r="GOS66" s="378">
        <f t="shared" ref="GOS66:GRD66" si="2581">GOS$60*$C66*$C$65</f>
        <v>0</v>
      </c>
      <c r="GOU66" s="378">
        <f t="shared" ref="GOU66:GRF69" si="2582">GOU$60*$C66*$C$65</f>
        <v>0</v>
      </c>
      <c r="GOW66" s="378">
        <f t="shared" ref="GOW66:GRH66" si="2583">GOW$60*$C66*$C$65</f>
        <v>0</v>
      </c>
      <c r="GOY66" s="378">
        <f t="shared" ref="GOY66:GRJ66" si="2584">GOY$60*$C66*$C$65</f>
        <v>0</v>
      </c>
      <c r="GPA66" s="378">
        <f t="shared" ref="GPA66:GRL66" si="2585">GPA$60*$C66*$C$65</f>
        <v>0</v>
      </c>
      <c r="GPC66" s="378">
        <f t="shared" ref="GPC66:GRN66" si="2586">GPC$60*$C66*$C$65</f>
        <v>0</v>
      </c>
      <c r="GPE66" s="378">
        <f t="shared" ref="GPE66:GRP66" si="2587">GPE$60*$C66*$C$65</f>
        <v>0</v>
      </c>
      <c r="GPG66" s="378">
        <f t="shared" ref="GPG66:GRR66" si="2588">GPG$60*$C66*$C$65</f>
        <v>0</v>
      </c>
      <c r="GPI66" s="378">
        <f t="shared" ref="GPI66:GRT66" si="2589">GPI$60*$C66*$C$65</f>
        <v>0</v>
      </c>
      <c r="GPK66" s="378">
        <f t="shared" ref="GPK66:GRV66" si="2590">GPK$60*$C66*$C$65</f>
        <v>0</v>
      </c>
      <c r="GPM66" s="378">
        <f t="shared" ref="GPM66:GRX66" si="2591">GPM$60*$C66*$C$65</f>
        <v>0</v>
      </c>
      <c r="GPO66" s="378">
        <f t="shared" ref="GPO66:GRZ66" si="2592">GPO$60*$C66*$C$65</f>
        <v>0</v>
      </c>
      <c r="GPQ66" s="378">
        <f t="shared" ref="GPQ66:GSB66" si="2593">GPQ$60*$C66*$C$65</f>
        <v>0</v>
      </c>
      <c r="GPS66" s="378">
        <f t="shared" ref="GPS66:GSD66" si="2594">GPS$60*$C66*$C$65</f>
        <v>0</v>
      </c>
      <c r="GPU66" s="378">
        <f t="shared" ref="GPU66:GSF66" si="2595">GPU$60*$C66*$C$65</f>
        <v>0</v>
      </c>
      <c r="GPW66" s="378">
        <f t="shared" ref="GPW66:GSH66" si="2596">GPW$60*$C66*$C$65</f>
        <v>0</v>
      </c>
      <c r="GPY66" s="378">
        <f t="shared" ref="GPY66:GSJ66" si="2597">GPY$60*$C66*$C$65</f>
        <v>0</v>
      </c>
      <c r="GQA66" s="378">
        <f t="shared" ref="GQA66:GSL66" si="2598">GQA$60*$C66*$C$65</f>
        <v>0</v>
      </c>
      <c r="GQC66" s="378">
        <f t="shared" ref="GQC66:GSN66" si="2599">GQC$60*$C66*$C$65</f>
        <v>0</v>
      </c>
      <c r="GQE66" s="378">
        <f t="shared" ref="GQE66:GSP66" si="2600">GQE$60*$C66*$C$65</f>
        <v>0</v>
      </c>
      <c r="GQG66" s="378">
        <f t="shared" ref="GQG66:GSR66" si="2601">GQG$60*$C66*$C$65</f>
        <v>0</v>
      </c>
      <c r="GQI66" s="378">
        <f t="shared" ref="GQI66:GST66" si="2602">GQI$60*$C66*$C$65</f>
        <v>0</v>
      </c>
      <c r="GQK66" s="378">
        <f t="shared" ref="GQK66:GSV66" si="2603">GQK$60*$C66*$C$65</f>
        <v>0</v>
      </c>
      <c r="GQM66" s="378">
        <f t="shared" ref="GQM66:GSX66" si="2604">GQM$60*$C66*$C$65</f>
        <v>0</v>
      </c>
      <c r="GQO66" s="378">
        <f t="shared" ref="GQO66:GSZ66" si="2605">GQO$60*$C66*$C$65</f>
        <v>0</v>
      </c>
      <c r="GQQ66" s="378">
        <f t="shared" ref="GQQ66:GTB66" si="2606">GQQ$60*$C66*$C$65</f>
        <v>0</v>
      </c>
      <c r="GQS66" s="378">
        <f t="shared" ref="GQS66:GTD66" si="2607">GQS$60*$C66*$C$65</f>
        <v>0</v>
      </c>
      <c r="GQU66" s="378">
        <f t="shared" ref="GQU66:GTF66" si="2608">GQU$60*$C66*$C$65</f>
        <v>0</v>
      </c>
      <c r="GQW66" s="378">
        <f t="shared" ref="GQW66:GTH66" si="2609">GQW$60*$C66*$C$65</f>
        <v>0</v>
      </c>
      <c r="GQY66" s="378">
        <f t="shared" ref="GQY66:GTJ66" si="2610">GQY$60*$C66*$C$65</f>
        <v>0</v>
      </c>
      <c r="GRA66" s="378">
        <f t="shared" ref="GRA66:GTL66" si="2611">GRA$60*$C66*$C$65</f>
        <v>0</v>
      </c>
      <c r="GRC66" s="378">
        <f t="shared" ref="GRC66:GTN66" si="2612">GRC$60*$C66*$C$65</f>
        <v>0</v>
      </c>
      <c r="GRE66" s="378">
        <f t="shared" ref="GRE66:GTP66" si="2613">GRE$60*$C66*$C$65</f>
        <v>0</v>
      </c>
      <c r="GRG66" s="378">
        <f t="shared" ref="GRG66:GTR69" si="2614">GRG$60*$C66*$C$65</f>
        <v>0</v>
      </c>
      <c r="GRI66" s="378">
        <f t="shared" ref="GRI66:GTT66" si="2615">GRI$60*$C66*$C$65</f>
        <v>0</v>
      </c>
      <c r="GRK66" s="378">
        <f t="shared" ref="GRK66:GTV66" si="2616">GRK$60*$C66*$C$65</f>
        <v>0</v>
      </c>
      <c r="GRM66" s="378">
        <f t="shared" ref="GRM66:GTX66" si="2617">GRM$60*$C66*$C$65</f>
        <v>0</v>
      </c>
      <c r="GRO66" s="378">
        <f t="shared" ref="GRO66:GTZ66" si="2618">GRO$60*$C66*$C$65</f>
        <v>0</v>
      </c>
      <c r="GRQ66" s="378">
        <f t="shared" ref="GRQ66:GUB66" si="2619">GRQ$60*$C66*$C$65</f>
        <v>0</v>
      </c>
      <c r="GRS66" s="378">
        <f t="shared" ref="GRS66:GUD66" si="2620">GRS$60*$C66*$C$65</f>
        <v>0</v>
      </c>
      <c r="GRU66" s="378">
        <f t="shared" ref="GRU66:GUF66" si="2621">GRU$60*$C66*$C$65</f>
        <v>0</v>
      </c>
      <c r="GRW66" s="378">
        <f t="shared" ref="GRW66:GUH66" si="2622">GRW$60*$C66*$C$65</f>
        <v>0</v>
      </c>
      <c r="GRY66" s="378">
        <f t="shared" ref="GRY66:GUJ66" si="2623">GRY$60*$C66*$C$65</f>
        <v>0</v>
      </c>
      <c r="GSA66" s="378">
        <f t="shared" ref="GSA66:GUL66" si="2624">GSA$60*$C66*$C$65</f>
        <v>0</v>
      </c>
      <c r="GSC66" s="378">
        <f t="shared" ref="GSC66:GUN66" si="2625">GSC$60*$C66*$C$65</f>
        <v>0</v>
      </c>
      <c r="GSE66" s="378">
        <f t="shared" ref="GSE66:GUP66" si="2626">GSE$60*$C66*$C$65</f>
        <v>0</v>
      </c>
      <c r="GSG66" s="378">
        <f t="shared" ref="GSG66:GUR66" si="2627">GSG$60*$C66*$C$65</f>
        <v>0</v>
      </c>
      <c r="GSI66" s="378">
        <f t="shared" ref="GSI66:GUT66" si="2628">GSI$60*$C66*$C$65</f>
        <v>0</v>
      </c>
      <c r="GSK66" s="378">
        <f t="shared" ref="GSK66:GUV66" si="2629">GSK$60*$C66*$C$65</f>
        <v>0</v>
      </c>
      <c r="GSM66" s="378">
        <f t="shared" ref="GSM66:GUX66" si="2630">GSM$60*$C66*$C$65</f>
        <v>0</v>
      </c>
      <c r="GSO66" s="378">
        <f t="shared" ref="GSO66:GUZ66" si="2631">GSO$60*$C66*$C$65</f>
        <v>0</v>
      </c>
      <c r="GSQ66" s="378">
        <f t="shared" ref="GSQ66:GVB66" si="2632">GSQ$60*$C66*$C$65</f>
        <v>0</v>
      </c>
      <c r="GSS66" s="378">
        <f t="shared" ref="GSS66:GVD66" si="2633">GSS$60*$C66*$C$65</f>
        <v>0</v>
      </c>
      <c r="GSU66" s="378">
        <f t="shared" ref="GSU66:GVF66" si="2634">GSU$60*$C66*$C$65</f>
        <v>0</v>
      </c>
      <c r="GSW66" s="378">
        <f t="shared" ref="GSW66:GVH66" si="2635">GSW$60*$C66*$C$65</f>
        <v>0</v>
      </c>
      <c r="GSY66" s="378">
        <f t="shared" ref="GSY66:GVJ66" si="2636">GSY$60*$C66*$C$65</f>
        <v>0</v>
      </c>
      <c r="GTA66" s="378">
        <f t="shared" ref="GTA66:GVL66" si="2637">GTA$60*$C66*$C$65</f>
        <v>0</v>
      </c>
      <c r="GTC66" s="378">
        <f t="shared" ref="GTC66:GVN66" si="2638">GTC$60*$C66*$C$65</f>
        <v>0</v>
      </c>
      <c r="GTE66" s="378">
        <f t="shared" ref="GTE66:GVP66" si="2639">GTE$60*$C66*$C$65</f>
        <v>0</v>
      </c>
      <c r="GTG66" s="378">
        <f t="shared" ref="GTG66:GVR66" si="2640">GTG$60*$C66*$C$65</f>
        <v>0</v>
      </c>
      <c r="GTI66" s="378">
        <f t="shared" ref="GTI66:GVT66" si="2641">GTI$60*$C66*$C$65</f>
        <v>0</v>
      </c>
      <c r="GTK66" s="378">
        <f t="shared" ref="GTK66:GVV66" si="2642">GTK$60*$C66*$C$65</f>
        <v>0</v>
      </c>
      <c r="GTM66" s="378">
        <f t="shared" ref="GTM66:GVX66" si="2643">GTM$60*$C66*$C$65</f>
        <v>0</v>
      </c>
      <c r="GTO66" s="378">
        <f t="shared" ref="GTO66:GVZ66" si="2644">GTO$60*$C66*$C$65</f>
        <v>0</v>
      </c>
      <c r="GTQ66" s="378">
        <f t="shared" ref="GTQ66:GWB66" si="2645">GTQ$60*$C66*$C$65</f>
        <v>0</v>
      </c>
      <c r="GTS66" s="378">
        <f t="shared" ref="GTS66:GWD69" si="2646">GTS$60*$C66*$C$65</f>
        <v>0</v>
      </c>
      <c r="GTU66" s="378">
        <f t="shared" ref="GTU66:GWF66" si="2647">GTU$60*$C66*$C$65</f>
        <v>0</v>
      </c>
      <c r="GTW66" s="378">
        <f t="shared" ref="GTW66:GWH66" si="2648">GTW$60*$C66*$C$65</f>
        <v>0</v>
      </c>
      <c r="GTY66" s="378">
        <f t="shared" ref="GTY66:GWJ66" si="2649">GTY$60*$C66*$C$65</f>
        <v>0</v>
      </c>
      <c r="GUA66" s="378">
        <f t="shared" ref="GUA66:GWL66" si="2650">GUA$60*$C66*$C$65</f>
        <v>0</v>
      </c>
      <c r="GUC66" s="378">
        <f t="shared" ref="GUC66:GWN66" si="2651">GUC$60*$C66*$C$65</f>
        <v>0</v>
      </c>
      <c r="GUE66" s="378">
        <f t="shared" ref="GUE66:GWP66" si="2652">GUE$60*$C66*$C$65</f>
        <v>0</v>
      </c>
      <c r="GUG66" s="378">
        <f t="shared" ref="GUG66:GWR66" si="2653">GUG$60*$C66*$C$65</f>
        <v>0</v>
      </c>
      <c r="GUI66" s="378">
        <f t="shared" ref="GUI66:GWT66" si="2654">GUI$60*$C66*$C$65</f>
        <v>0</v>
      </c>
      <c r="GUK66" s="378">
        <f t="shared" ref="GUK66:GWV66" si="2655">GUK$60*$C66*$C$65</f>
        <v>0</v>
      </c>
      <c r="GUM66" s="378">
        <f t="shared" ref="GUM66:GWX66" si="2656">GUM$60*$C66*$C$65</f>
        <v>0</v>
      </c>
      <c r="GUO66" s="378">
        <f t="shared" ref="GUO66:GWZ66" si="2657">GUO$60*$C66*$C$65</f>
        <v>0</v>
      </c>
      <c r="GUQ66" s="378">
        <f t="shared" ref="GUQ66:GXB66" si="2658">GUQ$60*$C66*$C$65</f>
        <v>0</v>
      </c>
      <c r="GUS66" s="378">
        <f t="shared" ref="GUS66:GXD66" si="2659">GUS$60*$C66*$C$65</f>
        <v>0</v>
      </c>
      <c r="GUU66" s="378">
        <f t="shared" ref="GUU66:GXF66" si="2660">GUU$60*$C66*$C$65</f>
        <v>0</v>
      </c>
      <c r="GUW66" s="378">
        <f t="shared" ref="GUW66:GXH66" si="2661">GUW$60*$C66*$C$65</f>
        <v>0</v>
      </c>
      <c r="GUY66" s="378">
        <f t="shared" ref="GUY66:GXJ66" si="2662">GUY$60*$C66*$C$65</f>
        <v>0</v>
      </c>
      <c r="GVA66" s="378">
        <f t="shared" ref="GVA66:GXL66" si="2663">GVA$60*$C66*$C$65</f>
        <v>0</v>
      </c>
      <c r="GVC66" s="378">
        <f t="shared" ref="GVC66:GXN66" si="2664">GVC$60*$C66*$C$65</f>
        <v>0</v>
      </c>
      <c r="GVE66" s="378">
        <f t="shared" ref="GVE66:GXP66" si="2665">GVE$60*$C66*$C$65</f>
        <v>0</v>
      </c>
      <c r="GVG66" s="378">
        <f t="shared" ref="GVG66:GXR66" si="2666">GVG$60*$C66*$C$65</f>
        <v>0</v>
      </c>
      <c r="GVI66" s="378">
        <f t="shared" ref="GVI66:GXT66" si="2667">GVI$60*$C66*$C$65</f>
        <v>0</v>
      </c>
      <c r="GVK66" s="378">
        <f t="shared" ref="GVK66:GXV66" si="2668">GVK$60*$C66*$C$65</f>
        <v>0</v>
      </c>
      <c r="GVM66" s="378">
        <f t="shared" ref="GVM66:GXX66" si="2669">GVM$60*$C66*$C$65</f>
        <v>0</v>
      </c>
      <c r="GVO66" s="378">
        <f t="shared" ref="GVO66:GXZ66" si="2670">GVO$60*$C66*$C$65</f>
        <v>0</v>
      </c>
      <c r="GVQ66" s="378">
        <f t="shared" ref="GVQ66:GYB66" si="2671">GVQ$60*$C66*$C$65</f>
        <v>0</v>
      </c>
      <c r="GVS66" s="378">
        <f t="shared" ref="GVS66:GYD66" si="2672">GVS$60*$C66*$C$65</f>
        <v>0</v>
      </c>
      <c r="GVU66" s="378">
        <f t="shared" ref="GVU66:GYF66" si="2673">GVU$60*$C66*$C$65</f>
        <v>0</v>
      </c>
      <c r="GVW66" s="378">
        <f t="shared" ref="GVW66:GYH66" si="2674">GVW$60*$C66*$C$65</f>
        <v>0</v>
      </c>
      <c r="GVY66" s="378">
        <f t="shared" ref="GVY66:GYJ66" si="2675">GVY$60*$C66*$C$65</f>
        <v>0</v>
      </c>
      <c r="GWA66" s="378">
        <f t="shared" ref="GWA66:GYL66" si="2676">GWA$60*$C66*$C$65</f>
        <v>0</v>
      </c>
      <c r="GWC66" s="378">
        <f t="shared" ref="GWC66:GYN66" si="2677">GWC$60*$C66*$C$65</f>
        <v>0</v>
      </c>
      <c r="GWE66" s="378">
        <f t="shared" ref="GWE66:GYP69" si="2678">GWE$60*$C66*$C$65</f>
        <v>0</v>
      </c>
      <c r="GWG66" s="378">
        <f t="shared" ref="GWG66:GYR66" si="2679">GWG$60*$C66*$C$65</f>
        <v>0</v>
      </c>
      <c r="GWI66" s="378">
        <f t="shared" ref="GWI66:GYT66" si="2680">GWI$60*$C66*$C$65</f>
        <v>0</v>
      </c>
      <c r="GWK66" s="378">
        <f t="shared" ref="GWK66:GYV66" si="2681">GWK$60*$C66*$C$65</f>
        <v>0</v>
      </c>
      <c r="GWM66" s="378">
        <f t="shared" ref="GWM66:GYX66" si="2682">GWM$60*$C66*$C$65</f>
        <v>0</v>
      </c>
      <c r="GWO66" s="378">
        <f t="shared" ref="GWO66:GYZ66" si="2683">GWO$60*$C66*$C$65</f>
        <v>0</v>
      </c>
      <c r="GWQ66" s="378">
        <f t="shared" ref="GWQ66:GZB66" si="2684">GWQ$60*$C66*$C$65</f>
        <v>0</v>
      </c>
      <c r="GWS66" s="378">
        <f t="shared" ref="GWS66:GZD66" si="2685">GWS$60*$C66*$C$65</f>
        <v>0</v>
      </c>
      <c r="GWU66" s="378">
        <f t="shared" ref="GWU66:GZF66" si="2686">GWU$60*$C66*$C$65</f>
        <v>0</v>
      </c>
      <c r="GWW66" s="378">
        <f t="shared" ref="GWW66:GZH66" si="2687">GWW$60*$C66*$C$65</f>
        <v>0</v>
      </c>
      <c r="GWY66" s="378">
        <f t="shared" ref="GWY66:GZJ66" si="2688">GWY$60*$C66*$C$65</f>
        <v>0</v>
      </c>
      <c r="GXA66" s="378">
        <f t="shared" ref="GXA66:GZL66" si="2689">GXA$60*$C66*$C$65</f>
        <v>0</v>
      </c>
      <c r="GXC66" s="378">
        <f t="shared" ref="GXC66:GZN66" si="2690">GXC$60*$C66*$C$65</f>
        <v>0</v>
      </c>
      <c r="GXE66" s="378">
        <f t="shared" ref="GXE66:GZP66" si="2691">GXE$60*$C66*$C$65</f>
        <v>0</v>
      </c>
      <c r="GXG66" s="378">
        <f t="shared" ref="GXG66:GZR66" si="2692">GXG$60*$C66*$C$65</f>
        <v>0</v>
      </c>
      <c r="GXI66" s="378">
        <f t="shared" ref="GXI66:GZT66" si="2693">GXI$60*$C66*$C$65</f>
        <v>0</v>
      </c>
      <c r="GXK66" s="378">
        <f t="shared" ref="GXK66:GZV66" si="2694">GXK$60*$C66*$C$65</f>
        <v>0</v>
      </c>
      <c r="GXM66" s="378">
        <f t="shared" ref="GXM66:GZX66" si="2695">GXM$60*$C66*$C$65</f>
        <v>0</v>
      </c>
      <c r="GXO66" s="378">
        <f t="shared" ref="GXO66:GZZ66" si="2696">GXO$60*$C66*$C$65</f>
        <v>0</v>
      </c>
      <c r="GXQ66" s="378">
        <f t="shared" ref="GXQ66:HAB66" si="2697">GXQ$60*$C66*$C$65</f>
        <v>0</v>
      </c>
      <c r="GXS66" s="378">
        <f t="shared" ref="GXS66:HAD66" si="2698">GXS$60*$C66*$C$65</f>
        <v>0</v>
      </c>
      <c r="GXU66" s="378">
        <f t="shared" ref="GXU66:HAF66" si="2699">GXU$60*$C66*$C$65</f>
        <v>0</v>
      </c>
      <c r="GXW66" s="378">
        <f t="shared" ref="GXW66:HAH66" si="2700">GXW$60*$C66*$C$65</f>
        <v>0</v>
      </c>
      <c r="GXY66" s="378">
        <f t="shared" ref="GXY66:HAJ66" si="2701">GXY$60*$C66*$C$65</f>
        <v>0</v>
      </c>
      <c r="GYA66" s="378">
        <f t="shared" ref="GYA66:HAL66" si="2702">GYA$60*$C66*$C$65</f>
        <v>0</v>
      </c>
      <c r="GYC66" s="378">
        <f t="shared" ref="GYC66:HAN66" si="2703">GYC$60*$C66*$C$65</f>
        <v>0</v>
      </c>
      <c r="GYE66" s="378">
        <f t="shared" ref="GYE66:HAP66" si="2704">GYE$60*$C66*$C$65</f>
        <v>0</v>
      </c>
      <c r="GYG66" s="378">
        <f t="shared" ref="GYG66:HAR66" si="2705">GYG$60*$C66*$C$65</f>
        <v>0</v>
      </c>
      <c r="GYI66" s="378">
        <f t="shared" ref="GYI66:HAT66" si="2706">GYI$60*$C66*$C$65</f>
        <v>0</v>
      </c>
      <c r="GYK66" s="378">
        <f t="shared" ref="GYK66:HAV66" si="2707">GYK$60*$C66*$C$65</f>
        <v>0</v>
      </c>
      <c r="GYM66" s="378">
        <f t="shared" ref="GYM66:HAX66" si="2708">GYM$60*$C66*$C$65</f>
        <v>0</v>
      </c>
      <c r="GYO66" s="378">
        <f t="shared" ref="GYO66:HAZ66" si="2709">GYO$60*$C66*$C$65</f>
        <v>0</v>
      </c>
      <c r="GYQ66" s="378">
        <f t="shared" ref="GYQ66:HBB69" si="2710">GYQ$60*$C66*$C$65</f>
        <v>0</v>
      </c>
      <c r="GYS66" s="378">
        <f t="shared" ref="GYS66:HBD66" si="2711">GYS$60*$C66*$C$65</f>
        <v>0</v>
      </c>
      <c r="GYU66" s="378">
        <f t="shared" ref="GYU66:HBF66" si="2712">GYU$60*$C66*$C$65</f>
        <v>0</v>
      </c>
      <c r="GYW66" s="378">
        <f t="shared" ref="GYW66:HBH66" si="2713">GYW$60*$C66*$C$65</f>
        <v>0</v>
      </c>
      <c r="GYY66" s="378">
        <f t="shared" ref="GYY66:HBJ66" si="2714">GYY$60*$C66*$C$65</f>
        <v>0</v>
      </c>
      <c r="GZA66" s="378">
        <f t="shared" ref="GZA66:HBL66" si="2715">GZA$60*$C66*$C$65</f>
        <v>0</v>
      </c>
      <c r="GZC66" s="378">
        <f t="shared" ref="GZC66:HBN66" si="2716">GZC$60*$C66*$C$65</f>
        <v>0</v>
      </c>
      <c r="GZE66" s="378">
        <f t="shared" ref="GZE66:HBP66" si="2717">GZE$60*$C66*$C$65</f>
        <v>0</v>
      </c>
      <c r="GZG66" s="378">
        <f t="shared" ref="GZG66:HBR66" si="2718">GZG$60*$C66*$C$65</f>
        <v>0</v>
      </c>
      <c r="GZI66" s="378">
        <f t="shared" ref="GZI66:HBT66" si="2719">GZI$60*$C66*$C$65</f>
        <v>0</v>
      </c>
      <c r="GZK66" s="378">
        <f t="shared" ref="GZK66:HBV66" si="2720">GZK$60*$C66*$C$65</f>
        <v>0</v>
      </c>
      <c r="GZM66" s="378">
        <f t="shared" ref="GZM66:HBX66" si="2721">GZM$60*$C66*$C$65</f>
        <v>0</v>
      </c>
      <c r="GZO66" s="378">
        <f t="shared" ref="GZO66:HBZ66" si="2722">GZO$60*$C66*$C$65</f>
        <v>0</v>
      </c>
      <c r="GZQ66" s="378">
        <f t="shared" ref="GZQ66:HCB66" si="2723">GZQ$60*$C66*$C$65</f>
        <v>0</v>
      </c>
      <c r="GZS66" s="378">
        <f t="shared" ref="GZS66:HCD66" si="2724">GZS$60*$C66*$C$65</f>
        <v>0</v>
      </c>
      <c r="GZU66" s="378">
        <f t="shared" ref="GZU66:HCF66" si="2725">GZU$60*$C66*$C$65</f>
        <v>0</v>
      </c>
      <c r="GZW66" s="378">
        <f t="shared" ref="GZW66:HCH66" si="2726">GZW$60*$C66*$C$65</f>
        <v>0</v>
      </c>
      <c r="GZY66" s="378">
        <f t="shared" ref="GZY66:HCJ66" si="2727">GZY$60*$C66*$C$65</f>
        <v>0</v>
      </c>
      <c r="HAA66" s="378">
        <f t="shared" ref="HAA66:HCL66" si="2728">HAA$60*$C66*$C$65</f>
        <v>0</v>
      </c>
      <c r="HAC66" s="378">
        <f t="shared" ref="HAC66:HCN66" si="2729">HAC$60*$C66*$C$65</f>
        <v>0</v>
      </c>
      <c r="HAE66" s="378">
        <f t="shared" ref="HAE66:HCP66" si="2730">HAE$60*$C66*$C$65</f>
        <v>0</v>
      </c>
      <c r="HAG66" s="378">
        <f t="shared" ref="HAG66:HCR66" si="2731">HAG$60*$C66*$C$65</f>
        <v>0</v>
      </c>
      <c r="HAI66" s="378">
        <f t="shared" ref="HAI66:HCT66" si="2732">HAI$60*$C66*$C$65</f>
        <v>0</v>
      </c>
      <c r="HAK66" s="378">
        <f t="shared" ref="HAK66:HCV66" si="2733">HAK$60*$C66*$C$65</f>
        <v>0</v>
      </c>
      <c r="HAM66" s="378">
        <f t="shared" ref="HAM66:HCX66" si="2734">HAM$60*$C66*$C$65</f>
        <v>0</v>
      </c>
      <c r="HAO66" s="378">
        <f t="shared" ref="HAO66:HCZ66" si="2735">HAO$60*$C66*$C$65</f>
        <v>0</v>
      </c>
      <c r="HAQ66" s="378">
        <f t="shared" ref="HAQ66:HDB66" si="2736">HAQ$60*$C66*$C$65</f>
        <v>0</v>
      </c>
      <c r="HAS66" s="378">
        <f t="shared" ref="HAS66:HDD66" si="2737">HAS$60*$C66*$C$65</f>
        <v>0</v>
      </c>
      <c r="HAU66" s="378">
        <f t="shared" ref="HAU66:HDF66" si="2738">HAU$60*$C66*$C$65</f>
        <v>0</v>
      </c>
      <c r="HAW66" s="378">
        <f t="shared" ref="HAW66:HDH66" si="2739">HAW$60*$C66*$C$65</f>
        <v>0</v>
      </c>
      <c r="HAY66" s="378">
        <f t="shared" ref="HAY66:HDJ66" si="2740">HAY$60*$C66*$C$65</f>
        <v>0</v>
      </c>
      <c r="HBA66" s="378">
        <f t="shared" ref="HBA66:HDL66" si="2741">HBA$60*$C66*$C$65</f>
        <v>0</v>
      </c>
      <c r="HBC66" s="378">
        <f t="shared" ref="HBC66:HDN69" si="2742">HBC$60*$C66*$C$65</f>
        <v>0</v>
      </c>
      <c r="HBE66" s="378">
        <f t="shared" ref="HBE66:HDP66" si="2743">HBE$60*$C66*$C$65</f>
        <v>0</v>
      </c>
      <c r="HBG66" s="378">
        <f t="shared" ref="HBG66:HDR66" si="2744">HBG$60*$C66*$C$65</f>
        <v>0</v>
      </c>
      <c r="HBI66" s="378">
        <f t="shared" ref="HBI66:HDT66" si="2745">HBI$60*$C66*$C$65</f>
        <v>0</v>
      </c>
      <c r="HBK66" s="378">
        <f t="shared" ref="HBK66:HDV66" si="2746">HBK$60*$C66*$C$65</f>
        <v>0</v>
      </c>
      <c r="HBM66" s="378">
        <f t="shared" ref="HBM66:HDX66" si="2747">HBM$60*$C66*$C$65</f>
        <v>0</v>
      </c>
      <c r="HBO66" s="378">
        <f t="shared" ref="HBO66:HDZ66" si="2748">HBO$60*$C66*$C$65</f>
        <v>0</v>
      </c>
      <c r="HBQ66" s="378">
        <f t="shared" ref="HBQ66:HEB66" si="2749">HBQ$60*$C66*$C$65</f>
        <v>0</v>
      </c>
      <c r="HBS66" s="378">
        <f t="shared" ref="HBS66:HED66" si="2750">HBS$60*$C66*$C$65</f>
        <v>0</v>
      </c>
      <c r="HBU66" s="378">
        <f t="shared" ref="HBU66:HEF66" si="2751">HBU$60*$C66*$C$65</f>
        <v>0</v>
      </c>
      <c r="HBW66" s="378">
        <f t="shared" ref="HBW66:HEH66" si="2752">HBW$60*$C66*$C$65</f>
        <v>0</v>
      </c>
      <c r="HBY66" s="378">
        <f t="shared" ref="HBY66:HEJ66" si="2753">HBY$60*$C66*$C$65</f>
        <v>0</v>
      </c>
      <c r="HCA66" s="378">
        <f t="shared" ref="HCA66:HEL66" si="2754">HCA$60*$C66*$C$65</f>
        <v>0</v>
      </c>
      <c r="HCC66" s="378">
        <f t="shared" ref="HCC66:HEN66" si="2755">HCC$60*$C66*$C$65</f>
        <v>0</v>
      </c>
      <c r="HCE66" s="378">
        <f t="shared" ref="HCE66:HEP66" si="2756">HCE$60*$C66*$C$65</f>
        <v>0</v>
      </c>
      <c r="HCG66" s="378">
        <f t="shared" ref="HCG66:HER66" si="2757">HCG$60*$C66*$C$65</f>
        <v>0</v>
      </c>
      <c r="HCI66" s="378">
        <f t="shared" ref="HCI66:HET66" si="2758">HCI$60*$C66*$C$65</f>
        <v>0</v>
      </c>
      <c r="HCK66" s="378">
        <f t="shared" ref="HCK66:HEV66" si="2759">HCK$60*$C66*$C$65</f>
        <v>0</v>
      </c>
      <c r="HCM66" s="378">
        <f t="shared" ref="HCM66:HEX66" si="2760">HCM$60*$C66*$C$65</f>
        <v>0</v>
      </c>
      <c r="HCO66" s="378">
        <f t="shared" ref="HCO66:HEZ66" si="2761">HCO$60*$C66*$C$65</f>
        <v>0</v>
      </c>
      <c r="HCQ66" s="378">
        <f t="shared" ref="HCQ66:HFB66" si="2762">HCQ$60*$C66*$C$65</f>
        <v>0</v>
      </c>
      <c r="HCS66" s="378">
        <f t="shared" ref="HCS66:HFD66" si="2763">HCS$60*$C66*$C$65</f>
        <v>0</v>
      </c>
      <c r="HCU66" s="378">
        <f t="shared" ref="HCU66:HFF66" si="2764">HCU$60*$C66*$C$65</f>
        <v>0</v>
      </c>
      <c r="HCW66" s="378">
        <f t="shared" ref="HCW66:HFH66" si="2765">HCW$60*$C66*$C$65</f>
        <v>0</v>
      </c>
      <c r="HCY66" s="378">
        <f t="shared" ref="HCY66:HFJ66" si="2766">HCY$60*$C66*$C$65</f>
        <v>0</v>
      </c>
      <c r="HDA66" s="378">
        <f t="shared" ref="HDA66:HFL66" si="2767">HDA$60*$C66*$C$65</f>
        <v>0</v>
      </c>
      <c r="HDC66" s="378">
        <f t="shared" ref="HDC66:HFN66" si="2768">HDC$60*$C66*$C$65</f>
        <v>0</v>
      </c>
      <c r="HDE66" s="378">
        <f t="shared" ref="HDE66:HFP66" si="2769">HDE$60*$C66*$C$65</f>
        <v>0</v>
      </c>
      <c r="HDG66" s="378">
        <f t="shared" ref="HDG66:HFR66" si="2770">HDG$60*$C66*$C$65</f>
        <v>0</v>
      </c>
      <c r="HDI66" s="378">
        <f t="shared" ref="HDI66:HFT66" si="2771">HDI$60*$C66*$C$65</f>
        <v>0</v>
      </c>
      <c r="HDK66" s="378">
        <f t="shared" ref="HDK66:HFV66" si="2772">HDK$60*$C66*$C$65</f>
        <v>0</v>
      </c>
      <c r="HDM66" s="378">
        <f t="shared" ref="HDM66:HFX66" si="2773">HDM$60*$C66*$C$65</f>
        <v>0</v>
      </c>
      <c r="HDO66" s="378">
        <f t="shared" ref="HDO66:HFZ69" si="2774">HDO$60*$C66*$C$65</f>
        <v>0</v>
      </c>
      <c r="HDQ66" s="378">
        <f t="shared" ref="HDQ66:HGB66" si="2775">HDQ$60*$C66*$C$65</f>
        <v>0</v>
      </c>
      <c r="HDS66" s="378">
        <f t="shared" ref="HDS66:HGD66" si="2776">HDS$60*$C66*$C$65</f>
        <v>0</v>
      </c>
      <c r="HDU66" s="378">
        <f t="shared" ref="HDU66:HGF66" si="2777">HDU$60*$C66*$C$65</f>
        <v>0</v>
      </c>
      <c r="HDW66" s="378">
        <f t="shared" ref="HDW66:HGH66" si="2778">HDW$60*$C66*$C$65</f>
        <v>0</v>
      </c>
      <c r="HDY66" s="378">
        <f t="shared" ref="HDY66:HGJ66" si="2779">HDY$60*$C66*$C$65</f>
        <v>0</v>
      </c>
      <c r="HEA66" s="378">
        <f t="shared" ref="HEA66:HGL66" si="2780">HEA$60*$C66*$C$65</f>
        <v>0</v>
      </c>
      <c r="HEC66" s="378">
        <f t="shared" ref="HEC66:HGN66" si="2781">HEC$60*$C66*$C$65</f>
        <v>0</v>
      </c>
      <c r="HEE66" s="378">
        <f t="shared" ref="HEE66:HGP66" si="2782">HEE$60*$C66*$C$65</f>
        <v>0</v>
      </c>
      <c r="HEG66" s="378">
        <f t="shared" ref="HEG66:HGR66" si="2783">HEG$60*$C66*$C$65</f>
        <v>0</v>
      </c>
      <c r="HEI66" s="378">
        <f t="shared" ref="HEI66:HGT66" si="2784">HEI$60*$C66*$C$65</f>
        <v>0</v>
      </c>
      <c r="HEK66" s="378">
        <f t="shared" ref="HEK66:HGV66" si="2785">HEK$60*$C66*$C$65</f>
        <v>0</v>
      </c>
      <c r="HEM66" s="378">
        <f t="shared" ref="HEM66:HGX66" si="2786">HEM$60*$C66*$C$65</f>
        <v>0</v>
      </c>
      <c r="HEO66" s="378">
        <f t="shared" ref="HEO66:HGZ66" si="2787">HEO$60*$C66*$C$65</f>
        <v>0</v>
      </c>
      <c r="HEQ66" s="378">
        <f t="shared" ref="HEQ66:HHB66" si="2788">HEQ$60*$C66*$C$65</f>
        <v>0</v>
      </c>
      <c r="HES66" s="378">
        <f t="shared" ref="HES66:HHD66" si="2789">HES$60*$C66*$C$65</f>
        <v>0</v>
      </c>
      <c r="HEU66" s="378">
        <f t="shared" ref="HEU66:HHF66" si="2790">HEU$60*$C66*$C$65</f>
        <v>0</v>
      </c>
      <c r="HEW66" s="378">
        <f t="shared" ref="HEW66:HHH66" si="2791">HEW$60*$C66*$C$65</f>
        <v>0</v>
      </c>
      <c r="HEY66" s="378">
        <f t="shared" ref="HEY66:HHJ66" si="2792">HEY$60*$C66*$C$65</f>
        <v>0</v>
      </c>
      <c r="HFA66" s="378">
        <f t="shared" ref="HFA66:HHL66" si="2793">HFA$60*$C66*$C$65</f>
        <v>0</v>
      </c>
      <c r="HFC66" s="378">
        <f t="shared" ref="HFC66:HHN66" si="2794">HFC$60*$C66*$C$65</f>
        <v>0</v>
      </c>
      <c r="HFE66" s="378">
        <f t="shared" ref="HFE66:HHP66" si="2795">HFE$60*$C66*$C$65</f>
        <v>0</v>
      </c>
      <c r="HFG66" s="378">
        <f t="shared" ref="HFG66:HHR66" si="2796">HFG$60*$C66*$C$65</f>
        <v>0</v>
      </c>
      <c r="HFI66" s="378">
        <f t="shared" ref="HFI66:HHT66" si="2797">HFI$60*$C66*$C$65</f>
        <v>0</v>
      </c>
      <c r="HFK66" s="378">
        <f t="shared" ref="HFK66:HHV66" si="2798">HFK$60*$C66*$C$65</f>
        <v>0</v>
      </c>
      <c r="HFM66" s="378">
        <f t="shared" ref="HFM66:HHX66" si="2799">HFM$60*$C66*$C$65</f>
        <v>0</v>
      </c>
      <c r="HFO66" s="378">
        <f t="shared" ref="HFO66:HHZ66" si="2800">HFO$60*$C66*$C$65</f>
        <v>0</v>
      </c>
      <c r="HFQ66" s="378">
        <f t="shared" ref="HFQ66:HIB66" si="2801">HFQ$60*$C66*$C$65</f>
        <v>0</v>
      </c>
      <c r="HFS66" s="378">
        <f t="shared" ref="HFS66:HID66" si="2802">HFS$60*$C66*$C$65</f>
        <v>0</v>
      </c>
      <c r="HFU66" s="378">
        <f t="shared" ref="HFU66:HIF66" si="2803">HFU$60*$C66*$C$65</f>
        <v>0</v>
      </c>
      <c r="HFW66" s="378">
        <f t="shared" ref="HFW66:HIH66" si="2804">HFW$60*$C66*$C$65</f>
        <v>0</v>
      </c>
      <c r="HFY66" s="378">
        <f t="shared" ref="HFY66:HIJ66" si="2805">HFY$60*$C66*$C$65</f>
        <v>0</v>
      </c>
      <c r="HGA66" s="378">
        <f t="shared" ref="HGA66:HIL69" si="2806">HGA$60*$C66*$C$65</f>
        <v>0</v>
      </c>
      <c r="HGC66" s="378">
        <f t="shared" ref="HGC66:HIN66" si="2807">HGC$60*$C66*$C$65</f>
        <v>0</v>
      </c>
      <c r="HGE66" s="378">
        <f t="shared" ref="HGE66:HIP66" si="2808">HGE$60*$C66*$C$65</f>
        <v>0</v>
      </c>
      <c r="HGG66" s="378">
        <f t="shared" ref="HGG66:HIR66" si="2809">HGG$60*$C66*$C$65</f>
        <v>0</v>
      </c>
      <c r="HGI66" s="378">
        <f t="shared" ref="HGI66:HIT66" si="2810">HGI$60*$C66*$C$65</f>
        <v>0</v>
      </c>
      <c r="HGK66" s="378">
        <f t="shared" ref="HGK66:HIV66" si="2811">HGK$60*$C66*$C$65</f>
        <v>0</v>
      </c>
      <c r="HGM66" s="378">
        <f t="shared" ref="HGM66:HIX66" si="2812">HGM$60*$C66*$C$65</f>
        <v>0</v>
      </c>
      <c r="HGO66" s="378">
        <f t="shared" ref="HGO66:HIZ66" si="2813">HGO$60*$C66*$C$65</f>
        <v>0</v>
      </c>
      <c r="HGQ66" s="378">
        <f t="shared" ref="HGQ66:HJB66" si="2814">HGQ$60*$C66*$C$65</f>
        <v>0</v>
      </c>
      <c r="HGS66" s="378">
        <f t="shared" ref="HGS66:HJD66" si="2815">HGS$60*$C66*$C$65</f>
        <v>0</v>
      </c>
      <c r="HGU66" s="378">
        <f t="shared" ref="HGU66:HJF66" si="2816">HGU$60*$C66*$C$65</f>
        <v>0</v>
      </c>
      <c r="HGW66" s="378">
        <f t="shared" ref="HGW66:HJH66" si="2817">HGW$60*$C66*$C$65</f>
        <v>0</v>
      </c>
      <c r="HGY66" s="378">
        <f t="shared" ref="HGY66:HJJ66" si="2818">HGY$60*$C66*$C$65</f>
        <v>0</v>
      </c>
      <c r="HHA66" s="378">
        <f t="shared" ref="HHA66:HJL66" si="2819">HHA$60*$C66*$C$65</f>
        <v>0</v>
      </c>
      <c r="HHC66" s="378">
        <f t="shared" ref="HHC66:HJN66" si="2820">HHC$60*$C66*$C$65</f>
        <v>0</v>
      </c>
      <c r="HHE66" s="378">
        <f t="shared" ref="HHE66:HJP66" si="2821">HHE$60*$C66*$C$65</f>
        <v>0</v>
      </c>
      <c r="HHG66" s="378">
        <f t="shared" ref="HHG66:HJR66" si="2822">HHG$60*$C66*$C$65</f>
        <v>0</v>
      </c>
      <c r="HHI66" s="378">
        <f t="shared" ref="HHI66:HJT66" si="2823">HHI$60*$C66*$C$65</f>
        <v>0</v>
      </c>
      <c r="HHK66" s="378">
        <f t="shared" ref="HHK66:HJV66" si="2824">HHK$60*$C66*$C$65</f>
        <v>0</v>
      </c>
      <c r="HHM66" s="378">
        <f t="shared" ref="HHM66:HJX66" si="2825">HHM$60*$C66*$C$65</f>
        <v>0</v>
      </c>
      <c r="HHO66" s="378">
        <f t="shared" ref="HHO66:HJZ66" si="2826">HHO$60*$C66*$C$65</f>
        <v>0</v>
      </c>
      <c r="HHQ66" s="378">
        <f t="shared" ref="HHQ66:HKB66" si="2827">HHQ$60*$C66*$C$65</f>
        <v>0</v>
      </c>
      <c r="HHS66" s="378">
        <f t="shared" ref="HHS66:HKD66" si="2828">HHS$60*$C66*$C$65</f>
        <v>0</v>
      </c>
      <c r="HHU66" s="378">
        <f t="shared" ref="HHU66:HKF66" si="2829">HHU$60*$C66*$C$65</f>
        <v>0</v>
      </c>
      <c r="HHW66" s="378">
        <f t="shared" ref="HHW66:HKH66" si="2830">HHW$60*$C66*$C$65</f>
        <v>0</v>
      </c>
      <c r="HHY66" s="378">
        <f t="shared" ref="HHY66:HKJ66" si="2831">HHY$60*$C66*$C$65</f>
        <v>0</v>
      </c>
      <c r="HIA66" s="378">
        <f t="shared" ref="HIA66:HKL66" si="2832">HIA$60*$C66*$C$65</f>
        <v>0</v>
      </c>
      <c r="HIC66" s="378">
        <f t="shared" ref="HIC66:HKN66" si="2833">HIC$60*$C66*$C$65</f>
        <v>0</v>
      </c>
      <c r="HIE66" s="378">
        <f t="shared" ref="HIE66:HKP66" si="2834">HIE$60*$C66*$C$65</f>
        <v>0</v>
      </c>
      <c r="HIG66" s="378">
        <f t="shared" ref="HIG66:HKR66" si="2835">HIG$60*$C66*$C$65</f>
        <v>0</v>
      </c>
      <c r="HII66" s="378">
        <f t="shared" ref="HII66:HKT66" si="2836">HII$60*$C66*$C$65</f>
        <v>0</v>
      </c>
      <c r="HIK66" s="378">
        <f t="shared" ref="HIK66:HKV66" si="2837">HIK$60*$C66*$C$65</f>
        <v>0</v>
      </c>
      <c r="HIM66" s="378">
        <f t="shared" ref="HIM66:HKX69" si="2838">HIM$60*$C66*$C$65</f>
        <v>0</v>
      </c>
      <c r="HIO66" s="378">
        <f t="shared" ref="HIO66:HKZ66" si="2839">HIO$60*$C66*$C$65</f>
        <v>0</v>
      </c>
      <c r="HIQ66" s="378">
        <f t="shared" ref="HIQ66:HLB66" si="2840">HIQ$60*$C66*$C$65</f>
        <v>0</v>
      </c>
      <c r="HIS66" s="378">
        <f t="shared" ref="HIS66:HLD66" si="2841">HIS$60*$C66*$C$65</f>
        <v>0</v>
      </c>
      <c r="HIU66" s="378">
        <f t="shared" ref="HIU66:HLF66" si="2842">HIU$60*$C66*$C$65</f>
        <v>0</v>
      </c>
      <c r="HIW66" s="378">
        <f t="shared" ref="HIW66:HLH66" si="2843">HIW$60*$C66*$C$65</f>
        <v>0</v>
      </c>
      <c r="HIY66" s="378">
        <f t="shared" ref="HIY66:HLJ66" si="2844">HIY$60*$C66*$C$65</f>
        <v>0</v>
      </c>
      <c r="HJA66" s="378">
        <f t="shared" ref="HJA66:HLL66" si="2845">HJA$60*$C66*$C$65</f>
        <v>0</v>
      </c>
      <c r="HJC66" s="378">
        <f t="shared" ref="HJC66:HLN66" si="2846">HJC$60*$C66*$C$65</f>
        <v>0</v>
      </c>
      <c r="HJE66" s="378">
        <f t="shared" ref="HJE66:HLP66" si="2847">HJE$60*$C66*$C$65</f>
        <v>0</v>
      </c>
      <c r="HJG66" s="378">
        <f t="shared" ref="HJG66:HLR66" si="2848">HJG$60*$C66*$C$65</f>
        <v>0</v>
      </c>
      <c r="HJI66" s="378">
        <f t="shared" ref="HJI66:HLT66" si="2849">HJI$60*$C66*$C$65</f>
        <v>0</v>
      </c>
      <c r="HJK66" s="378">
        <f t="shared" ref="HJK66:HLV66" si="2850">HJK$60*$C66*$C$65</f>
        <v>0</v>
      </c>
      <c r="HJM66" s="378">
        <f t="shared" ref="HJM66:HLX66" si="2851">HJM$60*$C66*$C$65</f>
        <v>0</v>
      </c>
      <c r="HJO66" s="378">
        <f t="shared" ref="HJO66:HLZ66" si="2852">HJO$60*$C66*$C$65</f>
        <v>0</v>
      </c>
      <c r="HJQ66" s="378">
        <f t="shared" ref="HJQ66:HMB66" si="2853">HJQ$60*$C66*$C$65</f>
        <v>0</v>
      </c>
      <c r="HJS66" s="378">
        <f t="shared" ref="HJS66:HMD66" si="2854">HJS$60*$C66*$C$65</f>
        <v>0</v>
      </c>
      <c r="HJU66" s="378">
        <f t="shared" ref="HJU66:HMF66" si="2855">HJU$60*$C66*$C$65</f>
        <v>0</v>
      </c>
      <c r="HJW66" s="378">
        <f t="shared" ref="HJW66:HMH66" si="2856">HJW$60*$C66*$C$65</f>
        <v>0</v>
      </c>
      <c r="HJY66" s="378">
        <f t="shared" ref="HJY66:HMJ66" si="2857">HJY$60*$C66*$C$65</f>
        <v>0</v>
      </c>
      <c r="HKA66" s="378">
        <f t="shared" ref="HKA66:HML66" si="2858">HKA$60*$C66*$C$65</f>
        <v>0</v>
      </c>
      <c r="HKC66" s="378">
        <f t="shared" ref="HKC66:HMN66" si="2859">HKC$60*$C66*$C$65</f>
        <v>0</v>
      </c>
      <c r="HKE66" s="378">
        <f t="shared" ref="HKE66:HMP66" si="2860">HKE$60*$C66*$C$65</f>
        <v>0</v>
      </c>
      <c r="HKG66" s="378">
        <f t="shared" ref="HKG66:HMR66" si="2861">HKG$60*$C66*$C$65</f>
        <v>0</v>
      </c>
      <c r="HKI66" s="378">
        <f t="shared" ref="HKI66:HMT66" si="2862">HKI$60*$C66*$C$65</f>
        <v>0</v>
      </c>
      <c r="HKK66" s="378">
        <f t="shared" ref="HKK66:HMV66" si="2863">HKK$60*$C66*$C$65</f>
        <v>0</v>
      </c>
      <c r="HKM66" s="378">
        <f t="shared" ref="HKM66:HMX66" si="2864">HKM$60*$C66*$C$65</f>
        <v>0</v>
      </c>
      <c r="HKO66" s="378">
        <f t="shared" ref="HKO66:HMZ66" si="2865">HKO$60*$C66*$C$65</f>
        <v>0</v>
      </c>
      <c r="HKQ66" s="378">
        <f t="shared" ref="HKQ66:HNB66" si="2866">HKQ$60*$C66*$C$65</f>
        <v>0</v>
      </c>
      <c r="HKS66" s="378">
        <f t="shared" ref="HKS66:HND66" si="2867">HKS$60*$C66*$C$65</f>
        <v>0</v>
      </c>
      <c r="HKU66" s="378">
        <f t="shared" ref="HKU66:HNF66" si="2868">HKU$60*$C66*$C$65</f>
        <v>0</v>
      </c>
      <c r="HKW66" s="378">
        <f t="shared" ref="HKW66:HNH66" si="2869">HKW$60*$C66*$C$65</f>
        <v>0</v>
      </c>
      <c r="HKY66" s="378">
        <f t="shared" ref="HKY66:HNJ69" si="2870">HKY$60*$C66*$C$65</f>
        <v>0</v>
      </c>
      <c r="HLA66" s="378">
        <f t="shared" ref="HLA66:HNL66" si="2871">HLA$60*$C66*$C$65</f>
        <v>0</v>
      </c>
      <c r="HLC66" s="378">
        <f t="shared" ref="HLC66:HNN66" si="2872">HLC$60*$C66*$C$65</f>
        <v>0</v>
      </c>
      <c r="HLE66" s="378">
        <f t="shared" ref="HLE66:HNP66" si="2873">HLE$60*$C66*$C$65</f>
        <v>0</v>
      </c>
      <c r="HLG66" s="378">
        <f t="shared" ref="HLG66:HNR66" si="2874">HLG$60*$C66*$C$65</f>
        <v>0</v>
      </c>
      <c r="HLI66" s="378">
        <f t="shared" ref="HLI66:HNT66" si="2875">HLI$60*$C66*$C$65</f>
        <v>0</v>
      </c>
      <c r="HLK66" s="378">
        <f t="shared" ref="HLK66:HNV66" si="2876">HLK$60*$C66*$C$65</f>
        <v>0</v>
      </c>
      <c r="HLM66" s="378">
        <f t="shared" ref="HLM66:HNX66" si="2877">HLM$60*$C66*$C$65</f>
        <v>0</v>
      </c>
      <c r="HLO66" s="378">
        <f t="shared" ref="HLO66:HNZ66" si="2878">HLO$60*$C66*$C$65</f>
        <v>0</v>
      </c>
      <c r="HLQ66" s="378">
        <f t="shared" ref="HLQ66:HOB66" si="2879">HLQ$60*$C66*$C$65</f>
        <v>0</v>
      </c>
      <c r="HLS66" s="378">
        <f t="shared" ref="HLS66:HOD66" si="2880">HLS$60*$C66*$C$65</f>
        <v>0</v>
      </c>
      <c r="HLU66" s="378">
        <f t="shared" ref="HLU66:HOF66" si="2881">HLU$60*$C66*$C$65</f>
        <v>0</v>
      </c>
      <c r="HLW66" s="378">
        <f t="shared" ref="HLW66:HOH66" si="2882">HLW$60*$C66*$C$65</f>
        <v>0</v>
      </c>
      <c r="HLY66" s="378">
        <f t="shared" ref="HLY66:HOJ66" si="2883">HLY$60*$C66*$C$65</f>
        <v>0</v>
      </c>
      <c r="HMA66" s="378">
        <f t="shared" ref="HMA66:HOL66" si="2884">HMA$60*$C66*$C$65</f>
        <v>0</v>
      </c>
      <c r="HMC66" s="378">
        <f t="shared" ref="HMC66:HON66" si="2885">HMC$60*$C66*$C$65</f>
        <v>0</v>
      </c>
      <c r="HME66" s="378">
        <f t="shared" ref="HME66:HOP66" si="2886">HME$60*$C66*$C$65</f>
        <v>0</v>
      </c>
      <c r="HMG66" s="378">
        <f t="shared" ref="HMG66:HOR66" si="2887">HMG$60*$C66*$C$65</f>
        <v>0</v>
      </c>
      <c r="HMI66" s="378">
        <f t="shared" ref="HMI66:HOT66" si="2888">HMI$60*$C66*$C$65</f>
        <v>0</v>
      </c>
      <c r="HMK66" s="378">
        <f t="shared" ref="HMK66:HOV66" si="2889">HMK$60*$C66*$C$65</f>
        <v>0</v>
      </c>
      <c r="HMM66" s="378">
        <f t="shared" ref="HMM66:HOX66" si="2890">HMM$60*$C66*$C$65</f>
        <v>0</v>
      </c>
      <c r="HMO66" s="378">
        <f t="shared" ref="HMO66:HOZ66" si="2891">HMO$60*$C66*$C$65</f>
        <v>0</v>
      </c>
      <c r="HMQ66" s="378">
        <f t="shared" ref="HMQ66:HPB66" si="2892">HMQ$60*$C66*$C$65</f>
        <v>0</v>
      </c>
      <c r="HMS66" s="378">
        <f t="shared" ref="HMS66:HPD66" si="2893">HMS$60*$C66*$C$65</f>
        <v>0</v>
      </c>
      <c r="HMU66" s="378">
        <f t="shared" ref="HMU66:HPF66" si="2894">HMU$60*$C66*$C$65</f>
        <v>0</v>
      </c>
      <c r="HMW66" s="378">
        <f t="shared" ref="HMW66:HPH66" si="2895">HMW$60*$C66*$C$65</f>
        <v>0</v>
      </c>
      <c r="HMY66" s="378">
        <f t="shared" ref="HMY66:HPJ66" si="2896">HMY$60*$C66*$C$65</f>
        <v>0</v>
      </c>
      <c r="HNA66" s="378">
        <f t="shared" ref="HNA66:HPL66" si="2897">HNA$60*$C66*$C$65</f>
        <v>0</v>
      </c>
      <c r="HNC66" s="378">
        <f t="shared" ref="HNC66:HPN66" si="2898">HNC$60*$C66*$C$65</f>
        <v>0</v>
      </c>
      <c r="HNE66" s="378">
        <f t="shared" ref="HNE66:HPP66" si="2899">HNE$60*$C66*$C$65</f>
        <v>0</v>
      </c>
      <c r="HNG66" s="378">
        <f t="shared" ref="HNG66:HPR66" si="2900">HNG$60*$C66*$C$65</f>
        <v>0</v>
      </c>
      <c r="HNI66" s="378">
        <f t="shared" ref="HNI66:HPT66" si="2901">HNI$60*$C66*$C$65</f>
        <v>0</v>
      </c>
      <c r="HNK66" s="378">
        <f t="shared" ref="HNK66:HPV69" si="2902">HNK$60*$C66*$C$65</f>
        <v>0</v>
      </c>
      <c r="HNM66" s="378">
        <f t="shared" ref="HNM66:HPX66" si="2903">HNM$60*$C66*$C$65</f>
        <v>0</v>
      </c>
      <c r="HNO66" s="378">
        <f t="shared" ref="HNO66:HPZ66" si="2904">HNO$60*$C66*$C$65</f>
        <v>0</v>
      </c>
      <c r="HNQ66" s="378">
        <f t="shared" ref="HNQ66:HQB66" si="2905">HNQ$60*$C66*$C$65</f>
        <v>0</v>
      </c>
      <c r="HNS66" s="378">
        <f t="shared" ref="HNS66:HQD66" si="2906">HNS$60*$C66*$C$65</f>
        <v>0</v>
      </c>
      <c r="HNU66" s="378">
        <f t="shared" ref="HNU66:HQF66" si="2907">HNU$60*$C66*$C$65</f>
        <v>0</v>
      </c>
      <c r="HNW66" s="378">
        <f t="shared" ref="HNW66:HQH66" si="2908">HNW$60*$C66*$C$65</f>
        <v>0</v>
      </c>
      <c r="HNY66" s="378">
        <f t="shared" ref="HNY66:HQJ66" si="2909">HNY$60*$C66*$C$65</f>
        <v>0</v>
      </c>
      <c r="HOA66" s="378">
        <f t="shared" ref="HOA66:HQL66" si="2910">HOA$60*$C66*$C$65</f>
        <v>0</v>
      </c>
      <c r="HOC66" s="378">
        <f t="shared" ref="HOC66:HQN66" si="2911">HOC$60*$C66*$C$65</f>
        <v>0</v>
      </c>
      <c r="HOE66" s="378">
        <f t="shared" ref="HOE66:HQP66" si="2912">HOE$60*$C66*$C$65</f>
        <v>0</v>
      </c>
      <c r="HOG66" s="378">
        <f t="shared" ref="HOG66:HQR66" si="2913">HOG$60*$C66*$C$65</f>
        <v>0</v>
      </c>
      <c r="HOI66" s="378">
        <f t="shared" ref="HOI66:HQT66" si="2914">HOI$60*$C66*$C$65</f>
        <v>0</v>
      </c>
      <c r="HOK66" s="378">
        <f t="shared" ref="HOK66:HQV66" si="2915">HOK$60*$C66*$C$65</f>
        <v>0</v>
      </c>
      <c r="HOM66" s="378">
        <f t="shared" ref="HOM66:HQX66" si="2916">HOM$60*$C66*$C$65</f>
        <v>0</v>
      </c>
      <c r="HOO66" s="378">
        <f t="shared" ref="HOO66:HQZ66" si="2917">HOO$60*$C66*$C$65</f>
        <v>0</v>
      </c>
      <c r="HOQ66" s="378">
        <f t="shared" ref="HOQ66:HRB66" si="2918">HOQ$60*$C66*$C$65</f>
        <v>0</v>
      </c>
      <c r="HOS66" s="378">
        <f t="shared" ref="HOS66:HRD66" si="2919">HOS$60*$C66*$C$65</f>
        <v>0</v>
      </c>
      <c r="HOU66" s="378">
        <f t="shared" ref="HOU66:HRF66" si="2920">HOU$60*$C66*$C$65</f>
        <v>0</v>
      </c>
      <c r="HOW66" s="378">
        <f t="shared" ref="HOW66:HRH66" si="2921">HOW$60*$C66*$C$65</f>
        <v>0</v>
      </c>
      <c r="HOY66" s="378">
        <f t="shared" ref="HOY66:HRJ66" si="2922">HOY$60*$C66*$C$65</f>
        <v>0</v>
      </c>
      <c r="HPA66" s="378">
        <f t="shared" ref="HPA66:HRL66" si="2923">HPA$60*$C66*$C$65</f>
        <v>0</v>
      </c>
      <c r="HPC66" s="378">
        <f t="shared" ref="HPC66:HRN66" si="2924">HPC$60*$C66*$C$65</f>
        <v>0</v>
      </c>
      <c r="HPE66" s="378">
        <f t="shared" ref="HPE66:HRP66" si="2925">HPE$60*$C66*$C$65</f>
        <v>0</v>
      </c>
      <c r="HPG66" s="378">
        <f t="shared" ref="HPG66:HRR66" si="2926">HPG$60*$C66*$C$65</f>
        <v>0</v>
      </c>
      <c r="HPI66" s="378">
        <f t="shared" ref="HPI66:HRT66" si="2927">HPI$60*$C66*$C$65</f>
        <v>0</v>
      </c>
      <c r="HPK66" s="378">
        <f t="shared" ref="HPK66:HRV66" si="2928">HPK$60*$C66*$C$65</f>
        <v>0</v>
      </c>
      <c r="HPM66" s="378">
        <f t="shared" ref="HPM66:HRX66" si="2929">HPM$60*$C66*$C$65</f>
        <v>0</v>
      </c>
      <c r="HPO66" s="378">
        <f t="shared" ref="HPO66:HRZ66" si="2930">HPO$60*$C66*$C$65</f>
        <v>0</v>
      </c>
      <c r="HPQ66" s="378">
        <f t="shared" ref="HPQ66:HSB66" si="2931">HPQ$60*$C66*$C$65</f>
        <v>0</v>
      </c>
      <c r="HPS66" s="378">
        <f t="shared" ref="HPS66:HSD66" si="2932">HPS$60*$C66*$C$65</f>
        <v>0</v>
      </c>
      <c r="HPU66" s="378">
        <f t="shared" ref="HPU66:HSF66" si="2933">HPU$60*$C66*$C$65</f>
        <v>0</v>
      </c>
      <c r="HPW66" s="378">
        <f t="shared" ref="HPW66:HSH69" si="2934">HPW$60*$C66*$C$65</f>
        <v>0</v>
      </c>
      <c r="HPY66" s="378">
        <f t="shared" ref="HPY66:HSJ66" si="2935">HPY$60*$C66*$C$65</f>
        <v>0</v>
      </c>
      <c r="HQA66" s="378">
        <f t="shared" ref="HQA66:HSL66" si="2936">HQA$60*$C66*$C$65</f>
        <v>0</v>
      </c>
      <c r="HQC66" s="378">
        <f t="shared" ref="HQC66:HSN66" si="2937">HQC$60*$C66*$C$65</f>
        <v>0</v>
      </c>
      <c r="HQE66" s="378">
        <f t="shared" ref="HQE66:HSP66" si="2938">HQE$60*$C66*$C$65</f>
        <v>0</v>
      </c>
      <c r="HQG66" s="378">
        <f t="shared" ref="HQG66:HSR66" si="2939">HQG$60*$C66*$C$65</f>
        <v>0</v>
      </c>
      <c r="HQI66" s="378">
        <f t="shared" ref="HQI66:HST66" si="2940">HQI$60*$C66*$C$65</f>
        <v>0</v>
      </c>
      <c r="HQK66" s="378">
        <f t="shared" ref="HQK66:HSV66" si="2941">HQK$60*$C66*$C$65</f>
        <v>0</v>
      </c>
      <c r="HQM66" s="378">
        <f t="shared" ref="HQM66:HSX66" si="2942">HQM$60*$C66*$C$65</f>
        <v>0</v>
      </c>
      <c r="HQO66" s="378">
        <f t="shared" ref="HQO66:HSZ66" si="2943">HQO$60*$C66*$C$65</f>
        <v>0</v>
      </c>
      <c r="HQQ66" s="378">
        <f t="shared" ref="HQQ66:HTB66" si="2944">HQQ$60*$C66*$C$65</f>
        <v>0</v>
      </c>
      <c r="HQS66" s="378">
        <f t="shared" ref="HQS66:HTD66" si="2945">HQS$60*$C66*$C$65</f>
        <v>0</v>
      </c>
      <c r="HQU66" s="378">
        <f t="shared" ref="HQU66:HTF66" si="2946">HQU$60*$C66*$C$65</f>
        <v>0</v>
      </c>
      <c r="HQW66" s="378">
        <f t="shared" ref="HQW66:HTH66" si="2947">HQW$60*$C66*$C$65</f>
        <v>0</v>
      </c>
      <c r="HQY66" s="378">
        <f t="shared" ref="HQY66:HTJ66" si="2948">HQY$60*$C66*$C$65</f>
        <v>0</v>
      </c>
      <c r="HRA66" s="378">
        <f t="shared" ref="HRA66:HTL66" si="2949">HRA$60*$C66*$C$65</f>
        <v>0</v>
      </c>
      <c r="HRC66" s="378">
        <f t="shared" ref="HRC66:HTN66" si="2950">HRC$60*$C66*$C$65</f>
        <v>0</v>
      </c>
      <c r="HRE66" s="378">
        <f t="shared" ref="HRE66:HTP66" si="2951">HRE$60*$C66*$C$65</f>
        <v>0</v>
      </c>
      <c r="HRG66" s="378">
        <f t="shared" ref="HRG66:HTR66" si="2952">HRG$60*$C66*$C$65</f>
        <v>0</v>
      </c>
      <c r="HRI66" s="378">
        <f t="shared" ref="HRI66:HTT66" si="2953">HRI$60*$C66*$C$65</f>
        <v>0</v>
      </c>
      <c r="HRK66" s="378">
        <f t="shared" ref="HRK66:HTV66" si="2954">HRK$60*$C66*$C$65</f>
        <v>0</v>
      </c>
      <c r="HRM66" s="378">
        <f t="shared" ref="HRM66:HTX66" si="2955">HRM$60*$C66*$C$65</f>
        <v>0</v>
      </c>
      <c r="HRO66" s="378">
        <f t="shared" ref="HRO66:HTZ66" si="2956">HRO$60*$C66*$C$65</f>
        <v>0</v>
      </c>
      <c r="HRQ66" s="378">
        <f t="shared" ref="HRQ66:HUB66" si="2957">HRQ$60*$C66*$C$65</f>
        <v>0</v>
      </c>
      <c r="HRS66" s="378">
        <f t="shared" ref="HRS66:HUD66" si="2958">HRS$60*$C66*$C$65</f>
        <v>0</v>
      </c>
      <c r="HRU66" s="378">
        <f t="shared" ref="HRU66:HUF66" si="2959">HRU$60*$C66*$C$65</f>
        <v>0</v>
      </c>
      <c r="HRW66" s="378">
        <f t="shared" ref="HRW66:HUH66" si="2960">HRW$60*$C66*$C$65</f>
        <v>0</v>
      </c>
      <c r="HRY66" s="378">
        <f t="shared" ref="HRY66:HUJ66" si="2961">HRY$60*$C66*$C$65</f>
        <v>0</v>
      </c>
      <c r="HSA66" s="378">
        <f t="shared" ref="HSA66:HUL66" si="2962">HSA$60*$C66*$C$65</f>
        <v>0</v>
      </c>
      <c r="HSC66" s="378">
        <f t="shared" ref="HSC66:HUN66" si="2963">HSC$60*$C66*$C$65</f>
        <v>0</v>
      </c>
      <c r="HSE66" s="378">
        <f t="shared" ref="HSE66:HUP66" si="2964">HSE$60*$C66*$C$65</f>
        <v>0</v>
      </c>
      <c r="HSG66" s="378">
        <f t="shared" ref="HSG66:HUR66" si="2965">HSG$60*$C66*$C$65</f>
        <v>0</v>
      </c>
      <c r="HSI66" s="378">
        <f t="shared" ref="HSI66:HUT69" si="2966">HSI$60*$C66*$C$65</f>
        <v>0</v>
      </c>
      <c r="HSK66" s="378">
        <f t="shared" ref="HSK66:HUV66" si="2967">HSK$60*$C66*$C$65</f>
        <v>0</v>
      </c>
      <c r="HSM66" s="378">
        <f t="shared" ref="HSM66:HUX66" si="2968">HSM$60*$C66*$C$65</f>
        <v>0</v>
      </c>
      <c r="HSO66" s="378">
        <f t="shared" ref="HSO66:HUZ66" si="2969">HSO$60*$C66*$C$65</f>
        <v>0</v>
      </c>
      <c r="HSQ66" s="378">
        <f t="shared" ref="HSQ66:HVB66" si="2970">HSQ$60*$C66*$C$65</f>
        <v>0</v>
      </c>
      <c r="HSS66" s="378">
        <f t="shared" ref="HSS66:HVD66" si="2971">HSS$60*$C66*$C$65</f>
        <v>0</v>
      </c>
      <c r="HSU66" s="378">
        <f t="shared" ref="HSU66:HVF66" si="2972">HSU$60*$C66*$C$65</f>
        <v>0</v>
      </c>
      <c r="HSW66" s="378">
        <f t="shared" ref="HSW66:HVH66" si="2973">HSW$60*$C66*$C$65</f>
        <v>0</v>
      </c>
      <c r="HSY66" s="378">
        <f t="shared" ref="HSY66:HVJ66" si="2974">HSY$60*$C66*$C$65</f>
        <v>0</v>
      </c>
      <c r="HTA66" s="378">
        <f t="shared" ref="HTA66:HVL66" si="2975">HTA$60*$C66*$C$65</f>
        <v>0</v>
      </c>
      <c r="HTC66" s="378">
        <f t="shared" ref="HTC66:HVN66" si="2976">HTC$60*$C66*$C$65</f>
        <v>0</v>
      </c>
      <c r="HTE66" s="378">
        <f t="shared" ref="HTE66:HVP66" si="2977">HTE$60*$C66*$C$65</f>
        <v>0</v>
      </c>
      <c r="HTG66" s="378">
        <f t="shared" ref="HTG66:HVR66" si="2978">HTG$60*$C66*$C$65</f>
        <v>0</v>
      </c>
      <c r="HTI66" s="378">
        <f t="shared" ref="HTI66:HVT66" si="2979">HTI$60*$C66*$C$65</f>
        <v>0</v>
      </c>
      <c r="HTK66" s="378">
        <f t="shared" ref="HTK66:HVV66" si="2980">HTK$60*$C66*$C$65</f>
        <v>0</v>
      </c>
      <c r="HTM66" s="378">
        <f t="shared" ref="HTM66:HVX66" si="2981">HTM$60*$C66*$C$65</f>
        <v>0</v>
      </c>
      <c r="HTO66" s="378">
        <f t="shared" ref="HTO66:HVZ66" si="2982">HTO$60*$C66*$C$65</f>
        <v>0</v>
      </c>
      <c r="HTQ66" s="378">
        <f t="shared" ref="HTQ66:HWB66" si="2983">HTQ$60*$C66*$C$65</f>
        <v>0</v>
      </c>
      <c r="HTS66" s="378">
        <f t="shared" ref="HTS66:HWD66" si="2984">HTS$60*$C66*$C$65</f>
        <v>0</v>
      </c>
      <c r="HTU66" s="378">
        <f t="shared" ref="HTU66:HWF66" si="2985">HTU$60*$C66*$C$65</f>
        <v>0</v>
      </c>
      <c r="HTW66" s="378">
        <f t="shared" ref="HTW66:HWH66" si="2986">HTW$60*$C66*$C$65</f>
        <v>0</v>
      </c>
      <c r="HTY66" s="378">
        <f t="shared" ref="HTY66:HWJ66" si="2987">HTY$60*$C66*$C$65</f>
        <v>0</v>
      </c>
      <c r="HUA66" s="378">
        <f t="shared" ref="HUA66:HWL66" si="2988">HUA$60*$C66*$C$65</f>
        <v>0</v>
      </c>
      <c r="HUC66" s="378">
        <f t="shared" ref="HUC66:HWN66" si="2989">HUC$60*$C66*$C$65</f>
        <v>0</v>
      </c>
      <c r="HUE66" s="378">
        <f t="shared" ref="HUE66:HWP66" si="2990">HUE$60*$C66*$C$65</f>
        <v>0</v>
      </c>
      <c r="HUG66" s="378">
        <f t="shared" ref="HUG66:HWR66" si="2991">HUG$60*$C66*$C$65</f>
        <v>0</v>
      </c>
      <c r="HUI66" s="378">
        <f t="shared" ref="HUI66:HWT66" si="2992">HUI$60*$C66*$C$65</f>
        <v>0</v>
      </c>
      <c r="HUK66" s="378">
        <f t="shared" ref="HUK66:HWV66" si="2993">HUK$60*$C66*$C$65</f>
        <v>0</v>
      </c>
      <c r="HUM66" s="378">
        <f t="shared" ref="HUM66:HWX66" si="2994">HUM$60*$C66*$C$65</f>
        <v>0</v>
      </c>
      <c r="HUO66" s="378">
        <f t="shared" ref="HUO66:HWZ66" si="2995">HUO$60*$C66*$C$65</f>
        <v>0</v>
      </c>
      <c r="HUQ66" s="378">
        <f t="shared" ref="HUQ66:HXB66" si="2996">HUQ$60*$C66*$C$65</f>
        <v>0</v>
      </c>
      <c r="HUS66" s="378">
        <f t="shared" ref="HUS66:HXD66" si="2997">HUS$60*$C66*$C$65</f>
        <v>0</v>
      </c>
      <c r="HUU66" s="378">
        <f t="shared" ref="HUU66:HXF69" si="2998">HUU$60*$C66*$C$65</f>
        <v>0</v>
      </c>
      <c r="HUW66" s="378">
        <f t="shared" ref="HUW66:HXH66" si="2999">HUW$60*$C66*$C$65</f>
        <v>0</v>
      </c>
      <c r="HUY66" s="378">
        <f t="shared" ref="HUY66:HXJ66" si="3000">HUY$60*$C66*$C$65</f>
        <v>0</v>
      </c>
      <c r="HVA66" s="378">
        <f t="shared" ref="HVA66:HXL66" si="3001">HVA$60*$C66*$C$65</f>
        <v>0</v>
      </c>
      <c r="HVC66" s="378">
        <f t="shared" ref="HVC66:HXN66" si="3002">HVC$60*$C66*$C$65</f>
        <v>0</v>
      </c>
      <c r="HVE66" s="378">
        <f t="shared" ref="HVE66:HXP66" si="3003">HVE$60*$C66*$C$65</f>
        <v>0</v>
      </c>
      <c r="HVG66" s="378">
        <f t="shared" ref="HVG66:HXR66" si="3004">HVG$60*$C66*$C$65</f>
        <v>0</v>
      </c>
      <c r="HVI66" s="378">
        <f t="shared" ref="HVI66:HXT66" si="3005">HVI$60*$C66*$C$65</f>
        <v>0</v>
      </c>
      <c r="HVK66" s="378">
        <f t="shared" ref="HVK66:HXV66" si="3006">HVK$60*$C66*$C$65</f>
        <v>0</v>
      </c>
      <c r="HVM66" s="378">
        <f t="shared" ref="HVM66:HXX66" si="3007">HVM$60*$C66*$C$65</f>
        <v>0</v>
      </c>
      <c r="HVO66" s="378">
        <f t="shared" ref="HVO66:HXZ66" si="3008">HVO$60*$C66*$C$65</f>
        <v>0</v>
      </c>
      <c r="HVQ66" s="378">
        <f t="shared" ref="HVQ66:HYB66" si="3009">HVQ$60*$C66*$C$65</f>
        <v>0</v>
      </c>
      <c r="HVS66" s="378">
        <f t="shared" ref="HVS66:HYD66" si="3010">HVS$60*$C66*$C$65</f>
        <v>0</v>
      </c>
      <c r="HVU66" s="378">
        <f t="shared" ref="HVU66:HYF66" si="3011">HVU$60*$C66*$C$65</f>
        <v>0</v>
      </c>
      <c r="HVW66" s="378">
        <f t="shared" ref="HVW66:HYH66" si="3012">HVW$60*$C66*$C$65</f>
        <v>0</v>
      </c>
      <c r="HVY66" s="378">
        <f t="shared" ref="HVY66:HYJ66" si="3013">HVY$60*$C66*$C$65</f>
        <v>0</v>
      </c>
      <c r="HWA66" s="378">
        <f t="shared" ref="HWA66:HYL66" si="3014">HWA$60*$C66*$C$65</f>
        <v>0</v>
      </c>
      <c r="HWC66" s="378">
        <f t="shared" ref="HWC66:HYN66" si="3015">HWC$60*$C66*$C$65</f>
        <v>0</v>
      </c>
      <c r="HWE66" s="378">
        <f t="shared" ref="HWE66:HYP66" si="3016">HWE$60*$C66*$C$65</f>
        <v>0</v>
      </c>
      <c r="HWG66" s="378">
        <f t="shared" ref="HWG66:HYR66" si="3017">HWG$60*$C66*$C$65</f>
        <v>0</v>
      </c>
      <c r="HWI66" s="378">
        <f t="shared" ref="HWI66:HYT66" si="3018">HWI$60*$C66*$C$65</f>
        <v>0</v>
      </c>
      <c r="HWK66" s="378">
        <f t="shared" ref="HWK66:HYV66" si="3019">HWK$60*$C66*$C$65</f>
        <v>0</v>
      </c>
      <c r="HWM66" s="378">
        <f t="shared" ref="HWM66:HYX66" si="3020">HWM$60*$C66*$C$65</f>
        <v>0</v>
      </c>
      <c r="HWO66" s="378">
        <f t="shared" ref="HWO66:HYZ66" si="3021">HWO$60*$C66*$C$65</f>
        <v>0</v>
      </c>
      <c r="HWQ66" s="378">
        <f t="shared" ref="HWQ66:HZB66" si="3022">HWQ$60*$C66*$C$65</f>
        <v>0</v>
      </c>
      <c r="HWS66" s="378">
        <f t="shared" ref="HWS66:HZD66" si="3023">HWS$60*$C66*$C$65</f>
        <v>0</v>
      </c>
      <c r="HWU66" s="378">
        <f t="shared" ref="HWU66:HZF66" si="3024">HWU$60*$C66*$C$65</f>
        <v>0</v>
      </c>
      <c r="HWW66" s="378">
        <f t="shared" ref="HWW66:HZH66" si="3025">HWW$60*$C66*$C$65</f>
        <v>0</v>
      </c>
      <c r="HWY66" s="378">
        <f t="shared" ref="HWY66:HZJ66" si="3026">HWY$60*$C66*$C$65</f>
        <v>0</v>
      </c>
      <c r="HXA66" s="378">
        <f t="shared" ref="HXA66:HZL66" si="3027">HXA$60*$C66*$C$65</f>
        <v>0</v>
      </c>
      <c r="HXC66" s="378">
        <f t="shared" ref="HXC66:HZN66" si="3028">HXC$60*$C66*$C$65</f>
        <v>0</v>
      </c>
      <c r="HXE66" s="378">
        <f t="shared" ref="HXE66:HZP66" si="3029">HXE$60*$C66*$C$65</f>
        <v>0</v>
      </c>
      <c r="HXG66" s="378">
        <f t="shared" ref="HXG66:HZR69" si="3030">HXG$60*$C66*$C$65</f>
        <v>0</v>
      </c>
      <c r="HXI66" s="378">
        <f t="shared" ref="HXI66:HZT66" si="3031">HXI$60*$C66*$C$65</f>
        <v>0</v>
      </c>
      <c r="HXK66" s="378">
        <f t="shared" ref="HXK66:HZV66" si="3032">HXK$60*$C66*$C$65</f>
        <v>0</v>
      </c>
      <c r="HXM66" s="378">
        <f t="shared" ref="HXM66:HZX66" si="3033">HXM$60*$C66*$C$65</f>
        <v>0</v>
      </c>
      <c r="HXO66" s="378">
        <f t="shared" ref="HXO66:HZZ66" si="3034">HXO$60*$C66*$C$65</f>
        <v>0</v>
      </c>
      <c r="HXQ66" s="378">
        <f t="shared" ref="HXQ66:IAB66" si="3035">HXQ$60*$C66*$C$65</f>
        <v>0</v>
      </c>
      <c r="HXS66" s="378">
        <f t="shared" ref="HXS66:IAD66" si="3036">HXS$60*$C66*$C$65</f>
        <v>0</v>
      </c>
      <c r="HXU66" s="378">
        <f t="shared" ref="HXU66:IAF66" si="3037">HXU$60*$C66*$C$65</f>
        <v>0</v>
      </c>
      <c r="HXW66" s="378">
        <f t="shared" ref="HXW66:IAH66" si="3038">HXW$60*$C66*$C$65</f>
        <v>0</v>
      </c>
      <c r="HXY66" s="378">
        <f t="shared" ref="HXY66:IAJ66" si="3039">HXY$60*$C66*$C$65</f>
        <v>0</v>
      </c>
      <c r="HYA66" s="378">
        <f t="shared" ref="HYA66:IAL66" si="3040">HYA$60*$C66*$C$65</f>
        <v>0</v>
      </c>
      <c r="HYC66" s="378">
        <f t="shared" ref="HYC66:IAN66" si="3041">HYC$60*$C66*$C$65</f>
        <v>0</v>
      </c>
      <c r="HYE66" s="378">
        <f t="shared" ref="HYE66:IAP66" si="3042">HYE$60*$C66*$C$65</f>
        <v>0</v>
      </c>
      <c r="HYG66" s="378">
        <f t="shared" ref="HYG66:IAR66" si="3043">HYG$60*$C66*$C$65</f>
        <v>0</v>
      </c>
      <c r="HYI66" s="378">
        <f t="shared" ref="HYI66:IAT66" si="3044">HYI$60*$C66*$C$65</f>
        <v>0</v>
      </c>
      <c r="HYK66" s="378">
        <f t="shared" ref="HYK66:IAV66" si="3045">HYK$60*$C66*$C$65</f>
        <v>0</v>
      </c>
      <c r="HYM66" s="378">
        <f t="shared" ref="HYM66:IAX66" si="3046">HYM$60*$C66*$C$65</f>
        <v>0</v>
      </c>
      <c r="HYO66" s="378">
        <f t="shared" ref="HYO66:IAZ66" si="3047">HYO$60*$C66*$C$65</f>
        <v>0</v>
      </c>
      <c r="HYQ66" s="378">
        <f t="shared" ref="HYQ66:IBB66" si="3048">HYQ$60*$C66*$C$65</f>
        <v>0</v>
      </c>
      <c r="HYS66" s="378">
        <f t="shared" ref="HYS66:IBD66" si="3049">HYS$60*$C66*$C$65</f>
        <v>0</v>
      </c>
      <c r="HYU66" s="378">
        <f t="shared" ref="HYU66:IBF66" si="3050">HYU$60*$C66*$C$65</f>
        <v>0</v>
      </c>
      <c r="HYW66" s="378">
        <f t="shared" ref="HYW66:IBH66" si="3051">HYW$60*$C66*$C$65</f>
        <v>0</v>
      </c>
      <c r="HYY66" s="378">
        <f t="shared" ref="HYY66:IBJ66" si="3052">HYY$60*$C66*$C$65</f>
        <v>0</v>
      </c>
      <c r="HZA66" s="378">
        <f t="shared" ref="HZA66:IBL66" si="3053">HZA$60*$C66*$C$65</f>
        <v>0</v>
      </c>
      <c r="HZC66" s="378">
        <f t="shared" ref="HZC66:IBN66" si="3054">HZC$60*$C66*$C$65</f>
        <v>0</v>
      </c>
      <c r="HZE66" s="378">
        <f t="shared" ref="HZE66:IBP66" si="3055">HZE$60*$C66*$C$65</f>
        <v>0</v>
      </c>
      <c r="HZG66" s="378">
        <f t="shared" ref="HZG66:IBR66" si="3056">HZG$60*$C66*$C$65</f>
        <v>0</v>
      </c>
      <c r="HZI66" s="378">
        <f t="shared" ref="HZI66:IBT66" si="3057">HZI$60*$C66*$C$65</f>
        <v>0</v>
      </c>
      <c r="HZK66" s="378">
        <f t="shared" ref="HZK66:IBV66" si="3058">HZK$60*$C66*$C$65</f>
        <v>0</v>
      </c>
      <c r="HZM66" s="378">
        <f t="shared" ref="HZM66:IBX66" si="3059">HZM$60*$C66*$C$65</f>
        <v>0</v>
      </c>
      <c r="HZO66" s="378">
        <f t="shared" ref="HZO66:IBZ66" si="3060">HZO$60*$C66*$C$65</f>
        <v>0</v>
      </c>
      <c r="HZQ66" s="378">
        <f t="shared" ref="HZQ66:ICB66" si="3061">HZQ$60*$C66*$C$65</f>
        <v>0</v>
      </c>
      <c r="HZS66" s="378">
        <f t="shared" ref="HZS66:ICD69" si="3062">HZS$60*$C66*$C$65</f>
        <v>0</v>
      </c>
      <c r="HZU66" s="378">
        <f t="shared" ref="HZU66:ICF66" si="3063">HZU$60*$C66*$C$65</f>
        <v>0</v>
      </c>
      <c r="HZW66" s="378">
        <f t="shared" ref="HZW66:ICH66" si="3064">HZW$60*$C66*$C$65</f>
        <v>0</v>
      </c>
      <c r="HZY66" s="378">
        <f t="shared" ref="HZY66:ICJ66" si="3065">HZY$60*$C66*$C$65</f>
        <v>0</v>
      </c>
      <c r="IAA66" s="378">
        <f t="shared" ref="IAA66:ICL66" si="3066">IAA$60*$C66*$C$65</f>
        <v>0</v>
      </c>
      <c r="IAC66" s="378">
        <f t="shared" ref="IAC66:ICN66" si="3067">IAC$60*$C66*$C$65</f>
        <v>0</v>
      </c>
      <c r="IAE66" s="378">
        <f t="shared" ref="IAE66:ICP66" si="3068">IAE$60*$C66*$C$65</f>
        <v>0</v>
      </c>
      <c r="IAG66" s="378">
        <f t="shared" ref="IAG66:ICR66" si="3069">IAG$60*$C66*$C$65</f>
        <v>0</v>
      </c>
      <c r="IAI66" s="378">
        <f t="shared" ref="IAI66:ICT66" si="3070">IAI$60*$C66*$C$65</f>
        <v>0</v>
      </c>
      <c r="IAK66" s="378">
        <f t="shared" ref="IAK66:ICV66" si="3071">IAK$60*$C66*$C$65</f>
        <v>0</v>
      </c>
      <c r="IAM66" s="378">
        <f t="shared" ref="IAM66:ICX66" si="3072">IAM$60*$C66*$C$65</f>
        <v>0</v>
      </c>
      <c r="IAO66" s="378">
        <f t="shared" ref="IAO66:ICZ66" si="3073">IAO$60*$C66*$C$65</f>
        <v>0</v>
      </c>
      <c r="IAQ66" s="378">
        <f t="shared" ref="IAQ66:IDB66" si="3074">IAQ$60*$C66*$C$65</f>
        <v>0</v>
      </c>
      <c r="IAS66" s="378">
        <f t="shared" ref="IAS66:IDD66" si="3075">IAS$60*$C66*$C$65</f>
        <v>0</v>
      </c>
      <c r="IAU66" s="378">
        <f t="shared" ref="IAU66:IDF66" si="3076">IAU$60*$C66*$C$65</f>
        <v>0</v>
      </c>
      <c r="IAW66" s="378">
        <f t="shared" ref="IAW66:IDH66" si="3077">IAW$60*$C66*$C$65</f>
        <v>0</v>
      </c>
      <c r="IAY66" s="378">
        <f t="shared" ref="IAY66:IDJ66" si="3078">IAY$60*$C66*$C$65</f>
        <v>0</v>
      </c>
      <c r="IBA66" s="378">
        <f t="shared" ref="IBA66:IDL66" si="3079">IBA$60*$C66*$C$65</f>
        <v>0</v>
      </c>
      <c r="IBC66" s="378">
        <f t="shared" ref="IBC66:IDN66" si="3080">IBC$60*$C66*$C$65</f>
        <v>0</v>
      </c>
      <c r="IBE66" s="378">
        <f t="shared" ref="IBE66:IDP66" si="3081">IBE$60*$C66*$C$65</f>
        <v>0</v>
      </c>
      <c r="IBG66" s="378">
        <f t="shared" ref="IBG66:IDR66" si="3082">IBG$60*$C66*$C$65</f>
        <v>0</v>
      </c>
      <c r="IBI66" s="378">
        <f t="shared" ref="IBI66:IDT66" si="3083">IBI$60*$C66*$C$65</f>
        <v>0</v>
      </c>
      <c r="IBK66" s="378">
        <f t="shared" ref="IBK66:IDV66" si="3084">IBK$60*$C66*$C$65</f>
        <v>0</v>
      </c>
      <c r="IBM66" s="378">
        <f t="shared" ref="IBM66:IDX66" si="3085">IBM$60*$C66*$C$65</f>
        <v>0</v>
      </c>
      <c r="IBO66" s="378">
        <f t="shared" ref="IBO66:IDZ66" si="3086">IBO$60*$C66*$C$65</f>
        <v>0</v>
      </c>
      <c r="IBQ66" s="378">
        <f t="shared" ref="IBQ66:IEB66" si="3087">IBQ$60*$C66*$C$65</f>
        <v>0</v>
      </c>
      <c r="IBS66" s="378">
        <f t="shared" ref="IBS66:IED66" si="3088">IBS$60*$C66*$C$65</f>
        <v>0</v>
      </c>
      <c r="IBU66" s="378">
        <f t="shared" ref="IBU66:IEF66" si="3089">IBU$60*$C66*$C$65</f>
        <v>0</v>
      </c>
      <c r="IBW66" s="378">
        <f t="shared" ref="IBW66:IEH66" si="3090">IBW$60*$C66*$C$65</f>
        <v>0</v>
      </c>
      <c r="IBY66" s="378">
        <f t="shared" ref="IBY66:IEJ66" si="3091">IBY$60*$C66*$C$65</f>
        <v>0</v>
      </c>
      <c r="ICA66" s="378">
        <f t="shared" ref="ICA66:IEL66" si="3092">ICA$60*$C66*$C$65</f>
        <v>0</v>
      </c>
      <c r="ICC66" s="378">
        <f t="shared" ref="ICC66:IEN66" si="3093">ICC$60*$C66*$C$65</f>
        <v>0</v>
      </c>
      <c r="ICE66" s="378">
        <f t="shared" ref="ICE66:IEP69" si="3094">ICE$60*$C66*$C$65</f>
        <v>0</v>
      </c>
      <c r="ICG66" s="378">
        <f t="shared" ref="ICG66:IER66" si="3095">ICG$60*$C66*$C$65</f>
        <v>0</v>
      </c>
      <c r="ICI66" s="378">
        <f t="shared" ref="ICI66:IET66" si="3096">ICI$60*$C66*$C$65</f>
        <v>0</v>
      </c>
      <c r="ICK66" s="378">
        <f t="shared" ref="ICK66:IEV66" si="3097">ICK$60*$C66*$C$65</f>
        <v>0</v>
      </c>
      <c r="ICM66" s="378">
        <f t="shared" ref="ICM66:IEX66" si="3098">ICM$60*$C66*$C$65</f>
        <v>0</v>
      </c>
      <c r="ICO66" s="378">
        <f t="shared" ref="ICO66:IEZ66" si="3099">ICO$60*$C66*$C$65</f>
        <v>0</v>
      </c>
      <c r="ICQ66" s="378">
        <f t="shared" ref="ICQ66:IFB66" si="3100">ICQ$60*$C66*$C$65</f>
        <v>0</v>
      </c>
      <c r="ICS66" s="378">
        <f t="shared" ref="ICS66:IFD66" si="3101">ICS$60*$C66*$C$65</f>
        <v>0</v>
      </c>
      <c r="ICU66" s="378">
        <f t="shared" ref="ICU66:IFF66" si="3102">ICU$60*$C66*$C$65</f>
        <v>0</v>
      </c>
      <c r="ICW66" s="378">
        <f t="shared" ref="ICW66:IFH66" si="3103">ICW$60*$C66*$C$65</f>
        <v>0</v>
      </c>
      <c r="ICY66" s="378">
        <f t="shared" ref="ICY66:IFJ66" si="3104">ICY$60*$C66*$C$65</f>
        <v>0</v>
      </c>
      <c r="IDA66" s="378">
        <f t="shared" ref="IDA66:IFL66" si="3105">IDA$60*$C66*$C$65</f>
        <v>0</v>
      </c>
      <c r="IDC66" s="378">
        <f t="shared" ref="IDC66:IFN66" si="3106">IDC$60*$C66*$C$65</f>
        <v>0</v>
      </c>
      <c r="IDE66" s="378">
        <f t="shared" ref="IDE66:IFP66" si="3107">IDE$60*$C66*$C$65</f>
        <v>0</v>
      </c>
      <c r="IDG66" s="378">
        <f t="shared" ref="IDG66:IFR66" si="3108">IDG$60*$C66*$C$65</f>
        <v>0</v>
      </c>
      <c r="IDI66" s="378">
        <f t="shared" ref="IDI66:IFT66" si="3109">IDI$60*$C66*$C$65</f>
        <v>0</v>
      </c>
      <c r="IDK66" s="378">
        <f t="shared" ref="IDK66:IFV66" si="3110">IDK$60*$C66*$C$65</f>
        <v>0</v>
      </c>
      <c r="IDM66" s="378">
        <f t="shared" ref="IDM66:IFX66" si="3111">IDM$60*$C66*$C$65</f>
        <v>0</v>
      </c>
      <c r="IDO66" s="378">
        <f t="shared" ref="IDO66:IFZ66" si="3112">IDO$60*$C66*$C$65</f>
        <v>0</v>
      </c>
      <c r="IDQ66" s="378">
        <f t="shared" ref="IDQ66:IGB66" si="3113">IDQ$60*$C66*$C$65</f>
        <v>0</v>
      </c>
      <c r="IDS66" s="378">
        <f t="shared" ref="IDS66:IGD66" si="3114">IDS$60*$C66*$C$65</f>
        <v>0</v>
      </c>
      <c r="IDU66" s="378">
        <f t="shared" ref="IDU66:IGF66" si="3115">IDU$60*$C66*$C$65</f>
        <v>0</v>
      </c>
      <c r="IDW66" s="378">
        <f t="shared" ref="IDW66:IGH66" si="3116">IDW$60*$C66*$C$65</f>
        <v>0</v>
      </c>
      <c r="IDY66" s="378">
        <f t="shared" ref="IDY66:IGJ66" si="3117">IDY$60*$C66*$C$65</f>
        <v>0</v>
      </c>
      <c r="IEA66" s="378">
        <f t="shared" ref="IEA66:IGL66" si="3118">IEA$60*$C66*$C$65</f>
        <v>0</v>
      </c>
      <c r="IEC66" s="378">
        <f t="shared" ref="IEC66:IGN66" si="3119">IEC$60*$C66*$C$65</f>
        <v>0</v>
      </c>
      <c r="IEE66" s="378">
        <f t="shared" ref="IEE66:IGP66" si="3120">IEE$60*$C66*$C$65</f>
        <v>0</v>
      </c>
      <c r="IEG66" s="378">
        <f t="shared" ref="IEG66:IGR66" si="3121">IEG$60*$C66*$C$65</f>
        <v>0</v>
      </c>
      <c r="IEI66" s="378">
        <f t="shared" ref="IEI66:IGT66" si="3122">IEI$60*$C66*$C$65</f>
        <v>0</v>
      </c>
      <c r="IEK66" s="378">
        <f t="shared" ref="IEK66:IGV66" si="3123">IEK$60*$C66*$C$65</f>
        <v>0</v>
      </c>
      <c r="IEM66" s="378">
        <f t="shared" ref="IEM66:IGX66" si="3124">IEM$60*$C66*$C$65</f>
        <v>0</v>
      </c>
      <c r="IEO66" s="378">
        <f t="shared" ref="IEO66:IGZ66" si="3125">IEO$60*$C66*$C$65</f>
        <v>0</v>
      </c>
      <c r="IEQ66" s="378">
        <f t="shared" ref="IEQ66:IHB69" si="3126">IEQ$60*$C66*$C$65</f>
        <v>0</v>
      </c>
      <c r="IES66" s="378">
        <f t="shared" ref="IES66:IHD66" si="3127">IES$60*$C66*$C$65</f>
        <v>0</v>
      </c>
      <c r="IEU66" s="378">
        <f t="shared" ref="IEU66:IHF66" si="3128">IEU$60*$C66*$C$65</f>
        <v>0</v>
      </c>
      <c r="IEW66" s="378">
        <f t="shared" ref="IEW66:IHH66" si="3129">IEW$60*$C66*$C$65</f>
        <v>0</v>
      </c>
      <c r="IEY66" s="378">
        <f t="shared" ref="IEY66:IHJ66" si="3130">IEY$60*$C66*$C$65</f>
        <v>0</v>
      </c>
      <c r="IFA66" s="378">
        <f t="shared" ref="IFA66:IHL66" si="3131">IFA$60*$C66*$C$65</f>
        <v>0</v>
      </c>
      <c r="IFC66" s="378">
        <f t="shared" ref="IFC66:IHN66" si="3132">IFC$60*$C66*$C$65</f>
        <v>0</v>
      </c>
      <c r="IFE66" s="378">
        <f t="shared" ref="IFE66:IHP66" si="3133">IFE$60*$C66*$C$65</f>
        <v>0</v>
      </c>
      <c r="IFG66" s="378">
        <f t="shared" ref="IFG66:IHR66" si="3134">IFG$60*$C66*$C$65</f>
        <v>0</v>
      </c>
      <c r="IFI66" s="378">
        <f t="shared" ref="IFI66:IHT66" si="3135">IFI$60*$C66*$C$65</f>
        <v>0</v>
      </c>
      <c r="IFK66" s="378">
        <f t="shared" ref="IFK66:IHV66" si="3136">IFK$60*$C66*$C$65</f>
        <v>0</v>
      </c>
      <c r="IFM66" s="378">
        <f t="shared" ref="IFM66:IHX66" si="3137">IFM$60*$C66*$C$65</f>
        <v>0</v>
      </c>
      <c r="IFO66" s="378">
        <f t="shared" ref="IFO66:IHZ66" si="3138">IFO$60*$C66*$C$65</f>
        <v>0</v>
      </c>
      <c r="IFQ66" s="378">
        <f t="shared" ref="IFQ66:IIB66" si="3139">IFQ$60*$C66*$C$65</f>
        <v>0</v>
      </c>
      <c r="IFS66" s="378">
        <f t="shared" ref="IFS66:IID66" si="3140">IFS$60*$C66*$C$65</f>
        <v>0</v>
      </c>
      <c r="IFU66" s="378">
        <f t="shared" ref="IFU66:IIF66" si="3141">IFU$60*$C66*$C$65</f>
        <v>0</v>
      </c>
      <c r="IFW66" s="378">
        <f t="shared" ref="IFW66:IIH66" si="3142">IFW$60*$C66*$C$65</f>
        <v>0</v>
      </c>
      <c r="IFY66" s="378">
        <f t="shared" ref="IFY66:IIJ66" si="3143">IFY$60*$C66*$C$65</f>
        <v>0</v>
      </c>
      <c r="IGA66" s="378">
        <f t="shared" ref="IGA66:IIL66" si="3144">IGA$60*$C66*$C$65</f>
        <v>0</v>
      </c>
      <c r="IGC66" s="378">
        <f t="shared" ref="IGC66:IIN66" si="3145">IGC$60*$C66*$C$65</f>
        <v>0</v>
      </c>
      <c r="IGE66" s="378">
        <f t="shared" ref="IGE66:IIP66" si="3146">IGE$60*$C66*$C$65</f>
        <v>0</v>
      </c>
      <c r="IGG66" s="378">
        <f t="shared" ref="IGG66:IIR66" si="3147">IGG$60*$C66*$C$65</f>
        <v>0</v>
      </c>
      <c r="IGI66" s="378">
        <f t="shared" ref="IGI66:IIT66" si="3148">IGI$60*$C66*$C$65</f>
        <v>0</v>
      </c>
      <c r="IGK66" s="378">
        <f t="shared" ref="IGK66:IIV66" si="3149">IGK$60*$C66*$C$65</f>
        <v>0</v>
      </c>
      <c r="IGM66" s="378">
        <f t="shared" ref="IGM66:IIX66" si="3150">IGM$60*$C66*$C$65</f>
        <v>0</v>
      </c>
      <c r="IGO66" s="378">
        <f t="shared" ref="IGO66:IIZ66" si="3151">IGO$60*$C66*$C$65</f>
        <v>0</v>
      </c>
      <c r="IGQ66" s="378">
        <f t="shared" ref="IGQ66:IJB66" si="3152">IGQ$60*$C66*$C$65</f>
        <v>0</v>
      </c>
      <c r="IGS66" s="378">
        <f t="shared" ref="IGS66:IJD66" si="3153">IGS$60*$C66*$C$65</f>
        <v>0</v>
      </c>
      <c r="IGU66" s="378">
        <f t="shared" ref="IGU66:IJF66" si="3154">IGU$60*$C66*$C$65</f>
        <v>0</v>
      </c>
      <c r="IGW66" s="378">
        <f t="shared" ref="IGW66:IJH66" si="3155">IGW$60*$C66*$C$65</f>
        <v>0</v>
      </c>
      <c r="IGY66" s="378">
        <f t="shared" ref="IGY66:IJJ66" si="3156">IGY$60*$C66*$C$65</f>
        <v>0</v>
      </c>
      <c r="IHA66" s="378">
        <f t="shared" ref="IHA66:IJL66" si="3157">IHA$60*$C66*$C$65</f>
        <v>0</v>
      </c>
      <c r="IHC66" s="378">
        <f t="shared" ref="IHC66:IJN69" si="3158">IHC$60*$C66*$C$65</f>
        <v>0</v>
      </c>
      <c r="IHE66" s="378">
        <f t="shared" ref="IHE66:IJP66" si="3159">IHE$60*$C66*$C$65</f>
        <v>0</v>
      </c>
      <c r="IHG66" s="378">
        <f t="shared" ref="IHG66:IJR66" si="3160">IHG$60*$C66*$C$65</f>
        <v>0</v>
      </c>
      <c r="IHI66" s="378">
        <f t="shared" ref="IHI66:IJT66" si="3161">IHI$60*$C66*$C$65</f>
        <v>0</v>
      </c>
      <c r="IHK66" s="378">
        <f t="shared" ref="IHK66:IJV66" si="3162">IHK$60*$C66*$C$65</f>
        <v>0</v>
      </c>
      <c r="IHM66" s="378">
        <f t="shared" ref="IHM66:IJX66" si="3163">IHM$60*$C66*$C$65</f>
        <v>0</v>
      </c>
      <c r="IHO66" s="378">
        <f t="shared" ref="IHO66:IJZ66" si="3164">IHO$60*$C66*$C$65</f>
        <v>0</v>
      </c>
      <c r="IHQ66" s="378">
        <f t="shared" ref="IHQ66:IKB66" si="3165">IHQ$60*$C66*$C$65</f>
        <v>0</v>
      </c>
      <c r="IHS66" s="378">
        <f t="shared" ref="IHS66:IKD66" si="3166">IHS$60*$C66*$C$65</f>
        <v>0</v>
      </c>
      <c r="IHU66" s="378">
        <f t="shared" ref="IHU66:IKF66" si="3167">IHU$60*$C66*$C$65</f>
        <v>0</v>
      </c>
      <c r="IHW66" s="378">
        <f t="shared" ref="IHW66:IKH66" si="3168">IHW$60*$C66*$C$65</f>
        <v>0</v>
      </c>
      <c r="IHY66" s="378">
        <f t="shared" ref="IHY66:IKJ66" si="3169">IHY$60*$C66*$C$65</f>
        <v>0</v>
      </c>
      <c r="IIA66" s="378">
        <f t="shared" ref="IIA66:IKL66" si="3170">IIA$60*$C66*$C$65</f>
        <v>0</v>
      </c>
      <c r="IIC66" s="378">
        <f t="shared" ref="IIC66:IKN66" si="3171">IIC$60*$C66*$C$65</f>
        <v>0</v>
      </c>
      <c r="IIE66" s="378">
        <f t="shared" ref="IIE66:IKP66" si="3172">IIE$60*$C66*$C$65</f>
        <v>0</v>
      </c>
      <c r="IIG66" s="378">
        <f t="shared" ref="IIG66:IKR66" si="3173">IIG$60*$C66*$C$65</f>
        <v>0</v>
      </c>
      <c r="III66" s="378">
        <f t="shared" ref="III66:IKT66" si="3174">III$60*$C66*$C$65</f>
        <v>0</v>
      </c>
      <c r="IIK66" s="378">
        <f t="shared" ref="IIK66:IKV66" si="3175">IIK$60*$C66*$C$65</f>
        <v>0</v>
      </c>
      <c r="IIM66" s="378">
        <f t="shared" ref="IIM66:IKX66" si="3176">IIM$60*$C66*$C$65</f>
        <v>0</v>
      </c>
      <c r="IIO66" s="378">
        <f t="shared" ref="IIO66:IKZ66" si="3177">IIO$60*$C66*$C$65</f>
        <v>0</v>
      </c>
      <c r="IIQ66" s="378">
        <f t="shared" ref="IIQ66:ILB66" si="3178">IIQ$60*$C66*$C$65</f>
        <v>0</v>
      </c>
      <c r="IIS66" s="378">
        <f t="shared" ref="IIS66:ILD66" si="3179">IIS$60*$C66*$C$65</f>
        <v>0</v>
      </c>
      <c r="IIU66" s="378">
        <f t="shared" ref="IIU66:ILF66" si="3180">IIU$60*$C66*$C$65</f>
        <v>0</v>
      </c>
      <c r="IIW66" s="378">
        <f t="shared" ref="IIW66:ILH66" si="3181">IIW$60*$C66*$C$65</f>
        <v>0</v>
      </c>
      <c r="IIY66" s="378">
        <f t="shared" ref="IIY66:ILJ66" si="3182">IIY$60*$C66*$C$65</f>
        <v>0</v>
      </c>
      <c r="IJA66" s="378">
        <f t="shared" ref="IJA66:ILL66" si="3183">IJA$60*$C66*$C$65</f>
        <v>0</v>
      </c>
      <c r="IJC66" s="378">
        <f t="shared" ref="IJC66:ILN66" si="3184">IJC$60*$C66*$C$65</f>
        <v>0</v>
      </c>
      <c r="IJE66" s="378">
        <f t="shared" ref="IJE66:ILP66" si="3185">IJE$60*$C66*$C$65</f>
        <v>0</v>
      </c>
      <c r="IJG66" s="378">
        <f t="shared" ref="IJG66:ILR66" si="3186">IJG$60*$C66*$C$65</f>
        <v>0</v>
      </c>
      <c r="IJI66" s="378">
        <f t="shared" ref="IJI66:ILT66" si="3187">IJI$60*$C66*$C$65</f>
        <v>0</v>
      </c>
      <c r="IJK66" s="378">
        <f t="shared" ref="IJK66:ILV66" si="3188">IJK$60*$C66*$C$65</f>
        <v>0</v>
      </c>
      <c r="IJM66" s="378">
        <f t="shared" ref="IJM66:ILX66" si="3189">IJM$60*$C66*$C$65</f>
        <v>0</v>
      </c>
      <c r="IJO66" s="378">
        <f t="shared" ref="IJO66:ILZ69" si="3190">IJO$60*$C66*$C$65</f>
        <v>0</v>
      </c>
      <c r="IJQ66" s="378">
        <f t="shared" ref="IJQ66:IMB66" si="3191">IJQ$60*$C66*$C$65</f>
        <v>0</v>
      </c>
      <c r="IJS66" s="378">
        <f t="shared" ref="IJS66:IMD66" si="3192">IJS$60*$C66*$C$65</f>
        <v>0</v>
      </c>
      <c r="IJU66" s="378">
        <f t="shared" ref="IJU66:IMF66" si="3193">IJU$60*$C66*$C$65</f>
        <v>0</v>
      </c>
      <c r="IJW66" s="378">
        <f t="shared" ref="IJW66:IMH66" si="3194">IJW$60*$C66*$C$65</f>
        <v>0</v>
      </c>
      <c r="IJY66" s="378">
        <f t="shared" ref="IJY66:IMJ66" si="3195">IJY$60*$C66*$C$65</f>
        <v>0</v>
      </c>
      <c r="IKA66" s="378">
        <f t="shared" ref="IKA66:IML66" si="3196">IKA$60*$C66*$C$65</f>
        <v>0</v>
      </c>
      <c r="IKC66" s="378">
        <f t="shared" ref="IKC66:IMN66" si="3197">IKC$60*$C66*$C$65</f>
        <v>0</v>
      </c>
      <c r="IKE66" s="378">
        <f t="shared" ref="IKE66:IMP66" si="3198">IKE$60*$C66*$C$65</f>
        <v>0</v>
      </c>
      <c r="IKG66" s="378">
        <f t="shared" ref="IKG66:IMR66" si="3199">IKG$60*$C66*$C$65</f>
        <v>0</v>
      </c>
      <c r="IKI66" s="378">
        <f t="shared" ref="IKI66:IMT66" si="3200">IKI$60*$C66*$C$65</f>
        <v>0</v>
      </c>
      <c r="IKK66" s="378">
        <f t="shared" ref="IKK66:IMV66" si="3201">IKK$60*$C66*$C$65</f>
        <v>0</v>
      </c>
      <c r="IKM66" s="378">
        <f t="shared" ref="IKM66:IMX66" si="3202">IKM$60*$C66*$C$65</f>
        <v>0</v>
      </c>
      <c r="IKO66" s="378">
        <f t="shared" ref="IKO66:IMZ66" si="3203">IKO$60*$C66*$C$65</f>
        <v>0</v>
      </c>
      <c r="IKQ66" s="378">
        <f t="shared" ref="IKQ66:INB66" si="3204">IKQ$60*$C66*$C$65</f>
        <v>0</v>
      </c>
      <c r="IKS66" s="378">
        <f t="shared" ref="IKS66:IND66" si="3205">IKS$60*$C66*$C$65</f>
        <v>0</v>
      </c>
      <c r="IKU66" s="378">
        <f t="shared" ref="IKU66:INF66" si="3206">IKU$60*$C66*$C$65</f>
        <v>0</v>
      </c>
      <c r="IKW66" s="378">
        <f t="shared" ref="IKW66:INH66" si="3207">IKW$60*$C66*$C$65</f>
        <v>0</v>
      </c>
      <c r="IKY66" s="378">
        <f t="shared" ref="IKY66:INJ66" si="3208">IKY$60*$C66*$C$65</f>
        <v>0</v>
      </c>
      <c r="ILA66" s="378">
        <f t="shared" ref="ILA66:INL66" si="3209">ILA$60*$C66*$C$65</f>
        <v>0</v>
      </c>
      <c r="ILC66" s="378">
        <f t="shared" ref="ILC66:INN66" si="3210">ILC$60*$C66*$C$65</f>
        <v>0</v>
      </c>
      <c r="ILE66" s="378">
        <f t="shared" ref="ILE66:INP66" si="3211">ILE$60*$C66*$C$65</f>
        <v>0</v>
      </c>
      <c r="ILG66" s="378">
        <f t="shared" ref="ILG66:INR66" si="3212">ILG$60*$C66*$C$65</f>
        <v>0</v>
      </c>
      <c r="ILI66" s="378">
        <f t="shared" ref="ILI66:INT66" si="3213">ILI$60*$C66*$C$65</f>
        <v>0</v>
      </c>
      <c r="ILK66" s="378">
        <f t="shared" ref="ILK66:INV66" si="3214">ILK$60*$C66*$C$65</f>
        <v>0</v>
      </c>
      <c r="ILM66" s="378">
        <f t="shared" ref="ILM66:INX66" si="3215">ILM$60*$C66*$C$65</f>
        <v>0</v>
      </c>
      <c r="ILO66" s="378">
        <f t="shared" ref="ILO66:INZ66" si="3216">ILO$60*$C66*$C$65</f>
        <v>0</v>
      </c>
      <c r="ILQ66" s="378">
        <f t="shared" ref="ILQ66:IOB66" si="3217">ILQ$60*$C66*$C$65</f>
        <v>0</v>
      </c>
      <c r="ILS66" s="378">
        <f t="shared" ref="ILS66:IOD66" si="3218">ILS$60*$C66*$C$65</f>
        <v>0</v>
      </c>
      <c r="ILU66" s="378">
        <f t="shared" ref="ILU66:IOF66" si="3219">ILU$60*$C66*$C$65</f>
        <v>0</v>
      </c>
      <c r="ILW66" s="378">
        <f t="shared" ref="ILW66:IOH66" si="3220">ILW$60*$C66*$C$65</f>
        <v>0</v>
      </c>
      <c r="ILY66" s="378">
        <f t="shared" ref="ILY66:IOJ66" si="3221">ILY$60*$C66*$C$65</f>
        <v>0</v>
      </c>
      <c r="IMA66" s="378">
        <f t="shared" ref="IMA66:IOL69" si="3222">IMA$60*$C66*$C$65</f>
        <v>0</v>
      </c>
      <c r="IMC66" s="378">
        <f t="shared" ref="IMC66:ION66" si="3223">IMC$60*$C66*$C$65</f>
        <v>0</v>
      </c>
      <c r="IME66" s="378">
        <f t="shared" ref="IME66:IOP66" si="3224">IME$60*$C66*$C$65</f>
        <v>0</v>
      </c>
      <c r="IMG66" s="378">
        <f t="shared" ref="IMG66:IOR66" si="3225">IMG$60*$C66*$C$65</f>
        <v>0</v>
      </c>
      <c r="IMI66" s="378">
        <f t="shared" ref="IMI66:IOT66" si="3226">IMI$60*$C66*$C$65</f>
        <v>0</v>
      </c>
      <c r="IMK66" s="378">
        <f t="shared" ref="IMK66:IOV66" si="3227">IMK$60*$C66*$C$65</f>
        <v>0</v>
      </c>
      <c r="IMM66" s="378">
        <f t="shared" ref="IMM66:IOX66" si="3228">IMM$60*$C66*$C$65</f>
        <v>0</v>
      </c>
      <c r="IMO66" s="378">
        <f t="shared" ref="IMO66:IOZ66" si="3229">IMO$60*$C66*$C$65</f>
        <v>0</v>
      </c>
      <c r="IMQ66" s="378">
        <f t="shared" ref="IMQ66:IPB66" si="3230">IMQ$60*$C66*$C$65</f>
        <v>0</v>
      </c>
      <c r="IMS66" s="378">
        <f t="shared" ref="IMS66:IPD66" si="3231">IMS$60*$C66*$C$65</f>
        <v>0</v>
      </c>
      <c r="IMU66" s="378">
        <f t="shared" ref="IMU66:IPF66" si="3232">IMU$60*$C66*$C$65</f>
        <v>0</v>
      </c>
      <c r="IMW66" s="378">
        <f t="shared" ref="IMW66:IPH66" si="3233">IMW$60*$C66*$C$65</f>
        <v>0</v>
      </c>
      <c r="IMY66" s="378">
        <f t="shared" ref="IMY66:IPJ66" si="3234">IMY$60*$C66*$C$65</f>
        <v>0</v>
      </c>
      <c r="INA66" s="378">
        <f t="shared" ref="INA66:IPL66" si="3235">INA$60*$C66*$C$65</f>
        <v>0</v>
      </c>
      <c r="INC66" s="378">
        <f t="shared" ref="INC66:IPN66" si="3236">INC$60*$C66*$C$65</f>
        <v>0</v>
      </c>
      <c r="INE66" s="378">
        <f t="shared" ref="INE66:IPP66" si="3237">INE$60*$C66*$C$65</f>
        <v>0</v>
      </c>
      <c r="ING66" s="378">
        <f t="shared" ref="ING66:IPR66" si="3238">ING$60*$C66*$C$65</f>
        <v>0</v>
      </c>
      <c r="INI66" s="378">
        <f t="shared" ref="INI66:IPT66" si="3239">INI$60*$C66*$C$65</f>
        <v>0</v>
      </c>
      <c r="INK66" s="378">
        <f t="shared" ref="INK66:IPV66" si="3240">INK$60*$C66*$C$65</f>
        <v>0</v>
      </c>
      <c r="INM66" s="378">
        <f t="shared" ref="INM66:IPX66" si="3241">INM$60*$C66*$C$65</f>
        <v>0</v>
      </c>
      <c r="INO66" s="378">
        <f t="shared" ref="INO66:IPZ66" si="3242">INO$60*$C66*$C$65</f>
        <v>0</v>
      </c>
      <c r="INQ66" s="378">
        <f t="shared" ref="INQ66:IQB66" si="3243">INQ$60*$C66*$C$65</f>
        <v>0</v>
      </c>
      <c r="INS66" s="378">
        <f t="shared" ref="INS66:IQD66" si="3244">INS$60*$C66*$C$65</f>
        <v>0</v>
      </c>
      <c r="INU66" s="378">
        <f t="shared" ref="INU66:IQF66" si="3245">INU$60*$C66*$C$65</f>
        <v>0</v>
      </c>
      <c r="INW66" s="378">
        <f t="shared" ref="INW66:IQH66" si="3246">INW$60*$C66*$C$65</f>
        <v>0</v>
      </c>
      <c r="INY66" s="378">
        <f t="shared" ref="INY66:IQJ66" si="3247">INY$60*$C66*$C$65</f>
        <v>0</v>
      </c>
      <c r="IOA66" s="378">
        <f t="shared" ref="IOA66:IQL66" si="3248">IOA$60*$C66*$C$65</f>
        <v>0</v>
      </c>
      <c r="IOC66" s="378">
        <f t="shared" ref="IOC66:IQN66" si="3249">IOC$60*$C66*$C$65</f>
        <v>0</v>
      </c>
      <c r="IOE66" s="378">
        <f t="shared" ref="IOE66:IQP66" si="3250">IOE$60*$C66*$C$65</f>
        <v>0</v>
      </c>
      <c r="IOG66" s="378">
        <f t="shared" ref="IOG66:IQR66" si="3251">IOG$60*$C66*$C$65</f>
        <v>0</v>
      </c>
      <c r="IOI66" s="378">
        <f t="shared" ref="IOI66:IQT66" si="3252">IOI$60*$C66*$C$65</f>
        <v>0</v>
      </c>
      <c r="IOK66" s="378">
        <f t="shared" ref="IOK66:IQV66" si="3253">IOK$60*$C66*$C$65</f>
        <v>0</v>
      </c>
      <c r="IOM66" s="378">
        <f t="shared" ref="IOM66:IQX69" si="3254">IOM$60*$C66*$C$65</f>
        <v>0</v>
      </c>
      <c r="IOO66" s="378">
        <f t="shared" ref="IOO66:IQZ66" si="3255">IOO$60*$C66*$C$65</f>
        <v>0</v>
      </c>
      <c r="IOQ66" s="378">
        <f t="shared" ref="IOQ66:IRB66" si="3256">IOQ$60*$C66*$C$65</f>
        <v>0</v>
      </c>
      <c r="IOS66" s="378">
        <f t="shared" ref="IOS66:IRD66" si="3257">IOS$60*$C66*$C$65</f>
        <v>0</v>
      </c>
      <c r="IOU66" s="378">
        <f t="shared" ref="IOU66:IRF66" si="3258">IOU$60*$C66*$C$65</f>
        <v>0</v>
      </c>
      <c r="IOW66" s="378">
        <f t="shared" ref="IOW66:IRH66" si="3259">IOW$60*$C66*$C$65</f>
        <v>0</v>
      </c>
      <c r="IOY66" s="378">
        <f t="shared" ref="IOY66:IRJ66" si="3260">IOY$60*$C66*$C$65</f>
        <v>0</v>
      </c>
      <c r="IPA66" s="378">
        <f t="shared" ref="IPA66:IRL66" si="3261">IPA$60*$C66*$C$65</f>
        <v>0</v>
      </c>
      <c r="IPC66" s="378">
        <f t="shared" ref="IPC66:IRN66" si="3262">IPC$60*$C66*$C$65</f>
        <v>0</v>
      </c>
      <c r="IPE66" s="378">
        <f t="shared" ref="IPE66:IRP66" si="3263">IPE$60*$C66*$C$65</f>
        <v>0</v>
      </c>
      <c r="IPG66" s="378">
        <f t="shared" ref="IPG66:IRR66" si="3264">IPG$60*$C66*$C$65</f>
        <v>0</v>
      </c>
      <c r="IPI66" s="378">
        <f t="shared" ref="IPI66:IRT66" si="3265">IPI$60*$C66*$C$65</f>
        <v>0</v>
      </c>
      <c r="IPK66" s="378">
        <f t="shared" ref="IPK66:IRV66" si="3266">IPK$60*$C66*$C$65</f>
        <v>0</v>
      </c>
      <c r="IPM66" s="378">
        <f t="shared" ref="IPM66:IRX66" si="3267">IPM$60*$C66*$C$65</f>
        <v>0</v>
      </c>
      <c r="IPO66" s="378">
        <f t="shared" ref="IPO66:IRZ66" si="3268">IPO$60*$C66*$C$65</f>
        <v>0</v>
      </c>
      <c r="IPQ66" s="378">
        <f t="shared" ref="IPQ66:ISB66" si="3269">IPQ$60*$C66*$C$65</f>
        <v>0</v>
      </c>
      <c r="IPS66" s="378">
        <f t="shared" ref="IPS66:ISD66" si="3270">IPS$60*$C66*$C$65</f>
        <v>0</v>
      </c>
      <c r="IPU66" s="378">
        <f t="shared" ref="IPU66:ISF66" si="3271">IPU$60*$C66*$C$65</f>
        <v>0</v>
      </c>
      <c r="IPW66" s="378">
        <f t="shared" ref="IPW66:ISH66" si="3272">IPW$60*$C66*$C$65</f>
        <v>0</v>
      </c>
      <c r="IPY66" s="378">
        <f t="shared" ref="IPY66:ISJ66" si="3273">IPY$60*$C66*$C$65</f>
        <v>0</v>
      </c>
      <c r="IQA66" s="378">
        <f t="shared" ref="IQA66:ISL66" si="3274">IQA$60*$C66*$C$65</f>
        <v>0</v>
      </c>
      <c r="IQC66" s="378">
        <f t="shared" ref="IQC66:ISN66" si="3275">IQC$60*$C66*$C$65</f>
        <v>0</v>
      </c>
      <c r="IQE66" s="378">
        <f t="shared" ref="IQE66:ISP66" si="3276">IQE$60*$C66*$C$65</f>
        <v>0</v>
      </c>
      <c r="IQG66" s="378">
        <f t="shared" ref="IQG66:ISR66" si="3277">IQG$60*$C66*$C$65</f>
        <v>0</v>
      </c>
      <c r="IQI66" s="378">
        <f t="shared" ref="IQI66:IST66" si="3278">IQI$60*$C66*$C$65</f>
        <v>0</v>
      </c>
      <c r="IQK66" s="378">
        <f t="shared" ref="IQK66:ISV66" si="3279">IQK$60*$C66*$C$65</f>
        <v>0</v>
      </c>
      <c r="IQM66" s="378">
        <f t="shared" ref="IQM66:ISX66" si="3280">IQM$60*$C66*$C$65</f>
        <v>0</v>
      </c>
      <c r="IQO66" s="378">
        <f t="shared" ref="IQO66:ISZ66" si="3281">IQO$60*$C66*$C$65</f>
        <v>0</v>
      </c>
      <c r="IQQ66" s="378">
        <f t="shared" ref="IQQ66:ITB66" si="3282">IQQ$60*$C66*$C$65</f>
        <v>0</v>
      </c>
      <c r="IQS66" s="378">
        <f t="shared" ref="IQS66:ITD66" si="3283">IQS$60*$C66*$C$65</f>
        <v>0</v>
      </c>
      <c r="IQU66" s="378">
        <f t="shared" ref="IQU66:ITF66" si="3284">IQU$60*$C66*$C$65</f>
        <v>0</v>
      </c>
      <c r="IQW66" s="378">
        <f t="shared" ref="IQW66:ITH66" si="3285">IQW$60*$C66*$C$65</f>
        <v>0</v>
      </c>
      <c r="IQY66" s="378">
        <f t="shared" ref="IQY66:ITJ69" si="3286">IQY$60*$C66*$C$65</f>
        <v>0</v>
      </c>
      <c r="IRA66" s="378">
        <f t="shared" ref="IRA66:ITL66" si="3287">IRA$60*$C66*$C$65</f>
        <v>0</v>
      </c>
      <c r="IRC66" s="378">
        <f t="shared" ref="IRC66:ITN66" si="3288">IRC$60*$C66*$C$65</f>
        <v>0</v>
      </c>
      <c r="IRE66" s="378">
        <f t="shared" ref="IRE66:ITP66" si="3289">IRE$60*$C66*$C$65</f>
        <v>0</v>
      </c>
      <c r="IRG66" s="378">
        <f t="shared" ref="IRG66:ITR66" si="3290">IRG$60*$C66*$C$65</f>
        <v>0</v>
      </c>
      <c r="IRI66" s="378">
        <f t="shared" ref="IRI66:ITT66" si="3291">IRI$60*$C66*$C$65</f>
        <v>0</v>
      </c>
      <c r="IRK66" s="378">
        <f t="shared" ref="IRK66:ITV66" si="3292">IRK$60*$C66*$C$65</f>
        <v>0</v>
      </c>
      <c r="IRM66" s="378">
        <f t="shared" ref="IRM66:ITX66" si="3293">IRM$60*$C66*$C$65</f>
        <v>0</v>
      </c>
      <c r="IRO66" s="378">
        <f t="shared" ref="IRO66:ITZ66" si="3294">IRO$60*$C66*$C$65</f>
        <v>0</v>
      </c>
      <c r="IRQ66" s="378">
        <f t="shared" ref="IRQ66:IUB66" si="3295">IRQ$60*$C66*$C$65</f>
        <v>0</v>
      </c>
      <c r="IRS66" s="378">
        <f t="shared" ref="IRS66:IUD66" si="3296">IRS$60*$C66*$C$65</f>
        <v>0</v>
      </c>
      <c r="IRU66" s="378">
        <f t="shared" ref="IRU66:IUF66" si="3297">IRU$60*$C66*$C$65</f>
        <v>0</v>
      </c>
      <c r="IRW66" s="378">
        <f t="shared" ref="IRW66:IUH66" si="3298">IRW$60*$C66*$C$65</f>
        <v>0</v>
      </c>
      <c r="IRY66" s="378">
        <f t="shared" ref="IRY66:IUJ66" si="3299">IRY$60*$C66*$C$65</f>
        <v>0</v>
      </c>
      <c r="ISA66" s="378">
        <f t="shared" ref="ISA66:IUL66" si="3300">ISA$60*$C66*$C$65</f>
        <v>0</v>
      </c>
      <c r="ISC66" s="378">
        <f t="shared" ref="ISC66:IUN66" si="3301">ISC$60*$C66*$C$65</f>
        <v>0</v>
      </c>
      <c r="ISE66" s="378">
        <f t="shared" ref="ISE66:IUP66" si="3302">ISE$60*$C66*$C$65</f>
        <v>0</v>
      </c>
      <c r="ISG66" s="378">
        <f t="shared" ref="ISG66:IUR66" si="3303">ISG$60*$C66*$C$65</f>
        <v>0</v>
      </c>
      <c r="ISI66" s="378">
        <f t="shared" ref="ISI66:IUT66" si="3304">ISI$60*$C66*$C$65</f>
        <v>0</v>
      </c>
      <c r="ISK66" s="378">
        <f t="shared" ref="ISK66:IUV66" si="3305">ISK$60*$C66*$C$65</f>
        <v>0</v>
      </c>
      <c r="ISM66" s="378">
        <f t="shared" ref="ISM66:IUX66" si="3306">ISM$60*$C66*$C$65</f>
        <v>0</v>
      </c>
      <c r="ISO66" s="378">
        <f t="shared" ref="ISO66:IUZ66" si="3307">ISO$60*$C66*$C$65</f>
        <v>0</v>
      </c>
      <c r="ISQ66" s="378">
        <f t="shared" ref="ISQ66:IVB66" si="3308">ISQ$60*$C66*$C$65</f>
        <v>0</v>
      </c>
      <c r="ISS66" s="378">
        <f t="shared" ref="ISS66:IVD66" si="3309">ISS$60*$C66*$C$65</f>
        <v>0</v>
      </c>
      <c r="ISU66" s="378">
        <f t="shared" ref="ISU66:IVF66" si="3310">ISU$60*$C66*$C$65</f>
        <v>0</v>
      </c>
      <c r="ISW66" s="378">
        <f t="shared" ref="ISW66:IVH66" si="3311">ISW$60*$C66*$C$65</f>
        <v>0</v>
      </c>
      <c r="ISY66" s="378">
        <f t="shared" ref="ISY66:IVJ66" si="3312">ISY$60*$C66*$C$65</f>
        <v>0</v>
      </c>
      <c r="ITA66" s="378">
        <f t="shared" ref="ITA66:IVL66" si="3313">ITA$60*$C66*$C$65</f>
        <v>0</v>
      </c>
      <c r="ITC66" s="378">
        <f t="shared" ref="ITC66:IVN66" si="3314">ITC$60*$C66*$C$65</f>
        <v>0</v>
      </c>
      <c r="ITE66" s="378">
        <f t="shared" ref="ITE66:IVP66" si="3315">ITE$60*$C66*$C$65</f>
        <v>0</v>
      </c>
      <c r="ITG66" s="378">
        <f t="shared" ref="ITG66:IVR66" si="3316">ITG$60*$C66*$C$65</f>
        <v>0</v>
      </c>
      <c r="ITI66" s="378">
        <f t="shared" ref="ITI66:IVT66" si="3317">ITI$60*$C66*$C$65</f>
        <v>0</v>
      </c>
      <c r="ITK66" s="378">
        <f t="shared" ref="ITK66:IVV69" si="3318">ITK$60*$C66*$C$65</f>
        <v>0</v>
      </c>
      <c r="ITM66" s="378">
        <f t="shared" ref="ITM66:IVX66" si="3319">ITM$60*$C66*$C$65</f>
        <v>0</v>
      </c>
      <c r="ITO66" s="378">
        <f t="shared" ref="ITO66:IVZ66" si="3320">ITO$60*$C66*$C$65</f>
        <v>0</v>
      </c>
      <c r="ITQ66" s="378">
        <f t="shared" ref="ITQ66:IWB66" si="3321">ITQ$60*$C66*$C$65</f>
        <v>0</v>
      </c>
      <c r="ITS66" s="378">
        <f t="shared" ref="ITS66:IWD66" si="3322">ITS$60*$C66*$C$65</f>
        <v>0</v>
      </c>
      <c r="ITU66" s="378">
        <f t="shared" ref="ITU66:IWF66" si="3323">ITU$60*$C66*$C$65</f>
        <v>0</v>
      </c>
      <c r="ITW66" s="378">
        <f t="shared" ref="ITW66:IWH66" si="3324">ITW$60*$C66*$C$65</f>
        <v>0</v>
      </c>
      <c r="ITY66" s="378">
        <f t="shared" ref="ITY66:IWJ66" si="3325">ITY$60*$C66*$C$65</f>
        <v>0</v>
      </c>
      <c r="IUA66" s="378">
        <f t="shared" ref="IUA66:IWL66" si="3326">IUA$60*$C66*$C$65</f>
        <v>0</v>
      </c>
      <c r="IUC66" s="378">
        <f t="shared" ref="IUC66:IWN66" si="3327">IUC$60*$C66*$C$65</f>
        <v>0</v>
      </c>
      <c r="IUE66" s="378">
        <f t="shared" ref="IUE66:IWP66" si="3328">IUE$60*$C66*$C$65</f>
        <v>0</v>
      </c>
      <c r="IUG66" s="378">
        <f t="shared" ref="IUG66:IWR66" si="3329">IUG$60*$C66*$C$65</f>
        <v>0</v>
      </c>
      <c r="IUI66" s="378">
        <f t="shared" ref="IUI66:IWT66" si="3330">IUI$60*$C66*$C$65</f>
        <v>0</v>
      </c>
      <c r="IUK66" s="378">
        <f t="shared" ref="IUK66:IWV66" si="3331">IUK$60*$C66*$C$65</f>
        <v>0</v>
      </c>
      <c r="IUM66" s="378">
        <f t="shared" ref="IUM66:IWX66" si="3332">IUM$60*$C66*$C$65</f>
        <v>0</v>
      </c>
      <c r="IUO66" s="378">
        <f t="shared" ref="IUO66:IWZ66" si="3333">IUO$60*$C66*$C$65</f>
        <v>0</v>
      </c>
      <c r="IUQ66" s="378">
        <f t="shared" ref="IUQ66:IXB66" si="3334">IUQ$60*$C66*$C$65</f>
        <v>0</v>
      </c>
      <c r="IUS66" s="378">
        <f t="shared" ref="IUS66:IXD66" si="3335">IUS$60*$C66*$C$65</f>
        <v>0</v>
      </c>
      <c r="IUU66" s="378">
        <f t="shared" ref="IUU66:IXF66" si="3336">IUU$60*$C66*$C$65</f>
        <v>0</v>
      </c>
      <c r="IUW66" s="378">
        <f t="shared" ref="IUW66:IXH66" si="3337">IUW$60*$C66*$C$65</f>
        <v>0</v>
      </c>
      <c r="IUY66" s="378">
        <f t="shared" ref="IUY66:IXJ66" si="3338">IUY$60*$C66*$C$65</f>
        <v>0</v>
      </c>
      <c r="IVA66" s="378">
        <f t="shared" ref="IVA66:IXL66" si="3339">IVA$60*$C66*$C$65</f>
        <v>0</v>
      </c>
      <c r="IVC66" s="378">
        <f t="shared" ref="IVC66:IXN66" si="3340">IVC$60*$C66*$C$65</f>
        <v>0</v>
      </c>
      <c r="IVE66" s="378">
        <f t="shared" ref="IVE66:IXP66" si="3341">IVE$60*$C66*$C$65</f>
        <v>0</v>
      </c>
      <c r="IVG66" s="378">
        <f t="shared" ref="IVG66:IXR66" si="3342">IVG$60*$C66*$C$65</f>
        <v>0</v>
      </c>
      <c r="IVI66" s="378">
        <f t="shared" ref="IVI66:IXT66" si="3343">IVI$60*$C66*$C$65</f>
        <v>0</v>
      </c>
      <c r="IVK66" s="378">
        <f t="shared" ref="IVK66:IXV66" si="3344">IVK$60*$C66*$C$65</f>
        <v>0</v>
      </c>
      <c r="IVM66" s="378">
        <f t="shared" ref="IVM66:IXX66" si="3345">IVM$60*$C66*$C$65</f>
        <v>0</v>
      </c>
      <c r="IVO66" s="378">
        <f t="shared" ref="IVO66:IXZ66" si="3346">IVO$60*$C66*$C$65</f>
        <v>0</v>
      </c>
      <c r="IVQ66" s="378">
        <f t="shared" ref="IVQ66:IYB66" si="3347">IVQ$60*$C66*$C$65</f>
        <v>0</v>
      </c>
      <c r="IVS66" s="378">
        <f t="shared" ref="IVS66:IYD66" si="3348">IVS$60*$C66*$C$65</f>
        <v>0</v>
      </c>
      <c r="IVU66" s="378">
        <f t="shared" ref="IVU66:IYF66" si="3349">IVU$60*$C66*$C$65</f>
        <v>0</v>
      </c>
      <c r="IVW66" s="378">
        <f t="shared" ref="IVW66:IYH69" si="3350">IVW$60*$C66*$C$65</f>
        <v>0</v>
      </c>
      <c r="IVY66" s="378">
        <f t="shared" ref="IVY66:IYJ66" si="3351">IVY$60*$C66*$C$65</f>
        <v>0</v>
      </c>
      <c r="IWA66" s="378">
        <f t="shared" ref="IWA66:IYL66" si="3352">IWA$60*$C66*$C$65</f>
        <v>0</v>
      </c>
      <c r="IWC66" s="378">
        <f t="shared" ref="IWC66:IYN66" si="3353">IWC$60*$C66*$C$65</f>
        <v>0</v>
      </c>
      <c r="IWE66" s="378">
        <f t="shared" ref="IWE66:IYP66" si="3354">IWE$60*$C66*$C$65</f>
        <v>0</v>
      </c>
      <c r="IWG66" s="378">
        <f t="shared" ref="IWG66:IYR66" si="3355">IWG$60*$C66*$C$65</f>
        <v>0</v>
      </c>
      <c r="IWI66" s="378">
        <f t="shared" ref="IWI66:IYT66" si="3356">IWI$60*$C66*$C$65</f>
        <v>0</v>
      </c>
      <c r="IWK66" s="378">
        <f t="shared" ref="IWK66:IYV66" si="3357">IWK$60*$C66*$C$65</f>
        <v>0</v>
      </c>
      <c r="IWM66" s="378">
        <f t="shared" ref="IWM66:IYX66" si="3358">IWM$60*$C66*$C$65</f>
        <v>0</v>
      </c>
      <c r="IWO66" s="378">
        <f t="shared" ref="IWO66:IYZ66" si="3359">IWO$60*$C66*$C$65</f>
        <v>0</v>
      </c>
      <c r="IWQ66" s="378">
        <f t="shared" ref="IWQ66:IZB66" si="3360">IWQ$60*$C66*$C$65</f>
        <v>0</v>
      </c>
      <c r="IWS66" s="378">
        <f t="shared" ref="IWS66:IZD66" si="3361">IWS$60*$C66*$C$65</f>
        <v>0</v>
      </c>
      <c r="IWU66" s="378">
        <f t="shared" ref="IWU66:IZF66" si="3362">IWU$60*$C66*$C$65</f>
        <v>0</v>
      </c>
      <c r="IWW66" s="378">
        <f t="shared" ref="IWW66:IZH66" si="3363">IWW$60*$C66*$C$65</f>
        <v>0</v>
      </c>
      <c r="IWY66" s="378">
        <f t="shared" ref="IWY66:IZJ66" si="3364">IWY$60*$C66*$C$65</f>
        <v>0</v>
      </c>
      <c r="IXA66" s="378">
        <f t="shared" ref="IXA66:IZL66" si="3365">IXA$60*$C66*$C$65</f>
        <v>0</v>
      </c>
      <c r="IXC66" s="378">
        <f t="shared" ref="IXC66:IZN66" si="3366">IXC$60*$C66*$C$65</f>
        <v>0</v>
      </c>
      <c r="IXE66" s="378">
        <f t="shared" ref="IXE66:IZP66" si="3367">IXE$60*$C66*$C$65</f>
        <v>0</v>
      </c>
      <c r="IXG66" s="378">
        <f t="shared" ref="IXG66:IZR66" si="3368">IXG$60*$C66*$C$65</f>
        <v>0</v>
      </c>
      <c r="IXI66" s="378">
        <f t="shared" ref="IXI66:IZT66" si="3369">IXI$60*$C66*$C$65</f>
        <v>0</v>
      </c>
      <c r="IXK66" s="378">
        <f t="shared" ref="IXK66:IZV66" si="3370">IXK$60*$C66*$C$65</f>
        <v>0</v>
      </c>
      <c r="IXM66" s="378">
        <f t="shared" ref="IXM66:IZX66" si="3371">IXM$60*$C66*$C$65</f>
        <v>0</v>
      </c>
      <c r="IXO66" s="378">
        <f t="shared" ref="IXO66:IZZ66" si="3372">IXO$60*$C66*$C$65</f>
        <v>0</v>
      </c>
      <c r="IXQ66" s="378">
        <f t="shared" ref="IXQ66:JAB66" si="3373">IXQ$60*$C66*$C$65</f>
        <v>0</v>
      </c>
      <c r="IXS66" s="378">
        <f t="shared" ref="IXS66:JAD66" si="3374">IXS$60*$C66*$C$65</f>
        <v>0</v>
      </c>
      <c r="IXU66" s="378">
        <f t="shared" ref="IXU66:JAF66" si="3375">IXU$60*$C66*$C$65</f>
        <v>0</v>
      </c>
      <c r="IXW66" s="378">
        <f t="shared" ref="IXW66:JAH66" si="3376">IXW$60*$C66*$C$65</f>
        <v>0</v>
      </c>
      <c r="IXY66" s="378">
        <f t="shared" ref="IXY66:JAJ66" si="3377">IXY$60*$C66*$C$65</f>
        <v>0</v>
      </c>
      <c r="IYA66" s="378">
        <f t="shared" ref="IYA66:JAL66" si="3378">IYA$60*$C66*$C$65</f>
        <v>0</v>
      </c>
      <c r="IYC66" s="378">
        <f t="shared" ref="IYC66:JAN66" si="3379">IYC$60*$C66*$C$65</f>
        <v>0</v>
      </c>
      <c r="IYE66" s="378">
        <f t="shared" ref="IYE66:JAP66" si="3380">IYE$60*$C66*$C$65</f>
        <v>0</v>
      </c>
      <c r="IYG66" s="378">
        <f t="shared" ref="IYG66:JAR66" si="3381">IYG$60*$C66*$C$65</f>
        <v>0</v>
      </c>
      <c r="IYI66" s="378">
        <f t="shared" ref="IYI66:JAT69" si="3382">IYI$60*$C66*$C$65</f>
        <v>0</v>
      </c>
      <c r="IYK66" s="378">
        <f t="shared" ref="IYK66:JAV66" si="3383">IYK$60*$C66*$C$65</f>
        <v>0</v>
      </c>
      <c r="IYM66" s="378">
        <f t="shared" ref="IYM66:JAX66" si="3384">IYM$60*$C66*$C$65</f>
        <v>0</v>
      </c>
      <c r="IYO66" s="378">
        <f t="shared" ref="IYO66:JAZ66" si="3385">IYO$60*$C66*$C$65</f>
        <v>0</v>
      </c>
      <c r="IYQ66" s="378">
        <f t="shared" ref="IYQ66:JBB66" si="3386">IYQ$60*$C66*$C$65</f>
        <v>0</v>
      </c>
      <c r="IYS66" s="378">
        <f t="shared" ref="IYS66:JBD66" si="3387">IYS$60*$C66*$C$65</f>
        <v>0</v>
      </c>
      <c r="IYU66" s="378">
        <f t="shared" ref="IYU66:JBF66" si="3388">IYU$60*$C66*$C$65</f>
        <v>0</v>
      </c>
      <c r="IYW66" s="378">
        <f t="shared" ref="IYW66:JBH66" si="3389">IYW$60*$C66*$C$65</f>
        <v>0</v>
      </c>
      <c r="IYY66" s="378">
        <f t="shared" ref="IYY66:JBJ66" si="3390">IYY$60*$C66*$C$65</f>
        <v>0</v>
      </c>
      <c r="IZA66" s="378">
        <f t="shared" ref="IZA66:JBL66" si="3391">IZA$60*$C66*$C$65</f>
        <v>0</v>
      </c>
      <c r="IZC66" s="378">
        <f t="shared" ref="IZC66:JBN66" si="3392">IZC$60*$C66*$C$65</f>
        <v>0</v>
      </c>
      <c r="IZE66" s="378">
        <f t="shared" ref="IZE66:JBP66" si="3393">IZE$60*$C66*$C$65</f>
        <v>0</v>
      </c>
      <c r="IZG66" s="378">
        <f t="shared" ref="IZG66:JBR66" si="3394">IZG$60*$C66*$C$65</f>
        <v>0</v>
      </c>
      <c r="IZI66" s="378">
        <f t="shared" ref="IZI66:JBT66" si="3395">IZI$60*$C66*$C$65</f>
        <v>0</v>
      </c>
      <c r="IZK66" s="378">
        <f t="shared" ref="IZK66:JBV66" si="3396">IZK$60*$C66*$C$65</f>
        <v>0</v>
      </c>
      <c r="IZM66" s="378">
        <f t="shared" ref="IZM66:JBX66" si="3397">IZM$60*$C66*$C$65</f>
        <v>0</v>
      </c>
      <c r="IZO66" s="378">
        <f t="shared" ref="IZO66:JBZ66" si="3398">IZO$60*$C66*$C$65</f>
        <v>0</v>
      </c>
      <c r="IZQ66" s="378">
        <f t="shared" ref="IZQ66:JCB66" si="3399">IZQ$60*$C66*$C$65</f>
        <v>0</v>
      </c>
      <c r="IZS66" s="378">
        <f t="shared" ref="IZS66:JCD66" si="3400">IZS$60*$C66*$C$65</f>
        <v>0</v>
      </c>
      <c r="IZU66" s="378">
        <f t="shared" ref="IZU66:JCF66" si="3401">IZU$60*$C66*$C$65</f>
        <v>0</v>
      </c>
      <c r="IZW66" s="378">
        <f t="shared" ref="IZW66:JCH66" si="3402">IZW$60*$C66*$C$65</f>
        <v>0</v>
      </c>
      <c r="IZY66" s="378">
        <f t="shared" ref="IZY66:JCJ66" si="3403">IZY$60*$C66*$C$65</f>
        <v>0</v>
      </c>
      <c r="JAA66" s="378">
        <f t="shared" ref="JAA66:JCL66" si="3404">JAA$60*$C66*$C$65</f>
        <v>0</v>
      </c>
      <c r="JAC66" s="378">
        <f t="shared" ref="JAC66:JCN66" si="3405">JAC$60*$C66*$C$65</f>
        <v>0</v>
      </c>
      <c r="JAE66" s="378">
        <f t="shared" ref="JAE66:JCP66" si="3406">JAE$60*$C66*$C$65</f>
        <v>0</v>
      </c>
      <c r="JAG66" s="378">
        <f t="shared" ref="JAG66:JCR66" si="3407">JAG$60*$C66*$C$65</f>
        <v>0</v>
      </c>
      <c r="JAI66" s="378">
        <f t="shared" ref="JAI66:JCT66" si="3408">JAI$60*$C66*$C$65</f>
        <v>0</v>
      </c>
      <c r="JAK66" s="378">
        <f t="shared" ref="JAK66:JCV66" si="3409">JAK$60*$C66*$C$65</f>
        <v>0</v>
      </c>
      <c r="JAM66" s="378">
        <f t="shared" ref="JAM66:JCX66" si="3410">JAM$60*$C66*$C$65</f>
        <v>0</v>
      </c>
      <c r="JAO66" s="378">
        <f t="shared" ref="JAO66:JCZ66" si="3411">JAO$60*$C66*$C$65</f>
        <v>0</v>
      </c>
      <c r="JAQ66" s="378">
        <f t="shared" ref="JAQ66:JDB66" si="3412">JAQ$60*$C66*$C$65</f>
        <v>0</v>
      </c>
      <c r="JAS66" s="378">
        <f t="shared" ref="JAS66:JDD66" si="3413">JAS$60*$C66*$C$65</f>
        <v>0</v>
      </c>
      <c r="JAU66" s="378">
        <f t="shared" ref="JAU66:JDF69" si="3414">JAU$60*$C66*$C$65</f>
        <v>0</v>
      </c>
      <c r="JAW66" s="378">
        <f t="shared" ref="JAW66:JDH66" si="3415">JAW$60*$C66*$C$65</f>
        <v>0</v>
      </c>
      <c r="JAY66" s="378">
        <f t="shared" ref="JAY66:JDJ66" si="3416">JAY$60*$C66*$C$65</f>
        <v>0</v>
      </c>
      <c r="JBA66" s="378">
        <f t="shared" ref="JBA66:JDL66" si="3417">JBA$60*$C66*$C$65</f>
        <v>0</v>
      </c>
      <c r="JBC66" s="378">
        <f t="shared" ref="JBC66:JDN66" si="3418">JBC$60*$C66*$C$65</f>
        <v>0</v>
      </c>
      <c r="JBE66" s="378">
        <f t="shared" ref="JBE66:JDP66" si="3419">JBE$60*$C66*$C$65</f>
        <v>0</v>
      </c>
      <c r="JBG66" s="378">
        <f t="shared" ref="JBG66:JDR66" si="3420">JBG$60*$C66*$C$65</f>
        <v>0</v>
      </c>
      <c r="JBI66" s="378">
        <f t="shared" ref="JBI66:JDT66" si="3421">JBI$60*$C66*$C$65</f>
        <v>0</v>
      </c>
      <c r="JBK66" s="378">
        <f t="shared" ref="JBK66:JDV66" si="3422">JBK$60*$C66*$C$65</f>
        <v>0</v>
      </c>
      <c r="JBM66" s="378">
        <f t="shared" ref="JBM66:JDX66" si="3423">JBM$60*$C66*$C$65</f>
        <v>0</v>
      </c>
      <c r="JBO66" s="378">
        <f t="shared" ref="JBO66:JDZ66" si="3424">JBO$60*$C66*$C$65</f>
        <v>0</v>
      </c>
      <c r="JBQ66" s="378">
        <f t="shared" ref="JBQ66:JEB66" si="3425">JBQ$60*$C66*$C$65</f>
        <v>0</v>
      </c>
      <c r="JBS66" s="378">
        <f t="shared" ref="JBS66:JED66" si="3426">JBS$60*$C66*$C$65</f>
        <v>0</v>
      </c>
      <c r="JBU66" s="378">
        <f t="shared" ref="JBU66:JEF66" si="3427">JBU$60*$C66*$C$65</f>
        <v>0</v>
      </c>
      <c r="JBW66" s="378">
        <f t="shared" ref="JBW66:JEH66" si="3428">JBW$60*$C66*$C$65</f>
        <v>0</v>
      </c>
      <c r="JBY66" s="378">
        <f t="shared" ref="JBY66:JEJ66" si="3429">JBY$60*$C66*$C$65</f>
        <v>0</v>
      </c>
      <c r="JCA66" s="378">
        <f t="shared" ref="JCA66:JEL66" si="3430">JCA$60*$C66*$C$65</f>
        <v>0</v>
      </c>
      <c r="JCC66" s="378">
        <f t="shared" ref="JCC66:JEN66" si="3431">JCC$60*$C66*$C$65</f>
        <v>0</v>
      </c>
      <c r="JCE66" s="378">
        <f t="shared" ref="JCE66:JEP66" si="3432">JCE$60*$C66*$C$65</f>
        <v>0</v>
      </c>
      <c r="JCG66" s="378">
        <f t="shared" ref="JCG66:JER66" si="3433">JCG$60*$C66*$C$65</f>
        <v>0</v>
      </c>
      <c r="JCI66" s="378">
        <f t="shared" ref="JCI66:JET66" si="3434">JCI$60*$C66*$C$65</f>
        <v>0</v>
      </c>
      <c r="JCK66" s="378">
        <f t="shared" ref="JCK66:JEV66" si="3435">JCK$60*$C66*$C$65</f>
        <v>0</v>
      </c>
      <c r="JCM66" s="378">
        <f t="shared" ref="JCM66:JEX66" si="3436">JCM$60*$C66*$C$65</f>
        <v>0</v>
      </c>
      <c r="JCO66" s="378">
        <f t="shared" ref="JCO66:JEZ66" si="3437">JCO$60*$C66*$C$65</f>
        <v>0</v>
      </c>
      <c r="JCQ66" s="378">
        <f t="shared" ref="JCQ66:JFB66" si="3438">JCQ$60*$C66*$C$65</f>
        <v>0</v>
      </c>
      <c r="JCS66" s="378">
        <f t="shared" ref="JCS66:JFD66" si="3439">JCS$60*$C66*$C$65</f>
        <v>0</v>
      </c>
      <c r="JCU66" s="378">
        <f t="shared" ref="JCU66:JFF66" si="3440">JCU$60*$C66*$C$65</f>
        <v>0</v>
      </c>
      <c r="JCW66" s="378">
        <f t="shared" ref="JCW66:JFH66" si="3441">JCW$60*$C66*$C$65</f>
        <v>0</v>
      </c>
      <c r="JCY66" s="378">
        <f t="shared" ref="JCY66:JFJ66" si="3442">JCY$60*$C66*$C$65</f>
        <v>0</v>
      </c>
      <c r="JDA66" s="378">
        <f t="shared" ref="JDA66:JFL66" si="3443">JDA$60*$C66*$C$65</f>
        <v>0</v>
      </c>
      <c r="JDC66" s="378">
        <f t="shared" ref="JDC66:JFN66" si="3444">JDC$60*$C66*$C$65</f>
        <v>0</v>
      </c>
      <c r="JDE66" s="378">
        <f t="shared" ref="JDE66:JFP66" si="3445">JDE$60*$C66*$C$65</f>
        <v>0</v>
      </c>
      <c r="JDG66" s="378">
        <f t="shared" ref="JDG66:JFR69" si="3446">JDG$60*$C66*$C$65</f>
        <v>0</v>
      </c>
      <c r="JDI66" s="378">
        <f t="shared" ref="JDI66:JFT66" si="3447">JDI$60*$C66*$C$65</f>
        <v>0</v>
      </c>
      <c r="JDK66" s="378">
        <f t="shared" ref="JDK66:JFV66" si="3448">JDK$60*$C66*$C$65</f>
        <v>0</v>
      </c>
      <c r="JDM66" s="378">
        <f t="shared" ref="JDM66:JFX66" si="3449">JDM$60*$C66*$C$65</f>
        <v>0</v>
      </c>
      <c r="JDO66" s="378">
        <f t="shared" ref="JDO66:JFZ66" si="3450">JDO$60*$C66*$C$65</f>
        <v>0</v>
      </c>
      <c r="JDQ66" s="378">
        <f t="shared" ref="JDQ66:JGB66" si="3451">JDQ$60*$C66*$C$65</f>
        <v>0</v>
      </c>
      <c r="JDS66" s="378">
        <f t="shared" ref="JDS66:JGD66" si="3452">JDS$60*$C66*$C$65</f>
        <v>0</v>
      </c>
      <c r="JDU66" s="378">
        <f t="shared" ref="JDU66:JGF66" si="3453">JDU$60*$C66*$C$65</f>
        <v>0</v>
      </c>
      <c r="JDW66" s="378">
        <f t="shared" ref="JDW66:JGH66" si="3454">JDW$60*$C66*$C$65</f>
        <v>0</v>
      </c>
      <c r="JDY66" s="378">
        <f t="shared" ref="JDY66:JGJ66" si="3455">JDY$60*$C66*$C$65</f>
        <v>0</v>
      </c>
      <c r="JEA66" s="378">
        <f t="shared" ref="JEA66:JGL66" si="3456">JEA$60*$C66*$C$65</f>
        <v>0</v>
      </c>
      <c r="JEC66" s="378">
        <f t="shared" ref="JEC66:JGN66" si="3457">JEC$60*$C66*$C$65</f>
        <v>0</v>
      </c>
      <c r="JEE66" s="378">
        <f t="shared" ref="JEE66:JGP66" si="3458">JEE$60*$C66*$C$65</f>
        <v>0</v>
      </c>
      <c r="JEG66" s="378">
        <f t="shared" ref="JEG66:JGR66" si="3459">JEG$60*$C66*$C$65</f>
        <v>0</v>
      </c>
      <c r="JEI66" s="378">
        <f t="shared" ref="JEI66:JGT66" si="3460">JEI$60*$C66*$C$65</f>
        <v>0</v>
      </c>
      <c r="JEK66" s="378">
        <f t="shared" ref="JEK66:JGV66" si="3461">JEK$60*$C66*$C$65</f>
        <v>0</v>
      </c>
      <c r="JEM66" s="378">
        <f t="shared" ref="JEM66:JGX66" si="3462">JEM$60*$C66*$C$65</f>
        <v>0</v>
      </c>
      <c r="JEO66" s="378">
        <f t="shared" ref="JEO66:JGZ66" si="3463">JEO$60*$C66*$C$65</f>
        <v>0</v>
      </c>
      <c r="JEQ66" s="378">
        <f t="shared" ref="JEQ66:JHB66" si="3464">JEQ$60*$C66*$C$65</f>
        <v>0</v>
      </c>
      <c r="JES66" s="378">
        <f t="shared" ref="JES66:JHD66" si="3465">JES$60*$C66*$C$65</f>
        <v>0</v>
      </c>
      <c r="JEU66" s="378">
        <f t="shared" ref="JEU66:JHF66" si="3466">JEU$60*$C66*$C$65</f>
        <v>0</v>
      </c>
      <c r="JEW66" s="378">
        <f t="shared" ref="JEW66:JHH66" si="3467">JEW$60*$C66*$C$65</f>
        <v>0</v>
      </c>
      <c r="JEY66" s="378">
        <f t="shared" ref="JEY66:JHJ66" si="3468">JEY$60*$C66*$C$65</f>
        <v>0</v>
      </c>
      <c r="JFA66" s="378">
        <f t="shared" ref="JFA66:JHL66" si="3469">JFA$60*$C66*$C$65</f>
        <v>0</v>
      </c>
      <c r="JFC66" s="378">
        <f t="shared" ref="JFC66:JHN66" si="3470">JFC$60*$C66*$C$65</f>
        <v>0</v>
      </c>
      <c r="JFE66" s="378">
        <f t="shared" ref="JFE66:JHP66" si="3471">JFE$60*$C66*$C$65</f>
        <v>0</v>
      </c>
      <c r="JFG66" s="378">
        <f t="shared" ref="JFG66:JHR66" si="3472">JFG$60*$C66*$C$65</f>
        <v>0</v>
      </c>
      <c r="JFI66" s="378">
        <f t="shared" ref="JFI66:JHT66" si="3473">JFI$60*$C66*$C$65</f>
        <v>0</v>
      </c>
      <c r="JFK66" s="378">
        <f t="shared" ref="JFK66:JHV66" si="3474">JFK$60*$C66*$C$65</f>
        <v>0</v>
      </c>
      <c r="JFM66" s="378">
        <f t="shared" ref="JFM66:JHX66" si="3475">JFM$60*$C66*$C$65</f>
        <v>0</v>
      </c>
      <c r="JFO66" s="378">
        <f t="shared" ref="JFO66:JHZ66" si="3476">JFO$60*$C66*$C$65</f>
        <v>0</v>
      </c>
      <c r="JFQ66" s="378">
        <f t="shared" ref="JFQ66:JIB66" si="3477">JFQ$60*$C66*$C$65</f>
        <v>0</v>
      </c>
      <c r="JFS66" s="378">
        <f t="shared" ref="JFS66:JID69" si="3478">JFS$60*$C66*$C$65</f>
        <v>0</v>
      </c>
      <c r="JFU66" s="378">
        <f t="shared" ref="JFU66:JIF66" si="3479">JFU$60*$C66*$C$65</f>
        <v>0</v>
      </c>
      <c r="JFW66" s="378">
        <f t="shared" ref="JFW66:JIH66" si="3480">JFW$60*$C66*$C$65</f>
        <v>0</v>
      </c>
      <c r="JFY66" s="378">
        <f t="shared" ref="JFY66:JIJ66" si="3481">JFY$60*$C66*$C$65</f>
        <v>0</v>
      </c>
      <c r="JGA66" s="378">
        <f t="shared" ref="JGA66:JIL66" si="3482">JGA$60*$C66*$C$65</f>
        <v>0</v>
      </c>
      <c r="JGC66" s="378">
        <f t="shared" ref="JGC66:JIN66" si="3483">JGC$60*$C66*$C$65</f>
        <v>0</v>
      </c>
      <c r="JGE66" s="378">
        <f t="shared" ref="JGE66:JIP66" si="3484">JGE$60*$C66*$C$65</f>
        <v>0</v>
      </c>
      <c r="JGG66" s="378">
        <f t="shared" ref="JGG66:JIR66" si="3485">JGG$60*$C66*$C$65</f>
        <v>0</v>
      </c>
      <c r="JGI66" s="378">
        <f t="shared" ref="JGI66:JIT66" si="3486">JGI$60*$C66*$C$65</f>
        <v>0</v>
      </c>
      <c r="JGK66" s="378">
        <f t="shared" ref="JGK66:JIV66" si="3487">JGK$60*$C66*$C$65</f>
        <v>0</v>
      </c>
      <c r="JGM66" s="378">
        <f t="shared" ref="JGM66:JIX66" si="3488">JGM$60*$C66*$C$65</f>
        <v>0</v>
      </c>
      <c r="JGO66" s="378">
        <f t="shared" ref="JGO66:JIZ66" si="3489">JGO$60*$C66*$C$65</f>
        <v>0</v>
      </c>
      <c r="JGQ66" s="378">
        <f t="shared" ref="JGQ66:JJB66" si="3490">JGQ$60*$C66*$C$65</f>
        <v>0</v>
      </c>
      <c r="JGS66" s="378">
        <f t="shared" ref="JGS66:JJD66" si="3491">JGS$60*$C66*$C$65</f>
        <v>0</v>
      </c>
      <c r="JGU66" s="378">
        <f t="shared" ref="JGU66:JJF66" si="3492">JGU$60*$C66*$C$65</f>
        <v>0</v>
      </c>
      <c r="JGW66" s="378">
        <f t="shared" ref="JGW66:JJH66" si="3493">JGW$60*$C66*$C$65</f>
        <v>0</v>
      </c>
      <c r="JGY66" s="378">
        <f t="shared" ref="JGY66:JJJ66" si="3494">JGY$60*$C66*$C$65</f>
        <v>0</v>
      </c>
      <c r="JHA66" s="378">
        <f t="shared" ref="JHA66:JJL66" si="3495">JHA$60*$C66*$C$65</f>
        <v>0</v>
      </c>
      <c r="JHC66" s="378">
        <f t="shared" ref="JHC66:JJN66" si="3496">JHC$60*$C66*$C$65</f>
        <v>0</v>
      </c>
      <c r="JHE66" s="378">
        <f t="shared" ref="JHE66:JJP66" si="3497">JHE$60*$C66*$C$65</f>
        <v>0</v>
      </c>
      <c r="JHG66" s="378">
        <f t="shared" ref="JHG66:JJR66" si="3498">JHG$60*$C66*$C$65</f>
        <v>0</v>
      </c>
      <c r="JHI66" s="378">
        <f t="shared" ref="JHI66:JJT66" si="3499">JHI$60*$C66*$C$65</f>
        <v>0</v>
      </c>
      <c r="JHK66" s="378">
        <f t="shared" ref="JHK66:JJV66" si="3500">JHK$60*$C66*$C$65</f>
        <v>0</v>
      </c>
      <c r="JHM66" s="378">
        <f t="shared" ref="JHM66:JJX66" si="3501">JHM$60*$C66*$C$65</f>
        <v>0</v>
      </c>
      <c r="JHO66" s="378">
        <f t="shared" ref="JHO66:JJZ66" si="3502">JHO$60*$C66*$C$65</f>
        <v>0</v>
      </c>
      <c r="JHQ66" s="378">
        <f t="shared" ref="JHQ66:JKB66" si="3503">JHQ$60*$C66*$C$65</f>
        <v>0</v>
      </c>
      <c r="JHS66" s="378">
        <f t="shared" ref="JHS66:JKD66" si="3504">JHS$60*$C66*$C$65</f>
        <v>0</v>
      </c>
      <c r="JHU66" s="378">
        <f t="shared" ref="JHU66:JKF66" si="3505">JHU$60*$C66*$C$65</f>
        <v>0</v>
      </c>
      <c r="JHW66" s="378">
        <f t="shared" ref="JHW66:JKH66" si="3506">JHW$60*$C66*$C$65</f>
        <v>0</v>
      </c>
      <c r="JHY66" s="378">
        <f t="shared" ref="JHY66:JKJ66" si="3507">JHY$60*$C66*$C$65</f>
        <v>0</v>
      </c>
      <c r="JIA66" s="378">
        <f t="shared" ref="JIA66:JKL66" si="3508">JIA$60*$C66*$C$65</f>
        <v>0</v>
      </c>
      <c r="JIC66" s="378">
        <f t="shared" ref="JIC66:JKN66" si="3509">JIC$60*$C66*$C$65</f>
        <v>0</v>
      </c>
      <c r="JIE66" s="378">
        <f t="shared" ref="JIE66:JKP69" si="3510">JIE$60*$C66*$C$65</f>
        <v>0</v>
      </c>
      <c r="JIG66" s="378">
        <f t="shared" ref="JIG66:JKR66" si="3511">JIG$60*$C66*$C$65</f>
        <v>0</v>
      </c>
      <c r="JII66" s="378">
        <f t="shared" ref="JII66:JKT66" si="3512">JII$60*$C66*$C$65</f>
        <v>0</v>
      </c>
      <c r="JIK66" s="378">
        <f t="shared" ref="JIK66:JKV66" si="3513">JIK$60*$C66*$C$65</f>
        <v>0</v>
      </c>
      <c r="JIM66" s="378">
        <f t="shared" ref="JIM66:JKX66" si="3514">JIM$60*$C66*$C$65</f>
        <v>0</v>
      </c>
      <c r="JIO66" s="378">
        <f t="shared" ref="JIO66:JKZ66" si="3515">JIO$60*$C66*$C$65</f>
        <v>0</v>
      </c>
      <c r="JIQ66" s="378">
        <f t="shared" ref="JIQ66:JLB66" si="3516">JIQ$60*$C66*$C$65</f>
        <v>0</v>
      </c>
      <c r="JIS66" s="378">
        <f t="shared" ref="JIS66:JLD66" si="3517">JIS$60*$C66*$C$65</f>
        <v>0</v>
      </c>
      <c r="JIU66" s="378">
        <f t="shared" ref="JIU66:JLF66" si="3518">JIU$60*$C66*$C$65</f>
        <v>0</v>
      </c>
      <c r="JIW66" s="378">
        <f t="shared" ref="JIW66:JLH66" si="3519">JIW$60*$C66*$C$65</f>
        <v>0</v>
      </c>
      <c r="JIY66" s="378">
        <f t="shared" ref="JIY66:JLJ66" si="3520">JIY$60*$C66*$C$65</f>
        <v>0</v>
      </c>
      <c r="JJA66" s="378">
        <f t="shared" ref="JJA66:JLL66" si="3521">JJA$60*$C66*$C$65</f>
        <v>0</v>
      </c>
      <c r="JJC66" s="378">
        <f t="shared" ref="JJC66:JLN66" si="3522">JJC$60*$C66*$C$65</f>
        <v>0</v>
      </c>
      <c r="JJE66" s="378">
        <f t="shared" ref="JJE66:JLP66" si="3523">JJE$60*$C66*$C$65</f>
        <v>0</v>
      </c>
      <c r="JJG66" s="378">
        <f t="shared" ref="JJG66:JLR66" si="3524">JJG$60*$C66*$C$65</f>
        <v>0</v>
      </c>
      <c r="JJI66" s="378">
        <f t="shared" ref="JJI66:JLT66" si="3525">JJI$60*$C66*$C$65</f>
        <v>0</v>
      </c>
      <c r="JJK66" s="378">
        <f t="shared" ref="JJK66:JLV66" si="3526">JJK$60*$C66*$C$65</f>
        <v>0</v>
      </c>
      <c r="JJM66" s="378">
        <f t="shared" ref="JJM66:JLX66" si="3527">JJM$60*$C66*$C$65</f>
        <v>0</v>
      </c>
      <c r="JJO66" s="378">
        <f t="shared" ref="JJO66:JLZ66" si="3528">JJO$60*$C66*$C$65</f>
        <v>0</v>
      </c>
      <c r="JJQ66" s="378">
        <f t="shared" ref="JJQ66:JMB66" si="3529">JJQ$60*$C66*$C$65</f>
        <v>0</v>
      </c>
      <c r="JJS66" s="378">
        <f t="shared" ref="JJS66:JMD66" si="3530">JJS$60*$C66*$C$65</f>
        <v>0</v>
      </c>
      <c r="JJU66" s="378">
        <f t="shared" ref="JJU66:JMF66" si="3531">JJU$60*$C66*$C$65</f>
        <v>0</v>
      </c>
      <c r="JJW66" s="378">
        <f t="shared" ref="JJW66:JMH66" si="3532">JJW$60*$C66*$C$65</f>
        <v>0</v>
      </c>
      <c r="JJY66" s="378">
        <f t="shared" ref="JJY66:JMJ66" si="3533">JJY$60*$C66*$C$65</f>
        <v>0</v>
      </c>
      <c r="JKA66" s="378">
        <f t="shared" ref="JKA66:JML66" si="3534">JKA$60*$C66*$C$65</f>
        <v>0</v>
      </c>
      <c r="JKC66" s="378">
        <f t="shared" ref="JKC66:JMN66" si="3535">JKC$60*$C66*$C$65</f>
        <v>0</v>
      </c>
      <c r="JKE66" s="378">
        <f t="shared" ref="JKE66:JMP66" si="3536">JKE$60*$C66*$C$65</f>
        <v>0</v>
      </c>
      <c r="JKG66" s="378">
        <f t="shared" ref="JKG66:JMR66" si="3537">JKG$60*$C66*$C$65</f>
        <v>0</v>
      </c>
      <c r="JKI66" s="378">
        <f t="shared" ref="JKI66:JMT66" si="3538">JKI$60*$C66*$C$65</f>
        <v>0</v>
      </c>
      <c r="JKK66" s="378">
        <f t="shared" ref="JKK66:JMV66" si="3539">JKK$60*$C66*$C$65</f>
        <v>0</v>
      </c>
      <c r="JKM66" s="378">
        <f t="shared" ref="JKM66:JMX66" si="3540">JKM$60*$C66*$C$65</f>
        <v>0</v>
      </c>
      <c r="JKO66" s="378">
        <f t="shared" ref="JKO66:JMZ66" si="3541">JKO$60*$C66*$C$65</f>
        <v>0</v>
      </c>
      <c r="JKQ66" s="378">
        <f t="shared" ref="JKQ66:JNB69" si="3542">JKQ$60*$C66*$C$65</f>
        <v>0</v>
      </c>
      <c r="JKS66" s="378">
        <f t="shared" ref="JKS66:JND66" si="3543">JKS$60*$C66*$C$65</f>
        <v>0</v>
      </c>
      <c r="JKU66" s="378">
        <f t="shared" ref="JKU66:JNF66" si="3544">JKU$60*$C66*$C$65</f>
        <v>0</v>
      </c>
      <c r="JKW66" s="378">
        <f t="shared" ref="JKW66:JNH66" si="3545">JKW$60*$C66*$C$65</f>
        <v>0</v>
      </c>
      <c r="JKY66" s="378">
        <f t="shared" ref="JKY66:JNJ66" si="3546">JKY$60*$C66*$C$65</f>
        <v>0</v>
      </c>
      <c r="JLA66" s="378">
        <f t="shared" ref="JLA66:JNL66" si="3547">JLA$60*$C66*$C$65</f>
        <v>0</v>
      </c>
      <c r="JLC66" s="378">
        <f t="shared" ref="JLC66:JNN66" si="3548">JLC$60*$C66*$C$65</f>
        <v>0</v>
      </c>
      <c r="JLE66" s="378">
        <f t="shared" ref="JLE66:JNP66" si="3549">JLE$60*$C66*$C$65</f>
        <v>0</v>
      </c>
      <c r="JLG66" s="378">
        <f t="shared" ref="JLG66:JNR66" si="3550">JLG$60*$C66*$C$65</f>
        <v>0</v>
      </c>
      <c r="JLI66" s="378">
        <f t="shared" ref="JLI66:JNT66" si="3551">JLI$60*$C66*$C$65</f>
        <v>0</v>
      </c>
      <c r="JLK66" s="378">
        <f t="shared" ref="JLK66:JNV66" si="3552">JLK$60*$C66*$C$65</f>
        <v>0</v>
      </c>
      <c r="JLM66" s="378">
        <f t="shared" ref="JLM66:JNX66" si="3553">JLM$60*$C66*$C$65</f>
        <v>0</v>
      </c>
      <c r="JLO66" s="378">
        <f t="shared" ref="JLO66:JNZ66" si="3554">JLO$60*$C66*$C$65</f>
        <v>0</v>
      </c>
      <c r="JLQ66" s="378">
        <f t="shared" ref="JLQ66:JOB66" si="3555">JLQ$60*$C66*$C$65</f>
        <v>0</v>
      </c>
      <c r="JLS66" s="378">
        <f t="shared" ref="JLS66:JOD66" si="3556">JLS$60*$C66*$C$65</f>
        <v>0</v>
      </c>
      <c r="JLU66" s="378">
        <f t="shared" ref="JLU66:JOF66" si="3557">JLU$60*$C66*$C$65</f>
        <v>0</v>
      </c>
      <c r="JLW66" s="378">
        <f t="shared" ref="JLW66:JOH66" si="3558">JLW$60*$C66*$C$65</f>
        <v>0</v>
      </c>
      <c r="JLY66" s="378">
        <f t="shared" ref="JLY66:JOJ66" si="3559">JLY$60*$C66*$C$65</f>
        <v>0</v>
      </c>
      <c r="JMA66" s="378">
        <f t="shared" ref="JMA66:JOL66" si="3560">JMA$60*$C66*$C$65</f>
        <v>0</v>
      </c>
      <c r="JMC66" s="378">
        <f t="shared" ref="JMC66:JON66" si="3561">JMC$60*$C66*$C$65</f>
        <v>0</v>
      </c>
      <c r="JME66" s="378">
        <f t="shared" ref="JME66:JOP66" si="3562">JME$60*$C66*$C$65</f>
        <v>0</v>
      </c>
      <c r="JMG66" s="378">
        <f t="shared" ref="JMG66:JOR66" si="3563">JMG$60*$C66*$C$65</f>
        <v>0</v>
      </c>
      <c r="JMI66" s="378">
        <f t="shared" ref="JMI66:JOT66" si="3564">JMI$60*$C66*$C$65</f>
        <v>0</v>
      </c>
      <c r="JMK66" s="378">
        <f t="shared" ref="JMK66:JOV66" si="3565">JMK$60*$C66*$C$65</f>
        <v>0</v>
      </c>
      <c r="JMM66" s="378">
        <f t="shared" ref="JMM66:JOX66" si="3566">JMM$60*$C66*$C$65</f>
        <v>0</v>
      </c>
      <c r="JMO66" s="378">
        <f t="shared" ref="JMO66:JOZ66" si="3567">JMO$60*$C66*$C$65</f>
        <v>0</v>
      </c>
      <c r="JMQ66" s="378">
        <f t="shared" ref="JMQ66:JPB66" si="3568">JMQ$60*$C66*$C$65</f>
        <v>0</v>
      </c>
      <c r="JMS66" s="378">
        <f t="shared" ref="JMS66:JPD66" si="3569">JMS$60*$C66*$C$65</f>
        <v>0</v>
      </c>
      <c r="JMU66" s="378">
        <f t="shared" ref="JMU66:JPF66" si="3570">JMU$60*$C66*$C$65</f>
        <v>0</v>
      </c>
      <c r="JMW66" s="378">
        <f t="shared" ref="JMW66:JPH66" si="3571">JMW$60*$C66*$C$65</f>
        <v>0</v>
      </c>
      <c r="JMY66" s="378">
        <f t="shared" ref="JMY66:JPJ66" si="3572">JMY$60*$C66*$C$65</f>
        <v>0</v>
      </c>
      <c r="JNA66" s="378">
        <f t="shared" ref="JNA66:JPL66" si="3573">JNA$60*$C66*$C$65</f>
        <v>0</v>
      </c>
      <c r="JNC66" s="378">
        <f t="shared" ref="JNC66:JPN69" si="3574">JNC$60*$C66*$C$65</f>
        <v>0</v>
      </c>
      <c r="JNE66" s="378">
        <f t="shared" ref="JNE66:JPP66" si="3575">JNE$60*$C66*$C$65</f>
        <v>0</v>
      </c>
      <c r="JNG66" s="378">
        <f t="shared" ref="JNG66:JPR66" si="3576">JNG$60*$C66*$C$65</f>
        <v>0</v>
      </c>
      <c r="JNI66" s="378">
        <f t="shared" ref="JNI66:JPT66" si="3577">JNI$60*$C66*$C$65</f>
        <v>0</v>
      </c>
      <c r="JNK66" s="378">
        <f t="shared" ref="JNK66:JPV66" si="3578">JNK$60*$C66*$C$65</f>
        <v>0</v>
      </c>
      <c r="JNM66" s="378">
        <f t="shared" ref="JNM66:JPX66" si="3579">JNM$60*$C66*$C$65</f>
        <v>0</v>
      </c>
      <c r="JNO66" s="378">
        <f t="shared" ref="JNO66:JPZ66" si="3580">JNO$60*$C66*$C$65</f>
        <v>0</v>
      </c>
      <c r="JNQ66" s="378">
        <f t="shared" ref="JNQ66:JQB66" si="3581">JNQ$60*$C66*$C$65</f>
        <v>0</v>
      </c>
      <c r="JNS66" s="378">
        <f t="shared" ref="JNS66:JQD66" si="3582">JNS$60*$C66*$C$65</f>
        <v>0</v>
      </c>
      <c r="JNU66" s="378">
        <f t="shared" ref="JNU66:JQF66" si="3583">JNU$60*$C66*$C$65</f>
        <v>0</v>
      </c>
      <c r="JNW66" s="378">
        <f t="shared" ref="JNW66:JQH66" si="3584">JNW$60*$C66*$C$65</f>
        <v>0</v>
      </c>
      <c r="JNY66" s="378">
        <f t="shared" ref="JNY66:JQJ66" si="3585">JNY$60*$C66*$C$65</f>
        <v>0</v>
      </c>
      <c r="JOA66" s="378">
        <f t="shared" ref="JOA66:JQL66" si="3586">JOA$60*$C66*$C$65</f>
        <v>0</v>
      </c>
      <c r="JOC66" s="378">
        <f t="shared" ref="JOC66:JQN66" si="3587">JOC$60*$C66*$C$65</f>
        <v>0</v>
      </c>
      <c r="JOE66" s="378">
        <f t="shared" ref="JOE66:JQP66" si="3588">JOE$60*$C66*$C$65</f>
        <v>0</v>
      </c>
      <c r="JOG66" s="378">
        <f t="shared" ref="JOG66:JQR66" si="3589">JOG$60*$C66*$C$65</f>
        <v>0</v>
      </c>
      <c r="JOI66" s="378">
        <f t="shared" ref="JOI66:JQT66" si="3590">JOI$60*$C66*$C$65</f>
        <v>0</v>
      </c>
      <c r="JOK66" s="378">
        <f t="shared" ref="JOK66:JQV66" si="3591">JOK$60*$C66*$C$65</f>
        <v>0</v>
      </c>
      <c r="JOM66" s="378">
        <f t="shared" ref="JOM66:JQX66" si="3592">JOM$60*$C66*$C$65</f>
        <v>0</v>
      </c>
      <c r="JOO66" s="378">
        <f t="shared" ref="JOO66:JQZ66" si="3593">JOO$60*$C66*$C$65</f>
        <v>0</v>
      </c>
      <c r="JOQ66" s="378">
        <f t="shared" ref="JOQ66:JRB66" si="3594">JOQ$60*$C66*$C$65</f>
        <v>0</v>
      </c>
      <c r="JOS66" s="378">
        <f t="shared" ref="JOS66:JRD66" si="3595">JOS$60*$C66*$C$65</f>
        <v>0</v>
      </c>
      <c r="JOU66" s="378">
        <f t="shared" ref="JOU66:JRF66" si="3596">JOU$60*$C66*$C$65</f>
        <v>0</v>
      </c>
      <c r="JOW66" s="378">
        <f t="shared" ref="JOW66:JRH66" si="3597">JOW$60*$C66*$C$65</f>
        <v>0</v>
      </c>
      <c r="JOY66" s="378">
        <f t="shared" ref="JOY66:JRJ66" si="3598">JOY$60*$C66*$C$65</f>
        <v>0</v>
      </c>
      <c r="JPA66" s="378">
        <f t="shared" ref="JPA66:JRL66" si="3599">JPA$60*$C66*$C$65</f>
        <v>0</v>
      </c>
      <c r="JPC66" s="378">
        <f t="shared" ref="JPC66:JRN66" si="3600">JPC$60*$C66*$C$65</f>
        <v>0</v>
      </c>
      <c r="JPE66" s="378">
        <f t="shared" ref="JPE66:JRP66" si="3601">JPE$60*$C66*$C$65</f>
        <v>0</v>
      </c>
      <c r="JPG66" s="378">
        <f t="shared" ref="JPG66:JRR66" si="3602">JPG$60*$C66*$C$65</f>
        <v>0</v>
      </c>
      <c r="JPI66" s="378">
        <f t="shared" ref="JPI66:JRT66" si="3603">JPI$60*$C66*$C$65</f>
        <v>0</v>
      </c>
      <c r="JPK66" s="378">
        <f t="shared" ref="JPK66:JRV66" si="3604">JPK$60*$C66*$C$65</f>
        <v>0</v>
      </c>
      <c r="JPM66" s="378">
        <f t="shared" ref="JPM66:JRX66" si="3605">JPM$60*$C66*$C$65</f>
        <v>0</v>
      </c>
      <c r="JPO66" s="378">
        <f t="shared" ref="JPO66:JRZ69" si="3606">JPO$60*$C66*$C$65</f>
        <v>0</v>
      </c>
      <c r="JPQ66" s="378">
        <f t="shared" ref="JPQ66:JSB66" si="3607">JPQ$60*$C66*$C$65</f>
        <v>0</v>
      </c>
      <c r="JPS66" s="378">
        <f t="shared" ref="JPS66:JSD66" si="3608">JPS$60*$C66*$C$65</f>
        <v>0</v>
      </c>
      <c r="JPU66" s="378">
        <f t="shared" ref="JPU66:JSF66" si="3609">JPU$60*$C66*$C$65</f>
        <v>0</v>
      </c>
      <c r="JPW66" s="378">
        <f t="shared" ref="JPW66:JSH66" si="3610">JPW$60*$C66*$C$65</f>
        <v>0</v>
      </c>
      <c r="JPY66" s="378">
        <f t="shared" ref="JPY66:JSJ66" si="3611">JPY$60*$C66*$C$65</f>
        <v>0</v>
      </c>
      <c r="JQA66" s="378">
        <f t="shared" ref="JQA66:JSL66" si="3612">JQA$60*$C66*$C$65</f>
        <v>0</v>
      </c>
      <c r="JQC66" s="378">
        <f t="shared" ref="JQC66:JSN66" si="3613">JQC$60*$C66*$C$65</f>
        <v>0</v>
      </c>
      <c r="JQE66" s="378">
        <f t="shared" ref="JQE66:JSP66" si="3614">JQE$60*$C66*$C$65</f>
        <v>0</v>
      </c>
      <c r="JQG66" s="378">
        <f t="shared" ref="JQG66:JSR66" si="3615">JQG$60*$C66*$C$65</f>
        <v>0</v>
      </c>
      <c r="JQI66" s="378">
        <f t="shared" ref="JQI66:JST66" si="3616">JQI$60*$C66*$C$65</f>
        <v>0</v>
      </c>
      <c r="JQK66" s="378">
        <f t="shared" ref="JQK66:JSV66" si="3617">JQK$60*$C66*$C$65</f>
        <v>0</v>
      </c>
      <c r="JQM66" s="378">
        <f t="shared" ref="JQM66:JSX66" si="3618">JQM$60*$C66*$C$65</f>
        <v>0</v>
      </c>
      <c r="JQO66" s="378">
        <f t="shared" ref="JQO66:JSZ66" si="3619">JQO$60*$C66*$C$65</f>
        <v>0</v>
      </c>
      <c r="JQQ66" s="378">
        <f t="shared" ref="JQQ66:JTB66" si="3620">JQQ$60*$C66*$C$65</f>
        <v>0</v>
      </c>
      <c r="JQS66" s="378">
        <f t="shared" ref="JQS66:JTD66" si="3621">JQS$60*$C66*$C$65</f>
        <v>0</v>
      </c>
      <c r="JQU66" s="378">
        <f t="shared" ref="JQU66:JTF66" si="3622">JQU$60*$C66*$C$65</f>
        <v>0</v>
      </c>
      <c r="JQW66" s="378">
        <f t="shared" ref="JQW66:JTH66" si="3623">JQW$60*$C66*$C$65</f>
        <v>0</v>
      </c>
      <c r="JQY66" s="378">
        <f t="shared" ref="JQY66:JTJ66" si="3624">JQY$60*$C66*$C$65</f>
        <v>0</v>
      </c>
      <c r="JRA66" s="378">
        <f t="shared" ref="JRA66:JTL66" si="3625">JRA$60*$C66*$C$65</f>
        <v>0</v>
      </c>
      <c r="JRC66" s="378">
        <f t="shared" ref="JRC66:JTN66" si="3626">JRC$60*$C66*$C$65</f>
        <v>0</v>
      </c>
      <c r="JRE66" s="378">
        <f t="shared" ref="JRE66:JTP66" si="3627">JRE$60*$C66*$C$65</f>
        <v>0</v>
      </c>
      <c r="JRG66" s="378">
        <f t="shared" ref="JRG66:JTR66" si="3628">JRG$60*$C66*$C$65</f>
        <v>0</v>
      </c>
      <c r="JRI66" s="378">
        <f t="shared" ref="JRI66:JTT66" si="3629">JRI$60*$C66*$C$65</f>
        <v>0</v>
      </c>
      <c r="JRK66" s="378">
        <f t="shared" ref="JRK66:JTV66" si="3630">JRK$60*$C66*$C$65</f>
        <v>0</v>
      </c>
      <c r="JRM66" s="378">
        <f t="shared" ref="JRM66:JTX66" si="3631">JRM$60*$C66*$C$65</f>
        <v>0</v>
      </c>
      <c r="JRO66" s="378">
        <f t="shared" ref="JRO66:JTZ66" si="3632">JRO$60*$C66*$C$65</f>
        <v>0</v>
      </c>
      <c r="JRQ66" s="378">
        <f t="shared" ref="JRQ66:JUB66" si="3633">JRQ$60*$C66*$C$65</f>
        <v>0</v>
      </c>
      <c r="JRS66" s="378">
        <f t="shared" ref="JRS66:JUD66" si="3634">JRS$60*$C66*$C$65</f>
        <v>0</v>
      </c>
      <c r="JRU66" s="378">
        <f t="shared" ref="JRU66:JUF66" si="3635">JRU$60*$C66*$C$65</f>
        <v>0</v>
      </c>
      <c r="JRW66" s="378">
        <f t="shared" ref="JRW66:JUH66" si="3636">JRW$60*$C66*$C$65</f>
        <v>0</v>
      </c>
      <c r="JRY66" s="378">
        <f t="shared" ref="JRY66:JUJ66" si="3637">JRY$60*$C66*$C$65</f>
        <v>0</v>
      </c>
      <c r="JSA66" s="378">
        <f t="shared" ref="JSA66:JUL69" si="3638">JSA$60*$C66*$C$65</f>
        <v>0</v>
      </c>
      <c r="JSC66" s="378">
        <f t="shared" ref="JSC66:JUN66" si="3639">JSC$60*$C66*$C$65</f>
        <v>0</v>
      </c>
      <c r="JSE66" s="378">
        <f t="shared" ref="JSE66:JUP66" si="3640">JSE$60*$C66*$C$65</f>
        <v>0</v>
      </c>
      <c r="JSG66" s="378">
        <f t="shared" ref="JSG66:JUR66" si="3641">JSG$60*$C66*$C$65</f>
        <v>0</v>
      </c>
      <c r="JSI66" s="378">
        <f t="shared" ref="JSI66:JUT66" si="3642">JSI$60*$C66*$C$65</f>
        <v>0</v>
      </c>
      <c r="JSK66" s="378">
        <f t="shared" ref="JSK66:JUV66" si="3643">JSK$60*$C66*$C$65</f>
        <v>0</v>
      </c>
      <c r="JSM66" s="378">
        <f t="shared" ref="JSM66:JUX66" si="3644">JSM$60*$C66*$C$65</f>
        <v>0</v>
      </c>
      <c r="JSO66" s="378">
        <f t="shared" ref="JSO66:JUZ66" si="3645">JSO$60*$C66*$C$65</f>
        <v>0</v>
      </c>
      <c r="JSQ66" s="378">
        <f t="shared" ref="JSQ66:JVB66" si="3646">JSQ$60*$C66*$C$65</f>
        <v>0</v>
      </c>
      <c r="JSS66" s="378">
        <f t="shared" ref="JSS66:JVD66" si="3647">JSS$60*$C66*$C$65</f>
        <v>0</v>
      </c>
      <c r="JSU66" s="378">
        <f t="shared" ref="JSU66:JVF66" si="3648">JSU$60*$C66*$C$65</f>
        <v>0</v>
      </c>
      <c r="JSW66" s="378">
        <f t="shared" ref="JSW66:JVH66" si="3649">JSW$60*$C66*$C$65</f>
        <v>0</v>
      </c>
      <c r="JSY66" s="378">
        <f t="shared" ref="JSY66:JVJ66" si="3650">JSY$60*$C66*$C$65</f>
        <v>0</v>
      </c>
      <c r="JTA66" s="378">
        <f t="shared" ref="JTA66:JVL66" si="3651">JTA$60*$C66*$C$65</f>
        <v>0</v>
      </c>
      <c r="JTC66" s="378">
        <f t="shared" ref="JTC66:JVN66" si="3652">JTC$60*$C66*$C$65</f>
        <v>0</v>
      </c>
      <c r="JTE66" s="378">
        <f t="shared" ref="JTE66:JVP66" si="3653">JTE$60*$C66*$C$65</f>
        <v>0</v>
      </c>
      <c r="JTG66" s="378">
        <f t="shared" ref="JTG66:JVR66" si="3654">JTG$60*$C66*$C$65</f>
        <v>0</v>
      </c>
      <c r="JTI66" s="378">
        <f t="shared" ref="JTI66:JVT66" si="3655">JTI$60*$C66*$C$65</f>
        <v>0</v>
      </c>
      <c r="JTK66" s="378">
        <f t="shared" ref="JTK66:JVV66" si="3656">JTK$60*$C66*$C$65</f>
        <v>0</v>
      </c>
      <c r="JTM66" s="378">
        <f t="shared" ref="JTM66:JVX66" si="3657">JTM$60*$C66*$C$65</f>
        <v>0</v>
      </c>
      <c r="JTO66" s="378">
        <f t="shared" ref="JTO66:JVZ66" si="3658">JTO$60*$C66*$C$65</f>
        <v>0</v>
      </c>
      <c r="JTQ66" s="378">
        <f t="shared" ref="JTQ66:JWB66" si="3659">JTQ$60*$C66*$C$65</f>
        <v>0</v>
      </c>
      <c r="JTS66" s="378">
        <f t="shared" ref="JTS66:JWD66" si="3660">JTS$60*$C66*$C$65</f>
        <v>0</v>
      </c>
      <c r="JTU66" s="378">
        <f t="shared" ref="JTU66:JWF66" si="3661">JTU$60*$C66*$C$65</f>
        <v>0</v>
      </c>
      <c r="JTW66" s="378">
        <f t="shared" ref="JTW66:JWH66" si="3662">JTW$60*$C66*$C$65</f>
        <v>0</v>
      </c>
      <c r="JTY66" s="378">
        <f t="shared" ref="JTY66:JWJ66" si="3663">JTY$60*$C66*$C$65</f>
        <v>0</v>
      </c>
      <c r="JUA66" s="378">
        <f t="shared" ref="JUA66:JWL66" si="3664">JUA$60*$C66*$C$65</f>
        <v>0</v>
      </c>
      <c r="JUC66" s="378">
        <f t="shared" ref="JUC66:JWN66" si="3665">JUC$60*$C66*$C$65</f>
        <v>0</v>
      </c>
      <c r="JUE66" s="378">
        <f t="shared" ref="JUE66:JWP66" si="3666">JUE$60*$C66*$C$65</f>
        <v>0</v>
      </c>
      <c r="JUG66" s="378">
        <f t="shared" ref="JUG66:JWR66" si="3667">JUG$60*$C66*$C$65</f>
        <v>0</v>
      </c>
      <c r="JUI66" s="378">
        <f t="shared" ref="JUI66:JWT66" si="3668">JUI$60*$C66*$C$65</f>
        <v>0</v>
      </c>
      <c r="JUK66" s="378">
        <f t="shared" ref="JUK66:JWV66" si="3669">JUK$60*$C66*$C$65</f>
        <v>0</v>
      </c>
      <c r="JUM66" s="378">
        <f t="shared" ref="JUM66:JWX69" si="3670">JUM$60*$C66*$C$65</f>
        <v>0</v>
      </c>
      <c r="JUO66" s="378">
        <f t="shared" ref="JUO66:JWZ66" si="3671">JUO$60*$C66*$C$65</f>
        <v>0</v>
      </c>
      <c r="JUQ66" s="378">
        <f t="shared" ref="JUQ66:JXB66" si="3672">JUQ$60*$C66*$C$65</f>
        <v>0</v>
      </c>
      <c r="JUS66" s="378">
        <f t="shared" ref="JUS66:JXD66" si="3673">JUS$60*$C66*$C$65</f>
        <v>0</v>
      </c>
      <c r="JUU66" s="378">
        <f t="shared" ref="JUU66:JXF66" si="3674">JUU$60*$C66*$C$65</f>
        <v>0</v>
      </c>
      <c r="JUW66" s="378">
        <f t="shared" ref="JUW66:JXH66" si="3675">JUW$60*$C66*$C$65</f>
        <v>0</v>
      </c>
      <c r="JUY66" s="378">
        <f t="shared" ref="JUY66:JXJ66" si="3676">JUY$60*$C66*$C$65</f>
        <v>0</v>
      </c>
      <c r="JVA66" s="378">
        <f t="shared" ref="JVA66:JXL66" si="3677">JVA$60*$C66*$C$65</f>
        <v>0</v>
      </c>
      <c r="JVC66" s="378">
        <f t="shared" ref="JVC66:JXN66" si="3678">JVC$60*$C66*$C$65</f>
        <v>0</v>
      </c>
      <c r="JVE66" s="378">
        <f t="shared" ref="JVE66:JXP66" si="3679">JVE$60*$C66*$C$65</f>
        <v>0</v>
      </c>
      <c r="JVG66" s="378">
        <f t="shared" ref="JVG66:JXR66" si="3680">JVG$60*$C66*$C$65</f>
        <v>0</v>
      </c>
      <c r="JVI66" s="378">
        <f t="shared" ref="JVI66:JXT66" si="3681">JVI$60*$C66*$C$65</f>
        <v>0</v>
      </c>
      <c r="JVK66" s="378">
        <f t="shared" ref="JVK66:JXV66" si="3682">JVK$60*$C66*$C$65</f>
        <v>0</v>
      </c>
      <c r="JVM66" s="378">
        <f t="shared" ref="JVM66:JXX66" si="3683">JVM$60*$C66*$C$65</f>
        <v>0</v>
      </c>
      <c r="JVO66" s="378">
        <f t="shared" ref="JVO66:JXZ66" si="3684">JVO$60*$C66*$C$65</f>
        <v>0</v>
      </c>
      <c r="JVQ66" s="378">
        <f t="shared" ref="JVQ66:JYB66" si="3685">JVQ$60*$C66*$C$65</f>
        <v>0</v>
      </c>
      <c r="JVS66" s="378">
        <f t="shared" ref="JVS66:JYD66" si="3686">JVS$60*$C66*$C$65</f>
        <v>0</v>
      </c>
      <c r="JVU66" s="378">
        <f t="shared" ref="JVU66:JYF66" si="3687">JVU$60*$C66*$C$65</f>
        <v>0</v>
      </c>
      <c r="JVW66" s="378">
        <f t="shared" ref="JVW66:JYH66" si="3688">JVW$60*$C66*$C$65</f>
        <v>0</v>
      </c>
      <c r="JVY66" s="378">
        <f t="shared" ref="JVY66:JYJ66" si="3689">JVY$60*$C66*$C$65</f>
        <v>0</v>
      </c>
      <c r="JWA66" s="378">
        <f t="shared" ref="JWA66:JYL66" si="3690">JWA$60*$C66*$C$65</f>
        <v>0</v>
      </c>
      <c r="JWC66" s="378">
        <f t="shared" ref="JWC66:JYN66" si="3691">JWC$60*$C66*$C$65</f>
        <v>0</v>
      </c>
      <c r="JWE66" s="378">
        <f t="shared" ref="JWE66:JYP66" si="3692">JWE$60*$C66*$C$65</f>
        <v>0</v>
      </c>
      <c r="JWG66" s="378">
        <f t="shared" ref="JWG66:JYR66" si="3693">JWG$60*$C66*$C$65</f>
        <v>0</v>
      </c>
      <c r="JWI66" s="378">
        <f t="shared" ref="JWI66:JYT66" si="3694">JWI$60*$C66*$C$65</f>
        <v>0</v>
      </c>
      <c r="JWK66" s="378">
        <f t="shared" ref="JWK66:JYV66" si="3695">JWK$60*$C66*$C$65</f>
        <v>0</v>
      </c>
      <c r="JWM66" s="378">
        <f t="shared" ref="JWM66:JYX66" si="3696">JWM$60*$C66*$C$65</f>
        <v>0</v>
      </c>
      <c r="JWO66" s="378">
        <f t="shared" ref="JWO66:JYZ66" si="3697">JWO$60*$C66*$C$65</f>
        <v>0</v>
      </c>
      <c r="JWQ66" s="378">
        <f t="shared" ref="JWQ66:JZB66" si="3698">JWQ$60*$C66*$C$65</f>
        <v>0</v>
      </c>
      <c r="JWS66" s="378">
        <f t="shared" ref="JWS66:JZD66" si="3699">JWS$60*$C66*$C$65</f>
        <v>0</v>
      </c>
      <c r="JWU66" s="378">
        <f t="shared" ref="JWU66:JZF66" si="3700">JWU$60*$C66*$C$65</f>
        <v>0</v>
      </c>
      <c r="JWW66" s="378">
        <f t="shared" ref="JWW66:JZH66" si="3701">JWW$60*$C66*$C$65</f>
        <v>0</v>
      </c>
      <c r="JWY66" s="378">
        <f t="shared" ref="JWY66:JZJ69" si="3702">JWY$60*$C66*$C$65</f>
        <v>0</v>
      </c>
      <c r="JXA66" s="378">
        <f t="shared" ref="JXA66:JZL66" si="3703">JXA$60*$C66*$C$65</f>
        <v>0</v>
      </c>
      <c r="JXC66" s="378">
        <f t="shared" ref="JXC66:JZN66" si="3704">JXC$60*$C66*$C$65</f>
        <v>0</v>
      </c>
      <c r="JXE66" s="378">
        <f t="shared" ref="JXE66:JZP66" si="3705">JXE$60*$C66*$C$65</f>
        <v>0</v>
      </c>
      <c r="JXG66" s="378">
        <f t="shared" ref="JXG66:JZR66" si="3706">JXG$60*$C66*$C$65</f>
        <v>0</v>
      </c>
      <c r="JXI66" s="378">
        <f t="shared" ref="JXI66:JZT66" si="3707">JXI$60*$C66*$C$65</f>
        <v>0</v>
      </c>
      <c r="JXK66" s="378">
        <f t="shared" ref="JXK66:JZV66" si="3708">JXK$60*$C66*$C$65</f>
        <v>0</v>
      </c>
      <c r="JXM66" s="378">
        <f t="shared" ref="JXM66:JZX66" si="3709">JXM$60*$C66*$C$65</f>
        <v>0</v>
      </c>
      <c r="JXO66" s="378">
        <f t="shared" ref="JXO66:JZZ66" si="3710">JXO$60*$C66*$C$65</f>
        <v>0</v>
      </c>
      <c r="JXQ66" s="378">
        <f t="shared" ref="JXQ66:KAB66" si="3711">JXQ$60*$C66*$C$65</f>
        <v>0</v>
      </c>
      <c r="JXS66" s="378">
        <f t="shared" ref="JXS66:KAD66" si="3712">JXS$60*$C66*$C$65</f>
        <v>0</v>
      </c>
      <c r="JXU66" s="378">
        <f t="shared" ref="JXU66:KAF66" si="3713">JXU$60*$C66*$C$65</f>
        <v>0</v>
      </c>
      <c r="JXW66" s="378">
        <f t="shared" ref="JXW66:KAH66" si="3714">JXW$60*$C66*$C$65</f>
        <v>0</v>
      </c>
      <c r="JXY66" s="378">
        <f t="shared" ref="JXY66:KAJ66" si="3715">JXY$60*$C66*$C$65</f>
        <v>0</v>
      </c>
      <c r="JYA66" s="378">
        <f t="shared" ref="JYA66:KAL66" si="3716">JYA$60*$C66*$C$65</f>
        <v>0</v>
      </c>
      <c r="JYC66" s="378">
        <f t="shared" ref="JYC66:KAN66" si="3717">JYC$60*$C66*$C$65</f>
        <v>0</v>
      </c>
      <c r="JYE66" s="378">
        <f t="shared" ref="JYE66:KAP66" si="3718">JYE$60*$C66*$C$65</f>
        <v>0</v>
      </c>
      <c r="JYG66" s="378">
        <f t="shared" ref="JYG66:KAR66" si="3719">JYG$60*$C66*$C$65</f>
        <v>0</v>
      </c>
      <c r="JYI66" s="378">
        <f t="shared" ref="JYI66:KAT66" si="3720">JYI$60*$C66*$C$65</f>
        <v>0</v>
      </c>
      <c r="JYK66" s="378">
        <f t="shared" ref="JYK66:KAV66" si="3721">JYK$60*$C66*$C$65</f>
        <v>0</v>
      </c>
      <c r="JYM66" s="378">
        <f t="shared" ref="JYM66:KAX66" si="3722">JYM$60*$C66*$C$65</f>
        <v>0</v>
      </c>
      <c r="JYO66" s="378">
        <f t="shared" ref="JYO66:KAZ66" si="3723">JYO$60*$C66*$C$65</f>
        <v>0</v>
      </c>
      <c r="JYQ66" s="378">
        <f t="shared" ref="JYQ66:KBB66" si="3724">JYQ$60*$C66*$C$65</f>
        <v>0</v>
      </c>
      <c r="JYS66" s="378">
        <f t="shared" ref="JYS66:KBD66" si="3725">JYS$60*$C66*$C$65</f>
        <v>0</v>
      </c>
      <c r="JYU66" s="378">
        <f t="shared" ref="JYU66:KBF66" si="3726">JYU$60*$C66*$C$65</f>
        <v>0</v>
      </c>
      <c r="JYW66" s="378">
        <f t="shared" ref="JYW66:KBH66" si="3727">JYW$60*$C66*$C$65</f>
        <v>0</v>
      </c>
      <c r="JYY66" s="378">
        <f t="shared" ref="JYY66:KBJ66" si="3728">JYY$60*$C66*$C$65</f>
        <v>0</v>
      </c>
      <c r="JZA66" s="378">
        <f t="shared" ref="JZA66:KBL66" si="3729">JZA$60*$C66*$C$65</f>
        <v>0</v>
      </c>
      <c r="JZC66" s="378">
        <f t="shared" ref="JZC66:KBN66" si="3730">JZC$60*$C66*$C$65</f>
        <v>0</v>
      </c>
      <c r="JZE66" s="378">
        <f t="shared" ref="JZE66:KBP66" si="3731">JZE$60*$C66*$C$65</f>
        <v>0</v>
      </c>
      <c r="JZG66" s="378">
        <f t="shared" ref="JZG66:KBR66" si="3732">JZG$60*$C66*$C$65</f>
        <v>0</v>
      </c>
      <c r="JZI66" s="378">
        <f t="shared" ref="JZI66:KBT66" si="3733">JZI$60*$C66*$C$65</f>
        <v>0</v>
      </c>
      <c r="JZK66" s="378">
        <f t="shared" ref="JZK66:KBV69" si="3734">JZK$60*$C66*$C$65</f>
        <v>0</v>
      </c>
      <c r="JZM66" s="378">
        <f t="shared" ref="JZM66:KBX66" si="3735">JZM$60*$C66*$C$65</f>
        <v>0</v>
      </c>
      <c r="JZO66" s="378">
        <f t="shared" ref="JZO66:KBZ66" si="3736">JZO$60*$C66*$C$65</f>
        <v>0</v>
      </c>
      <c r="JZQ66" s="378">
        <f t="shared" ref="JZQ66:KCB66" si="3737">JZQ$60*$C66*$C$65</f>
        <v>0</v>
      </c>
      <c r="JZS66" s="378">
        <f t="shared" ref="JZS66:KCD66" si="3738">JZS$60*$C66*$C$65</f>
        <v>0</v>
      </c>
      <c r="JZU66" s="378">
        <f t="shared" ref="JZU66:KCF66" si="3739">JZU$60*$C66*$C$65</f>
        <v>0</v>
      </c>
      <c r="JZW66" s="378">
        <f t="shared" ref="JZW66:KCH66" si="3740">JZW$60*$C66*$C$65</f>
        <v>0</v>
      </c>
      <c r="JZY66" s="378">
        <f t="shared" ref="JZY66:KCJ66" si="3741">JZY$60*$C66*$C$65</f>
        <v>0</v>
      </c>
      <c r="KAA66" s="378">
        <f t="shared" ref="KAA66:KCL66" si="3742">KAA$60*$C66*$C$65</f>
        <v>0</v>
      </c>
      <c r="KAC66" s="378">
        <f t="shared" ref="KAC66:KCN66" si="3743">KAC$60*$C66*$C$65</f>
        <v>0</v>
      </c>
      <c r="KAE66" s="378">
        <f t="shared" ref="KAE66:KCP66" si="3744">KAE$60*$C66*$C$65</f>
        <v>0</v>
      </c>
      <c r="KAG66" s="378">
        <f t="shared" ref="KAG66:KCR66" si="3745">KAG$60*$C66*$C$65</f>
        <v>0</v>
      </c>
      <c r="KAI66" s="378">
        <f t="shared" ref="KAI66:KCT66" si="3746">KAI$60*$C66*$C$65</f>
        <v>0</v>
      </c>
      <c r="KAK66" s="378">
        <f t="shared" ref="KAK66:KCV66" si="3747">KAK$60*$C66*$C$65</f>
        <v>0</v>
      </c>
      <c r="KAM66" s="378">
        <f t="shared" ref="KAM66:KCX66" si="3748">KAM$60*$C66*$C$65</f>
        <v>0</v>
      </c>
      <c r="KAO66" s="378">
        <f t="shared" ref="KAO66:KCZ66" si="3749">KAO$60*$C66*$C$65</f>
        <v>0</v>
      </c>
      <c r="KAQ66" s="378">
        <f t="shared" ref="KAQ66:KDB66" si="3750">KAQ$60*$C66*$C$65</f>
        <v>0</v>
      </c>
      <c r="KAS66" s="378">
        <f t="shared" ref="KAS66:KDD66" si="3751">KAS$60*$C66*$C$65</f>
        <v>0</v>
      </c>
      <c r="KAU66" s="378">
        <f t="shared" ref="KAU66:KDF66" si="3752">KAU$60*$C66*$C$65</f>
        <v>0</v>
      </c>
      <c r="KAW66" s="378">
        <f t="shared" ref="KAW66:KDH66" si="3753">KAW$60*$C66*$C$65</f>
        <v>0</v>
      </c>
      <c r="KAY66" s="378">
        <f t="shared" ref="KAY66:KDJ66" si="3754">KAY$60*$C66*$C$65</f>
        <v>0</v>
      </c>
      <c r="KBA66" s="378">
        <f t="shared" ref="KBA66:KDL66" si="3755">KBA$60*$C66*$C$65</f>
        <v>0</v>
      </c>
      <c r="KBC66" s="378">
        <f t="shared" ref="KBC66:KDN66" si="3756">KBC$60*$C66*$C$65</f>
        <v>0</v>
      </c>
      <c r="KBE66" s="378">
        <f t="shared" ref="KBE66:KDP66" si="3757">KBE$60*$C66*$C$65</f>
        <v>0</v>
      </c>
      <c r="KBG66" s="378">
        <f t="shared" ref="KBG66:KDR66" si="3758">KBG$60*$C66*$C$65</f>
        <v>0</v>
      </c>
      <c r="KBI66" s="378">
        <f t="shared" ref="KBI66:KDT66" si="3759">KBI$60*$C66*$C$65</f>
        <v>0</v>
      </c>
      <c r="KBK66" s="378">
        <f t="shared" ref="KBK66:KDV66" si="3760">KBK$60*$C66*$C$65</f>
        <v>0</v>
      </c>
      <c r="KBM66" s="378">
        <f t="shared" ref="KBM66:KDX66" si="3761">KBM$60*$C66*$C$65</f>
        <v>0</v>
      </c>
      <c r="KBO66" s="378">
        <f t="shared" ref="KBO66:KDZ66" si="3762">KBO$60*$C66*$C$65</f>
        <v>0</v>
      </c>
      <c r="KBQ66" s="378">
        <f t="shared" ref="KBQ66:KEB66" si="3763">KBQ$60*$C66*$C$65</f>
        <v>0</v>
      </c>
      <c r="KBS66" s="378">
        <f t="shared" ref="KBS66:KED66" si="3764">KBS$60*$C66*$C$65</f>
        <v>0</v>
      </c>
      <c r="KBU66" s="378">
        <f t="shared" ref="KBU66:KEF66" si="3765">KBU$60*$C66*$C$65</f>
        <v>0</v>
      </c>
      <c r="KBW66" s="378">
        <f t="shared" ref="KBW66:KEH69" si="3766">KBW$60*$C66*$C$65</f>
        <v>0</v>
      </c>
      <c r="KBY66" s="378">
        <f t="shared" ref="KBY66:KEJ66" si="3767">KBY$60*$C66*$C$65</f>
        <v>0</v>
      </c>
      <c r="KCA66" s="378">
        <f t="shared" ref="KCA66:KEL66" si="3768">KCA$60*$C66*$C$65</f>
        <v>0</v>
      </c>
      <c r="KCC66" s="378">
        <f t="shared" ref="KCC66:KEN66" si="3769">KCC$60*$C66*$C$65</f>
        <v>0</v>
      </c>
      <c r="KCE66" s="378">
        <f t="shared" ref="KCE66:KEP66" si="3770">KCE$60*$C66*$C$65</f>
        <v>0</v>
      </c>
      <c r="KCG66" s="378">
        <f t="shared" ref="KCG66:KER66" si="3771">KCG$60*$C66*$C$65</f>
        <v>0</v>
      </c>
      <c r="KCI66" s="378">
        <f t="shared" ref="KCI66:KET66" si="3772">KCI$60*$C66*$C$65</f>
        <v>0</v>
      </c>
      <c r="KCK66" s="378">
        <f t="shared" ref="KCK66:KEV66" si="3773">KCK$60*$C66*$C$65</f>
        <v>0</v>
      </c>
      <c r="KCM66" s="378">
        <f t="shared" ref="KCM66:KEX66" si="3774">KCM$60*$C66*$C$65</f>
        <v>0</v>
      </c>
      <c r="KCO66" s="378">
        <f t="shared" ref="KCO66:KEZ66" si="3775">KCO$60*$C66*$C$65</f>
        <v>0</v>
      </c>
      <c r="KCQ66" s="378">
        <f t="shared" ref="KCQ66:KFB66" si="3776">KCQ$60*$C66*$C$65</f>
        <v>0</v>
      </c>
      <c r="KCS66" s="378">
        <f t="shared" ref="KCS66:KFD66" si="3777">KCS$60*$C66*$C$65</f>
        <v>0</v>
      </c>
      <c r="KCU66" s="378">
        <f t="shared" ref="KCU66:KFF66" si="3778">KCU$60*$C66*$C$65</f>
        <v>0</v>
      </c>
      <c r="KCW66" s="378">
        <f t="shared" ref="KCW66:KFH66" si="3779">KCW$60*$C66*$C$65</f>
        <v>0</v>
      </c>
      <c r="KCY66" s="378">
        <f t="shared" ref="KCY66:KFJ66" si="3780">KCY$60*$C66*$C$65</f>
        <v>0</v>
      </c>
      <c r="KDA66" s="378">
        <f t="shared" ref="KDA66:KFL66" si="3781">KDA$60*$C66*$C$65</f>
        <v>0</v>
      </c>
      <c r="KDC66" s="378">
        <f t="shared" ref="KDC66:KFN66" si="3782">KDC$60*$C66*$C$65</f>
        <v>0</v>
      </c>
      <c r="KDE66" s="378">
        <f t="shared" ref="KDE66:KFP66" si="3783">KDE$60*$C66*$C$65</f>
        <v>0</v>
      </c>
      <c r="KDG66" s="378">
        <f t="shared" ref="KDG66:KFR66" si="3784">KDG$60*$C66*$C$65</f>
        <v>0</v>
      </c>
      <c r="KDI66" s="378">
        <f t="shared" ref="KDI66:KFT66" si="3785">KDI$60*$C66*$C$65</f>
        <v>0</v>
      </c>
      <c r="KDK66" s="378">
        <f t="shared" ref="KDK66:KFV66" si="3786">KDK$60*$C66*$C$65</f>
        <v>0</v>
      </c>
      <c r="KDM66" s="378">
        <f t="shared" ref="KDM66:KFX66" si="3787">KDM$60*$C66*$C$65</f>
        <v>0</v>
      </c>
      <c r="KDO66" s="378">
        <f t="shared" ref="KDO66:KFZ66" si="3788">KDO$60*$C66*$C$65</f>
        <v>0</v>
      </c>
      <c r="KDQ66" s="378">
        <f t="shared" ref="KDQ66:KGB66" si="3789">KDQ$60*$C66*$C$65</f>
        <v>0</v>
      </c>
      <c r="KDS66" s="378">
        <f t="shared" ref="KDS66:KGD66" si="3790">KDS$60*$C66*$C$65</f>
        <v>0</v>
      </c>
      <c r="KDU66" s="378">
        <f t="shared" ref="KDU66:KGF66" si="3791">KDU$60*$C66*$C$65</f>
        <v>0</v>
      </c>
      <c r="KDW66" s="378">
        <f t="shared" ref="KDW66:KGH66" si="3792">KDW$60*$C66*$C$65</f>
        <v>0</v>
      </c>
      <c r="KDY66" s="378">
        <f t="shared" ref="KDY66:KGJ66" si="3793">KDY$60*$C66*$C$65</f>
        <v>0</v>
      </c>
      <c r="KEA66" s="378">
        <f t="shared" ref="KEA66:KGL66" si="3794">KEA$60*$C66*$C$65</f>
        <v>0</v>
      </c>
      <c r="KEC66" s="378">
        <f t="shared" ref="KEC66:KGN66" si="3795">KEC$60*$C66*$C$65</f>
        <v>0</v>
      </c>
      <c r="KEE66" s="378">
        <f t="shared" ref="KEE66:KGP66" si="3796">KEE$60*$C66*$C$65</f>
        <v>0</v>
      </c>
      <c r="KEG66" s="378">
        <f t="shared" ref="KEG66:KGR66" si="3797">KEG$60*$C66*$C$65</f>
        <v>0</v>
      </c>
      <c r="KEI66" s="378">
        <f t="shared" ref="KEI66:KGT69" si="3798">KEI$60*$C66*$C$65</f>
        <v>0</v>
      </c>
      <c r="KEK66" s="378">
        <f t="shared" ref="KEK66:KGV66" si="3799">KEK$60*$C66*$C$65</f>
        <v>0</v>
      </c>
      <c r="KEM66" s="378">
        <f t="shared" ref="KEM66:KGX66" si="3800">KEM$60*$C66*$C$65</f>
        <v>0</v>
      </c>
      <c r="KEO66" s="378">
        <f t="shared" ref="KEO66:KGZ66" si="3801">KEO$60*$C66*$C$65</f>
        <v>0</v>
      </c>
      <c r="KEQ66" s="378">
        <f t="shared" ref="KEQ66:KHB66" si="3802">KEQ$60*$C66*$C$65</f>
        <v>0</v>
      </c>
      <c r="KES66" s="378">
        <f t="shared" ref="KES66:KHD66" si="3803">KES$60*$C66*$C$65</f>
        <v>0</v>
      </c>
      <c r="KEU66" s="378">
        <f t="shared" ref="KEU66:KHF66" si="3804">KEU$60*$C66*$C$65</f>
        <v>0</v>
      </c>
      <c r="KEW66" s="378">
        <f t="shared" ref="KEW66:KHH66" si="3805">KEW$60*$C66*$C$65</f>
        <v>0</v>
      </c>
      <c r="KEY66" s="378">
        <f t="shared" ref="KEY66:KHJ66" si="3806">KEY$60*$C66*$C$65</f>
        <v>0</v>
      </c>
      <c r="KFA66" s="378">
        <f t="shared" ref="KFA66:KHL66" si="3807">KFA$60*$C66*$C$65</f>
        <v>0</v>
      </c>
      <c r="KFC66" s="378">
        <f t="shared" ref="KFC66:KHN66" si="3808">KFC$60*$C66*$C$65</f>
        <v>0</v>
      </c>
      <c r="KFE66" s="378">
        <f t="shared" ref="KFE66:KHP66" si="3809">KFE$60*$C66*$C$65</f>
        <v>0</v>
      </c>
      <c r="KFG66" s="378">
        <f t="shared" ref="KFG66:KHR66" si="3810">KFG$60*$C66*$C$65</f>
        <v>0</v>
      </c>
      <c r="KFI66" s="378">
        <f t="shared" ref="KFI66:KHT66" si="3811">KFI$60*$C66*$C$65</f>
        <v>0</v>
      </c>
      <c r="KFK66" s="378">
        <f t="shared" ref="KFK66:KHV66" si="3812">KFK$60*$C66*$C$65</f>
        <v>0</v>
      </c>
      <c r="KFM66" s="378">
        <f t="shared" ref="KFM66:KHX66" si="3813">KFM$60*$C66*$C$65</f>
        <v>0</v>
      </c>
      <c r="KFO66" s="378">
        <f t="shared" ref="KFO66:KHZ66" si="3814">KFO$60*$C66*$C$65</f>
        <v>0</v>
      </c>
      <c r="KFQ66" s="378">
        <f t="shared" ref="KFQ66:KIB66" si="3815">KFQ$60*$C66*$C$65</f>
        <v>0</v>
      </c>
      <c r="KFS66" s="378">
        <f t="shared" ref="KFS66:KID66" si="3816">KFS$60*$C66*$C$65</f>
        <v>0</v>
      </c>
      <c r="KFU66" s="378">
        <f t="shared" ref="KFU66:KIF66" si="3817">KFU$60*$C66*$C$65</f>
        <v>0</v>
      </c>
      <c r="KFW66" s="378">
        <f t="shared" ref="KFW66:KIH66" si="3818">KFW$60*$C66*$C$65</f>
        <v>0</v>
      </c>
      <c r="KFY66" s="378">
        <f t="shared" ref="KFY66:KIJ66" si="3819">KFY$60*$C66*$C$65</f>
        <v>0</v>
      </c>
      <c r="KGA66" s="378">
        <f t="shared" ref="KGA66:KIL66" si="3820">KGA$60*$C66*$C$65</f>
        <v>0</v>
      </c>
      <c r="KGC66" s="378">
        <f t="shared" ref="KGC66:KIN66" si="3821">KGC$60*$C66*$C$65</f>
        <v>0</v>
      </c>
      <c r="KGE66" s="378">
        <f t="shared" ref="KGE66:KIP66" si="3822">KGE$60*$C66*$C$65</f>
        <v>0</v>
      </c>
      <c r="KGG66" s="378">
        <f t="shared" ref="KGG66:KIR66" si="3823">KGG$60*$C66*$C$65</f>
        <v>0</v>
      </c>
      <c r="KGI66" s="378">
        <f t="shared" ref="KGI66:KIT66" si="3824">KGI$60*$C66*$C$65</f>
        <v>0</v>
      </c>
      <c r="KGK66" s="378">
        <f t="shared" ref="KGK66:KIV66" si="3825">KGK$60*$C66*$C$65</f>
        <v>0</v>
      </c>
      <c r="KGM66" s="378">
        <f t="shared" ref="KGM66:KIX66" si="3826">KGM$60*$C66*$C$65</f>
        <v>0</v>
      </c>
      <c r="KGO66" s="378">
        <f t="shared" ref="KGO66:KIZ66" si="3827">KGO$60*$C66*$C$65</f>
        <v>0</v>
      </c>
      <c r="KGQ66" s="378">
        <f t="shared" ref="KGQ66:KJB66" si="3828">KGQ$60*$C66*$C$65</f>
        <v>0</v>
      </c>
      <c r="KGS66" s="378">
        <f t="shared" ref="KGS66:KJD66" si="3829">KGS$60*$C66*$C$65</f>
        <v>0</v>
      </c>
      <c r="KGU66" s="378">
        <f t="shared" ref="KGU66:KJF69" si="3830">KGU$60*$C66*$C$65</f>
        <v>0</v>
      </c>
      <c r="KGW66" s="378">
        <f t="shared" ref="KGW66:KJH66" si="3831">KGW$60*$C66*$C$65</f>
        <v>0</v>
      </c>
      <c r="KGY66" s="378">
        <f t="shared" ref="KGY66:KJJ66" si="3832">KGY$60*$C66*$C$65</f>
        <v>0</v>
      </c>
      <c r="KHA66" s="378">
        <f t="shared" ref="KHA66:KJL66" si="3833">KHA$60*$C66*$C$65</f>
        <v>0</v>
      </c>
      <c r="KHC66" s="378">
        <f t="shared" ref="KHC66:KJN66" si="3834">KHC$60*$C66*$C$65</f>
        <v>0</v>
      </c>
      <c r="KHE66" s="378">
        <f t="shared" ref="KHE66:KJP66" si="3835">KHE$60*$C66*$C$65</f>
        <v>0</v>
      </c>
      <c r="KHG66" s="378">
        <f t="shared" ref="KHG66:KJR66" si="3836">KHG$60*$C66*$C$65</f>
        <v>0</v>
      </c>
      <c r="KHI66" s="378">
        <f t="shared" ref="KHI66:KJT66" si="3837">KHI$60*$C66*$C$65</f>
        <v>0</v>
      </c>
      <c r="KHK66" s="378">
        <f t="shared" ref="KHK66:KJV66" si="3838">KHK$60*$C66*$C$65</f>
        <v>0</v>
      </c>
      <c r="KHM66" s="378">
        <f t="shared" ref="KHM66:KJX66" si="3839">KHM$60*$C66*$C$65</f>
        <v>0</v>
      </c>
      <c r="KHO66" s="378">
        <f t="shared" ref="KHO66:KJZ66" si="3840">KHO$60*$C66*$C$65</f>
        <v>0</v>
      </c>
      <c r="KHQ66" s="378">
        <f t="shared" ref="KHQ66:KKB66" si="3841">KHQ$60*$C66*$C$65</f>
        <v>0</v>
      </c>
      <c r="KHS66" s="378">
        <f t="shared" ref="KHS66:KKD66" si="3842">KHS$60*$C66*$C$65</f>
        <v>0</v>
      </c>
      <c r="KHU66" s="378">
        <f t="shared" ref="KHU66:KKF66" si="3843">KHU$60*$C66*$C$65</f>
        <v>0</v>
      </c>
      <c r="KHW66" s="378">
        <f t="shared" ref="KHW66:KKH66" si="3844">KHW$60*$C66*$C$65</f>
        <v>0</v>
      </c>
      <c r="KHY66" s="378">
        <f t="shared" ref="KHY66:KKJ66" si="3845">KHY$60*$C66*$C$65</f>
        <v>0</v>
      </c>
      <c r="KIA66" s="378">
        <f t="shared" ref="KIA66:KKL66" si="3846">KIA$60*$C66*$C$65</f>
        <v>0</v>
      </c>
      <c r="KIC66" s="378">
        <f t="shared" ref="KIC66:KKN66" si="3847">KIC$60*$C66*$C$65</f>
        <v>0</v>
      </c>
      <c r="KIE66" s="378">
        <f t="shared" ref="KIE66:KKP66" si="3848">KIE$60*$C66*$C$65</f>
        <v>0</v>
      </c>
      <c r="KIG66" s="378">
        <f t="shared" ref="KIG66:KKR66" si="3849">KIG$60*$C66*$C$65</f>
        <v>0</v>
      </c>
      <c r="KII66" s="378">
        <f t="shared" ref="KII66:KKT66" si="3850">KII$60*$C66*$C$65</f>
        <v>0</v>
      </c>
      <c r="KIK66" s="378">
        <f t="shared" ref="KIK66:KKV66" si="3851">KIK$60*$C66*$C$65</f>
        <v>0</v>
      </c>
      <c r="KIM66" s="378">
        <f t="shared" ref="KIM66:KKX66" si="3852">KIM$60*$C66*$C$65</f>
        <v>0</v>
      </c>
      <c r="KIO66" s="378">
        <f t="shared" ref="KIO66:KKZ66" si="3853">KIO$60*$C66*$C$65</f>
        <v>0</v>
      </c>
      <c r="KIQ66" s="378">
        <f t="shared" ref="KIQ66:KLB66" si="3854">KIQ$60*$C66*$C$65</f>
        <v>0</v>
      </c>
      <c r="KIS66" s="378">
        <f t="shared" ref="KIS66:KLD66" si="3855">KIS$60*$C66*$C$65</f>
        <v>0</v>
      </c>
      <c r="KIU66" s="378">
        <f t="shared" ref="KIU66:KLF66" si="3856">KIU$60*$C66*$C$65</f>
        <v>0</v>
      </c>
      <c r="KIW66" s="378">
        <f t="shared" ref="KIW66:KLH66" si="3857">KIW$60*$C66*$C$65</f>
        <v>0</v>
      </c>
      <c r="KIY66" s="378">
        <f t="shared" ref="KIY66:KLJ66" si="3858">KIY$60*$C66*$C$65</f>
        <v>0</v>
      </c>
      <c r="KJA66" s="378">
        <f t="shared" ref="KJA66:KLL66" si="3859">KJA$60*$C66*$C$65</f>
        <v>0</v>
      </c>
      <c r="KJC66" s="378">
        <f t="shared" ref="KJC66:KLN66" si="3860">KJC$60*$C66*$C$65</f>
        <v>0</v>
      </c>
      <c r="KJE66" s="378">
        <f t="shared" ref="KJE66:KLP66" si="3861">KJE$60*$C66*$C$65</f>
        <v>0</v>
      </c>
      <c r="KJG66" s="378">
        <f t="shared" ref="KJG66:KLR69" si="3862">KJG$60*$C66*$C$65</f>
        <v>0</v>
      </c>
      <c r="KJI66" s="378">
        <f t="shared" ref="KJI66:KLT66" si="3863">KJI$60*$C66*$C$65</f>
        <v>0</v>
      </c>
      <c r="KJK66" s="378">
        <f t="shared" ref="KJK66:KLV66" si="3864">KJK$60*$C66*$C$65</f>
        <v>0</v>
      </c>
      <c r="KJM66" s="378">
        <f t="shared" ref="KJM66:KLX66" si="3865">KJM$60*$C66*$C$65</f>
        <v>0</v>
      </c>
      <c r="KJO66" s="378">
        <f t="shared" ref="KJO66:KLZ66" si="3866">KJO$60*$C66*$C$65</f>
        <v>0</v>
      </c>
      <c r="KJQ66" s="378">
        <f t="shared" ref="KJQ66:KMB66" si="3867">KJQ$60*$C66*$C$65</f>
        <v>0</v>
      </c>
      <c r="KJS66" s="378">
        <f t="shared" ref="KJS66:KMD66" si="3868">KJS$60*$C66*$C$65</f>
        <v>0</v>
      </c>
      <c r="KJU66" s="378">
        <f t="shared" ref="KJU66:KMF66" si="3869">KJU$60*$C66*$C$65</f>
        <v>0</v>
      </c>
      <c r="KJW66" s="378">
        <f t="shared" ref="KJW66:KMH66" si="3870">KJW$60*$C66*$C$65</f>
        <v>0</v>
      </c>
      <c r="KJY66" s="378">
        <f t="shared" ref="KJY66:KMJ66" si="3871">KJY$60*$C66*$C$65</f>
        <v>0</v>
      </c>
      <c r="KKA66" s="378">
        <f t="shared" ref="KKA66:KML66" si="3872">KKA$60*$C66*$C$65</f>
        <v>0</v>
      </c>
      <c r="KKC66" s="378">
        <f t="shared" ref="KKC66:KMN66" si="3873">KKC$60*$C66*$C$65</f>
        <v>0</v>
      </c>
      <c r="KKE66" s="378">
        <f t="shared" ref="KKE66:KMP66" si="3874">KKE$60*$C66*$C$65</f>
        <v>0</v>
      </c>
      <c r="KKG66" s="378">
        <f t="shared" ref="KKG66:KMR66" si="3875">KKG$60*$C66*$C$65</f>
        <v>0</v>
      </c>
      <c r="KKI66" s="378">
        <f t="shared" ref="KKI66:KMT66" si="3876">KKI$60*$C66*$C$65</f>
        <v>0</v>
      </c>
      <c r="KKK66" s="378">
        <f t="shared" ref="KKK66:KMV66" si="3877">KKK$60*$C66*$C$65</f>
        <v>0</v>
      </c>
      <c r="KKM66" s="378">
        <f t="shared" ref="KKM66:KMX66" si="3878">KKM$60*$C66*$C$65</f>
        <v>0</v>
      </c>
      <c r="KKO66" s="378">
        <f t="shared" ref="KKO66:KMZ66" si="3879">KKO$60*$C66*$C$65</f>
        <v>0</v>
      </c>
      <c r="KKQ66" s="378">
        <f t="shared" ref="KKQ66:KNB66" si="3880">KKQ$60*$C66*$C$65</f>
        <v>0</v>
      </c>
      <c r="KKS66" s="378">
        <f t="shared" ref="KKS66:KND66" si="3881">KKS$60*$C66*$C$65</f>
        <v>0</v>
      </c>
      <c r="KKU66" s="378">
        <f t="shared" ref="KKU66:KNF66" si="3882">KKU$60*$C66*$C$65</f>
        <v>0</v>
      </c>
      <c r="KKW66" s="378">
        <f t="shared" ref="KKW66:KNH66" si="3883">KKW$60*$C66*$C$65</f>
        <v>0</v>
      </c>
      <c r="KKY66" s="378">
        <f t="shared" ref="KKY66:KNJ66" si="3884">KKY$60*$C66*$C$65</f>
        <v>0</v>
      </c>
      <c r="KLA66" s="378">
        <f t="shared" ref="KLA66:KNL66" si="3885">KLA$60*$C66*$C$65</f>
        <v>0</v>
      </c>
      <c r="KLC66" s="378">
        <f t="shared" ref="KLC66:KNN66" si="3886">KLC$60*$C66*$C$65</f>
        <v>0</v>
      </c>
      <c r="KLE66" s="378">
        <f t="shared" ref="KLE66:KNP66" si="3887">KLE$60*$C66*$C$65</f>
        <v>0</v>
      </c>
      <c r="KLG66" s="378">
        <f t="shared" ref="KLG66:KNR66" si="3888">KLG$60*$C66*$C$65</f>
        <v>0</v>
      </c>
      <c r="KLI66" s="378">
        <f t="shared" ref="KLI66:KNT66" si="3889">KLI$60*$C66*$C$65</f>
        <v>0</v>
      </c>
      <c r="KLK66" s="378">
        <f t="shared" ref="KLK66:KNV66" si="3890">KLK$60*$C66*$C$65</f>
        <v>0</v>
      </c>
      <c r="KLM66" s="378">
        <f t="shared" ref="KLM66:KNX66" si="3891">KLM$60*$C66*$C$65</f>
        <v>0</v>
      </c>
      <c r="KLO66" s="378">
        <f t="shared" ref="KLO66:KNZ66" si="3892">KLO$60*$C66*$C$65</f>
        <v>0</v>
      </c>
      <c r="KLQ66" s="378">
        <f t="shared" ref="KLQ66:KOB66" si="3893">KLQ$60*$C66*$C$65</f>
        <v>0</v>
      </c>
      <c r="KLS66" s="378">
        <f t="shared" ref="KLS66:KOD69" si="3894">KLS$60*$C66*$C$65</f>
        <v>0</v>
      </c>
      <c r="KLU66" s="378">
        <f t="shared" ref="KLU66:KOF66" si="3895">KLU$60*$C66*$C$65</f>
        <v>0</v>
      </c>
      <c r="KLW66" s="378">
        <f t="shared" ref="KLW66:KOH66" si="3896">KLW$60*$C66*$C$65</f>
        <v>0</v>
      </c>
      <c r="KLY66" s="378">
        <f t="shared" ref="KLY66:KOJ66" si="3897">KLY$60*$C66*$C$65</f>
        <v>0</v>
      </c>
      <c r="KMA66" s="378">
        <f t="shared" ref="KMA66:KOL66" si="3898">KMA$60*$C66*$C$65</f>
        <v>0</v>
      </c>
      <c r="KMC66" s="378">
        <f t="shared" ref="KMC66:KON66" si="3899">KMC$60*$C66*$C$65</f>
        <v>0</v>
      </c>
      <c r="KME66" s="378">
        <f t="shared" ref="KME66:KOP66" si="3900">KME$60*$C66*$C$65</f>
        <v>0</v>
      </c>
      <c r="KMG66" s="378">
        <f t="shared" ref="KMG66:KOR66" si="3901">KMG$60*$C66*$C$65</f>
        <v>0</v>
      </c>
      <c r="KMI66" s="378">
        <f t="shared" ref="KMI66:KOT66" si="3902">KMI$60*$C66*$C$65</f>
        <v>0</v>
      </c>
      <c r="KMK66" s="378">
        <f t="shared" ref="KMK66:KOV66" si="3903">KMK$60*$C66*$C$65</f>
        <v>0</v>
      </c>
      <c r="KMM66" s="378">
        <f t="shared" ref="KMM66:KOX66" si="3904">KMM$60*$C66*$C$65</f>
        <v>0</v>
      </c>
      <c r="KMO66" s="378">
        <f t="shared" ref="KMO66:KOZ66" si="3905">KMO$60*$C66*$C$65</f>
        <v>0</v>
      </c>
      <c r="KMQ66" s="378">
        <f t="shared" ref="KMQ66:KPB66" si="3906">KMQ$60*$C66*$C$65</f>
        <v>0</v>
      </c>
      <c r="KMS66" s="378">
        <f t="shared" ref="KMS66:KPD66" si="3907">KMS$60*$C66*$C$65</f>
        <v>0</v>
      </c>
      <c r="KMU66" s="378">
        <f t="shared" ref="KMU66:KPF66" si="3908">KMU$60*$C66*$C$65</f>
        <v>0</v>
      </c>
      <c r="KMW66" s="378">
        <f t="shared" ref="KMW66:KPH66" si="3909">KMW$60*$C66*$C$65</f>
        <v>0</v>
      </c>
      <c r="KMY66" s="378">
        <f t="shared" ref="KMY66:KPJ66" si="3910">KMY$60*$C66*$C$65</f>
        <v>0</v>
      </c>
      <c r="KNA66" s="378">
        <f t="shared" ref="KNA66:KPL66" si="3911">KNA$60*$C66*$C$65</f>
        <v>0</v>
      </c>
      <c r="KNC66" s="378">
        <f t="shared" ref="KNC66:KPN66" si="3912">KNC$60*$C66*$C$65</f>
        <v>0</v>
      </c>
      <c r="KNE66" s="378">
        <f t="shared" ref="KNE66:KPP66" si="3913">KNE$60*$C66*$C$65</f>
        <v>0</v>
      </c>
      <c r="KNG66" s="378">
        <f t="shared" ref="KNG66:KPR66" si="3914">KNG$60*$C66*$C$65</f>
        <v>0</v>
      </c>
      <c r="KNI66" s="378">
        <f t="shared" ref="KNI66:KPT66" si="3915">KNI$60*$C66*$C$65</f>
        <v>0</v>
      </c>
      <c r="KNK66" s="378">
        <f t="shared" ref="KNK66:KPV66" si="3916">KNK$60*$C66*$C$65</f>
        <v>0</v>
      </c>
      <c r="KNM66" s="378">
        <f t="shared" ref="KNM66:KPX66" si="3917">KNM$60*$C66*$C$65</f>
        <v>0</v>
      </c>
      <c r="KNO66" s="378">
        <f t="shared" ref="KNO66:KPZ66" si="3918">KNO$60*$C66*$C$65</f>
        <v>0</v>
      </c>
      <c r="KNQ66" s="378">
        <f t="shared" ref="KNQ66:KQB66" si="3919">KNQ$60*$C66*$C$65</f>
        <v>0</v>
      </c>
      <c r="KNS66" s="378">
        <f t="shared" ref="KNS66:KQD66" si="3920">KNS$60*$C66*$C$65</f>
        <v>0</v>
      </c>
      <c r="KNU66" s="378">
        <f t="shared" ref="KNU66:KQF66" si="3921">KNU$60*$C66*$C$65</f>
        <v>0</v>
      </c>
      <c r="KNW66" s="378">
        <f t="shared" ref="KNW66:KQH66" si="3922">KNW$60*$C66*$C$65</f>
        <v>0</v>
      </c>
      <c r="KNY66" s="378">
        <f t="shared" ref="KNY66:KQJ66" si="3923">KNY$60*$C66*$C$65</f>
        <v>0</v>
      </c>
      <c r="KOA66" s="378">
        <f t="shared" ref="KOA66:KQL66" si="3924">KOA$60*$C66*$C$65</f>
        <v>0</v>
      </c>
      <c r="KOC66" s="378">
        <f t="shared" ref="KOC66:KQN66" si="3925">KOC$60*$C66*$C$65</f>
        <v>0</v>
      </c>
      <c r="KOE66" s="378">
        <f t="shared" ref="KOE66:KQP69" si="3926">KOE$60*$C66*$C$65</f>
        <v>0</v>
      </c>
      <c r="KOG66" s="378">
        <f t="shared" ref="KOG66:KQR66" si="3927">KOG$60*$C66*$C$65</f>
        <v>0</v>
      </c>
      <c r="KOI66" s="378">
        <f t="shared" ref="KOI66:KQT66" si="3928">KOI$60*$C66*$C$65</f>
        <v>0</v>
      </c>
      <c r="KOK66" s="378">
        <f t="shared" ref="KOK66:KQV66" si="3929">KOK$60*$C66*$C$65</f>
        <v>0</v>
      </c>
      <c r="KOM66" s="378">
        <f t="shared" ref="KOM66:KQX66" si="3930">KOM$60*$C66*$C$65</f>
        <v>0</v>
      </c>
      <c r="KOO66" s="378">
        <f t="shared" ref="KOO66:KQZ66" si="3931">KOO$60*$C66*$C$65</f>
        <v>0</v>
      </c>
      <c r="KOQ66" s="378">
        <f t="shared" ref="KOQ66:KRB66" si="3932">KOQ$60*$C66*$C$65</f>
        <v>0</v>
      </c>
      <c r="KOS66" s="378">
        <f t="shared" ref="KOS66:KRD66" si="3933">KOS$60*$C66*$C$65</f>
        <v>0</v>
      </c>
      <c r="KOU66" s="378">
        <f t="shared" ref="KOU66:KRF66" si="3934">KOU$60*$C66*$C$65</f>
        <v>0</v>
      </c>
      <c r="KOW66" s="378">
        <f t="shared" ref="KOW66:KRH66" si="3935">KOW$60*$C66*$C$65</f>
        <v>0</v>
      </c>
      <c r="KOY66" s="378">
        <f t="shared" ref="KOY66:KRJ66" si="3936">KOY$60*$C66*$C$65</f>
        <v>0</v>
      </c>
      <c r="KPA66" s="378">
        <f t="shared" ref="KPA66:KRL66" si="3937">KPA$60*$C66*$C$65</f>
        <v>0</v>
      </c>
      <c r="KPC66" s="378">
        <f t="shared" ref="KPC66:KRN66" si="3938">KPC$60*$C66*$C$65</f>
        <v>0</v>
      </c>
      <c r="KPE66" s="378">
        <f t="shared" ref="KPE66:KRP66" si="3939">KPE$60*$C66*$C$65</f>
        <v>0</v>
      </c>
      <c r="KPG66" s="378">
        <f t="shared" ref="KPG66:KRR66" si="3940">KPG$60*$C66*$C$65</f>
        <v>0</v>
      </c>
      <c r="KPI66" s="378">
        <f t="shared" ref="KPI66:KRT66" si="3941">KPI$60*$C66*$C$65</f>
        <v>0</v>
      </c>
      <c r="KPK66" s="378">
        <f t="shared" ref="KPK66:KRV66" si="3942">KPK$60*$C66*$C$65</f>
        <v>0</v>
      </c>
      <c r="KPM66" s="378">
        <f t="shared" ref="KPM66:KRX66" si="3943">KPM$60*$C66*$C$65</f>
        <v>0</v>
      </c>
      <c r="KPO66" s="378">
        <f t="shared" ref="KPO66:KRZ66" si="3944">KPO$60*$C66*$C$65</f>
        <v>0</v>
      </c>
      <c r="KPQ66" s="378">
        <f t="shared" ref="KPQ66:KSB66" si="3945">KPQ$60*$C66*$C$65</f>
        <v>0</v>
      </c>
      <c r="KPS66" s="378">
        <f t="shared" ref="KPS66:KSD66" si="3946">KPS$60*$C66*$C$65</f>
        <v>0</v>
      </c>
      <c r="KPU66" s="378">
        <f t="shared" ref="KPU66:KSF66" si="3947">KPU$60*$C66*$C$65</f>
        <v>0</v>
      </c>
      <c r="KPW66" s="378">
        <f t="shared" ref="KPW66:KSH66" si="3948">KPW$60*$C66*$C$65</f>
        <v>0</v>
      </c>
      <c r="KPY66" s="378">
        <f t="shared" ref="KPY66:KSJ66" si="3949">KPY$60*$C66*$C$65</f>
        <v>0</v>
      </c>
      <c r="KQA66" s="378">
        <f t="shared" ref="KQA66:KSL66" si="3950">KQA$60*$C66*$C$65</f>
        <v>0</v>
      </c>
      <c r="KQC66" s="378">
        <f t="shared" ref="KQC66:KSN66" si="3951">KQC$60*$C66*$C$65</f>
        <v>0</v>
      </c>
      <c r="KQE66" s="378">
        <f t="shared" ref="KQE66:KSP66" si="3952">KQE$60*$C66*$C$65</f>
        <v>0</v>
      </c>
      <c r="KQG66" s="378">
        <f t="shared" ref="KQG66:KSR66" si="3953">KQG$60*$C66*$C$65</f>
        <v>0</v>
      </c>
      <c r="KQI66" s="378">
        <f t="shared" ref="KQI66:KST66" si="3954">KQI$60*$C66*$C$65</f>
        <v>0</v>
      </c>
      <c r="KQK66" s="378">
        <f t="shared" ref="KQK66:KSV66" si="3955">KQK$60*$C66*$C$65</f>
        <v>0</v>
      </c>
      <c r="KQM66" s="378">
        <f t="shared" ref="KQM66:KSX66" si="3956">KQM$60*$C66*$C$65</f>
        <v>0</v>
      </c>
      <c r="KQO66" s="378">
        <f t="shared" ref="KQO66:KSZ66" si="3957">KQO$60*$C66*$C$65</f>
        <v>0</v>
      </c>
      <c r="KQQ66" s="378">
        <f t="shared" ref="KQQ66:KTB69" si="3958">KQQ$60*$C66*$C$65</f>
        <v>0</v>
      </c>
      <c r="KQS66" s="378">
        <f t="shared" ref="KQS66:KTD66" si="3959">KQS$60*$C66*$C$65</f>
        <v>0</v>
      </c>
      <c r="KQU66" s="378">
        <f t="shared" ref="KQU66:KTF66" si="3960">KQU$60*$C66*$C$65</f>
        <v>0</v>
      </c>
      <c r="KQW66" s="378">
        <f t="shared" ref="KQW66:KTH66" si="3961">KQW$60*$C66*$C$65</f>
        <v>0</v>
      </c>
      <c r="KQY66" s="378">
        <f t="shared" ref="KQY66:KTJ66" si="3962">KQY$60*$C66*$C$65</f>
        <v>0</v>
      </c>
      <c r="KRA66" s="378">
        <f t="shared" ref="KRA66:KTL66" si="3963">KRA$60*$C66*$C$65</f>
        <v>0</v>
      </c>
      <c r="KRC66" s="378">
        <f t="shared" ref="KRC66:KTN66" si="3964">KRC$60*$C66*$C$65</f>
        <v>0</v>
      </c>
      <c r="KRE66" s="378">
        <f t="shared" ref="KRE66:KTP66" si="3965">KRE$60*$C66*$C$65</f>
        <v>0</v>
      </c>
      <c r="KRG66" s="378">
        <f t="shared" ref="KRG66:KTR66" si="3966">KRG$60*$C66*$C$65</f>
        <v>0</v>
      </c>
      <c r="KRI66" s="378">
        <f t="shared" ref="KRI66:KTT66" si="3967">KRI$60*$C66*$C$65</f>
        <v>0</v>
      </c>
      <c r="KRK66" s="378">
        <f t="shared" ref="KRK66:KTV66" si="3968">KRK$60*$C66*$C$65</f>
        <v>0</v>
      </c>
      <c r="KRM66" s="378">
        <f t="shared" ref="KRM66:KTX66" si="3969">KRM$60*$C66*$C$65</f>
        <v>0</v>
      </c>
      <c r="KRO66" s="378">
        <f t="shared" ref="KRO66:KTZ66" si="3970">KRO$60*$C66*$C$65</f>
        <v>0</v>
      </c>
      <c r="KRQ66" s="378">
        <f t="shared" ref="KRQ66:KUB66" si="3971">KRQ$60*$C66*$C$65</f>
        <v>0</v>
      </c>
      <c r="KRS66" s="378">
        <f t="shared" ref="KRS66:KUD66" si="3972">KRS$60*$C66*$C$65</f>
        <v>0</v>
      </c>
      <c r="KRU66" s="378">
        <f t="shared" ref="KRU66:KUF66" si="3973">KRU$60*$C66*$C$65</f>
        <v>0</v>
      </c>
      <c r="KRW66" s="378">
        <f t="shared" ref="KRW66:KUH66" si="3974">KRW$60*$C66*$C$65</f>
        <v>0</v>
      </c>
      <c r="KRY66" s="378">
        <f t="shared" ref="KRY66:KUJ66" si="3975">KRY$60*$C66*$C$65</f>
        <v>0</v>
      </c>
      <c r="KSA66" s="378">
        <f t="shared" ref="KSA66:KUL66" si="3976">KSA$60*$C66*$C$65</f>
        <v>0</v>
      </c>
      <c r="KSC66" s="378">
        <f t="shared" ref="KSC66:KUN66" si="3977">KSC$60*$C66*$C$65</f>
        <v>0</v>
      </c>
      <c r="KSE66" s="378">
        <f t="shared" ref="KSE66:KUP66" si="3978">KSE$60*$C66*$C$65</f>
        <v>0</v>
      </c>
      <c r="KSG66" s="378">
        <f t="shared" ref="KSG66:KUR66" si="3979">KSG$60*$C66*$C$65</f>
        <v>0</v>
      </c>
      <c r="KSI66" s="378">
        <f t="shared" ref="KSI66:KUT66" si="3980">KSI$60*$C66*$C$65</f>
        <v>0</v>
      </c>
      <c r="KSK66" s="378">
        <f t="shared" ref="KSK66:KUV66" si="3981">KSK$60*$C66*$C$65</f>
        <v>0</v>
      </c>
      <c r="KSM66" s="378">
        <f t="shared" ref="KSM66:KUX66" si="3982">KSM$60*$C66*$C$65</f>
        <v>0</v>
      </c>
      <c r="KSO66" s="378">
        <f t="shared" ref="KSO66:KUZ66" si="3983">KSO$60*$C66*$C$65</f>
        <v>0</v>
      </c>
      <c r="KSQ66" s="378">
        <f t="shared" ref="KSQ66:KVB66" si="3984">KSQ$60*$C66*$C$65</f>
        <v>0</v>
      </c>
      <c r="KSS66" s="378">
        <f t="shared" ref="KSS66:KVD66" si="3985">KSS$60*$C66*$C$65</f>
        <v>0</v>
      </c>
      <c r="KSU66" s="378">
        <f t="shared" ref="KSU66:KVF66" si="3986">KSU$60*$C66*$C$65</f>
        <v>0</v>
      </c>
      <c r="KSW66" s="378">
        <f t="shared" ref="KSW66:KVH66" si="3987">KSW$60*$C66*$C$65</f>
        <v>0</v>
      </c>
      <c r="KSY66" s="378">
        <f t="shared" ref="KSY66:KVJ66" si="3988">KSY$60*$C66*$C$65</f>
        <v>0</v>
      </c>
      <c r="KTA66" s="378">
        <f t="shared" ref="KTA66:KVL66" si="3989">KTA$60*$C66*$C$65</f>
        <v>0</v>
      </c>
      <c r="KTC66" s="378">
        <f t="shared" ref="KTC66:KVN69" si="3990">KTC$60*$C66*$C$65</f>
        <v>0</v>
      </c>
      <c r="KTE66" s="378">
        <f t="shared" ref="KTE66:KVP66" si="3991">KTE$60*$C66*$C$65</f>
        <v>0</v>
      </c>
      <c r="KTG66" s="378">
        <f t="shared" ref="KTG66:KVR66" si="3992">KTG$60*$C66*$C$65</f>
        <v>0</v>
      </c>
      <c r="KTI66" s="378">
        <f t="shared" ref="KTI66:KVT66" si="3993">KTI$60*$C66*$C$65</f>
        <v>0</v>
      </c>
      <c r="KTK66" s="378">
        <f t="shared" ref="KTK66:KVV66" si="3994">KTK$60*$C66*$C$65</f>
        <v>0</v>
      </c>
      <c r="KTM66" s="378">
        <f t="shared" ref="KTM66:KVX66" si="3995">KTM$60*$C66*$C$65</f>
        <v>0</v>
      </c>
      <c r="KTO66" s="378">
        <f t="shared" ref="KTO66:KVZ66" si="3996">KTO$60*$C66*$C$65</f>
        <v>0</v>
      </c>
      <c r="KTQ66" s="378">
        <f t="shared" ref="KTQ66:KWB66" si="3997">KTQ$60*$C66*$C$65</f>
        <v>0</v>
      </c>
      <c r="KTS66" s="378">
        <f t="shared" ref="KTS66:KWD66" si="3998">KTS$60*$C66*$C$65</f>
        <v>0</v>
      </c>
      <c r="KTU66" s="378">
        <f t="shared" ref="KTU66:KWF66" si="3999">KTU$60*$C66*$C$65</f>
        <v>0</v>
      </c>
      <c r="KTW66" s="378">
        <f t="shared" ref="KTW66:KWH66" si="4000">KTW$60*$C66*$C$65</f>
        <v>0</v>
      </c>
      <c r="KTY66" s="378">
        <f t="shared" ref="KTY66:KWJ66" si="4001">KTY$60*$C66*$C$65</f>
        <v>0</v>
      </c>
      <c r="KUA66" s="378">
        <f t="shared" ref="KUA66:KWL66" si="4002">KUA$60*$C66*$C$65</f>
        <v>0</v>
      </c>
      <c r="KUC66" s="378">
        <f t="shared" ref="KUC66:KWN66" si="4003">KUC$60*$C66*$C$65</f>
        <v>0</v>
      </c>
      <c r="KUE66" s="378">
        <f t="shared" ref="KUE66:KWP66" si="4004">KUE$60*$C66*$C$65</f>
        <v>0</v>
      </c>
      <c r="KUG66" s="378">
        <f t="shared" ref="KUG66:KWR66" si="4005">KUG$60*$C66*$C$65</f>
        <v>0</v>
      </c>
      <c r="KUI66" s="378">
        <f t="shared" ref="KUI66:KWT66" si="4006">KUI$60*$C66*$C$65</f>
        <v>0</v>
      </c>
      <c r="KUK66" s="378">
        <f t="shared" ref="KUK66:KWV66" si="4007">KUK$60*$C66*$C$65</f>
        <v>0</v>
      </c>
      <c r="KUM66" s="378">
        <f t="shared" ref="KUM66:KWX66" si="4008">KUM$60*$C66*$C$65</f>
        <v>0</v>
      </c>
      <c r="KUO66" s="378">
        <f t="shared" ref="KUO66:KWZ66" si="4009">KUO$60*$C66*$C$65</f>
        <v>0</v>
      </c>
      <c r="KUQ66" s="378">
        <f t="shared" ref="KUQ66:KXB66" si="4010">KUQ$60*$C66*$C$65</f>
        <v>0</v>
      </c>
      <c r="KUS66" s="378">
        <f t="shared" ref="KUS66:KXD66" si="4011">KUS$60*$C66*$C$65</f>
        <v>0</v>
      </c>
      <c r="KUU66" s="378">
        <f t="shared" ref="KUU66:KXF66" si="4012">KUU$60*$C66*$C$65</f>
        <v>0</v>
      </c>
      <c r="KUW66" s="378">
        <f t="shared" ref="KUW66:KXH66" si="4013">KUW$60*$C66*$C$65</f>
        <v>0</v>
      </c>
      <c r="KUY66" s="378">
        <f t="shared" ref="KUY66:KXJ66" si="4014">KUY$60*$C66*$C$65</f>
        <v>0</v>
      </c>
      <c r="KVA66" s="378">
        <f t="shared" ref="KVA66:KXL66" si="4015">KVA$60*$C66*$C$65</f>
        <v>0</v>
      </c>
      <c r="KVC66" s="378">
        <f t="shared" ref="KVC66:KXN66" si="4016">KVC$60*$C66*$C$65</f>
        <v>0</v>
      </c>
      <c r="KVE66" s="378">
        <f t="shared" ref="KVE66:KXP66" si="4017">KVE$60*$C66*$C$65</f>
        <v>0</v>
      </c>
      <c r="KVG66" s="378">
        <f t="shared" ref="KVG66:KXR66" si="4018">KVG$60*$C66*$C$65</f>
        <v>0</v>
      </c>
      <c r="KVI66" s="378">
        <f t="shared" ref="KVI66:KXT66" si="4019">KVI$60*$C66*$C$65</f>
        <v>0</v>
      </c>
      <c r="KVK66" s="378">
        <f t="shared" ref="KVK66:KXV66" si="4020">KVK$60*$C66*$C$65</f>
        <v>0</v>
      </c>
      <c r="KVM66" s="378">
        <f t="shared" ref="KVM66:KXX66" si="4021">KVM$60*$C66*$C$65</f>
        <v>0</v>
      </c>
      <c r="KVO66" s="378">
        <f t="shared" ref="KVO66:KXZ69" si="4022">KVO$60*$C66*$C$65</f>
        <v>0</v>
      </c>
      <c r="KVQ66" s="378">
        <f t="shared" ref="KVQ66:KYB66" si="4023">KVQ$60*$C66*$C$65</f>
        <v>0</v>
      </c>
      <c r="KVS66" s="378">
        <f t="shared" ref="KVS66:KYD66" si="4024">KVS$60*$C66*$C$65</f>
        <v>0</v>
      </c>
      <c r="KVU66" s="378">
        <f t="shared" ref="KVU66:KYF66" si="4025">KVU$60*$C66*$C$65</f>
        <v>0</v>
      </c>
      <c r="KVW66" s="378">
        <f t="shared" ref="KVW66:KYH66" si="4026">KVW$60*$C66*$C$65</f>
        <v>0</v>
      </c>
      <c r="KVY66" s="378">
        <f t="shared" ref="KVY66:KYJ66" si="4027">KVY$60*$C66*$C$65</f>
        <v>0</v>
      </c>
      <c r="KWA66" s="378">
        <f t="shared" ref="KWA66:KYL66" si="4028">KWA$60*$C66*$C$65</f>
        <v>0</v>
      </c>
      <c r="KWC66" s="378">
        <f t="shared" ref="KWC66:KYN66" si="4029">KWC$60*$C66*$C$65</f>
        <v>0</v>
      </c>
      <c r="KWE66" s="378">
        <f t="shared" ref="KWE66:KYP66" si="4030">KWE$60*$C66*$C$65</f>
        <v>0</v>
      </c>
      <c r="KWG66" s="378">
        <f t="shared" ref="KWG66:KYR66" si="4031">KWG$60*$C66*$C$65</f>
        <v>0</v>
      </c>
      <c r="KWI66" s="378">
        <f t="shared" ref="KWI66:KYT66" si="4032">KWI$60*$C66*$C$65</f>
        <v>0</v>
      </c>
      <c r="KWK66" s="378">
        <f t="shared" ref="KWK66:KYV66" si="4033">KWK$60*$C66*$C$65</f>
        <v>0</v>
      </c>
      <c r="KWM66" s="378">
        <f t="shared" ref="KWM66:KYX66" si="4034">KWM$60*$C66*$C$65</f>
        <v>0</v>
      </c>
      <c r="KWO66" s="378">
        <f t="shared" ref="KWO66:KYZ66" si="4035">KWO$60*$C66*$C$65</f>
        <v>0</v>
      </c>
      <c r="KWQ66" s="378">
        <f t="shared" ref="KWQ66:KZB66" si="4036">KWQ$60*$C66*$C$65</f>
        <v>0</v>
      </c>
      <c r="KWS66" s="378">
        <f t="shared" ref="KWS66:KZD66" si="4037">KWS$60*$C66*$C$65</f>
        <v>0</v>
      </c>
      <c r="KWU66" s="378">
        <f t="shared" ref="KWU66:KZF66" si="4038">KWU$60*$C66*$C$65</f>
        <v>0</v>
      </c>
      <c r="KWW66" s="378">
        <f t="shared" ref="KWW66:KZH66" si="4039">KWW$60*$C66*$C$65</f>
        <v>0</v>
      </c>
      <c r="KWY66" s="378">
        <f t="shared" ref="KWY66:KZJ66" si="4040">KWY$60*$C66*$C$65</f>
        <v>0</v>
      </c>
      <c r="KXA66" s="378">
        <f t="shared" ref="KXA66:KZL66" si="4041">KXA$60*$C66*$C$65</f>
        <v>0</v>
      </c>
      <c r="KXC66" s="378">
        <f t="shared" ref="KXC66:KZN66" si="4042">KXC$60*$C66*$C$65</f>
        <v>0</v>
      </c>
      <c r="KXE66" s="378">
        <f t="shared" ref="KXE66:KZP66" si="4043">KXE$60*$C66*$C$65</f>
        <v>0</v>
      </c>
      <c r="KXG66" s="378">
        <f t="shared" ref="KXG66:KZR66" si="4044">KXG$60*$C66*$C$65</f>
        <v>0</v>
      </c>
      <c r="KXI66" s="378">
        <f t="shared" ref="KXI66:KZT66" si="4045">KXI$60*$C66*$C$65</f>
        <v>0</v>
      </c>
      <c r="KXK66" s="378">
        <f t="shared" ref="KXK66:KZV66" si="4046">KXK$60*$C66*$C$65</f>
        <v>0</v>
      </c>
      <c r="KXM66" s="378">
        <f t="shared" ref="KXM66:KZX66" si="4047">KXM$60*$C66*$C$65</f>
        <v>0</v>
      </c>
      <c r="KXO66" s="378">
        <f t="shared" ref="KXO66:KZZ66" si="4048">KXO$60*$C66*$C$65</f>
        <v>0</v>
      </c>
      <c r="KXQ66" s="378">
        <f t="shared" ref="KXQ66:LAB66" si="4049">KXQ$60*$C66*$C$65</f>
        <v>0</v>
      </c>
      <c r="KXS66" s="378">
        <f t="shared" ref="KXS66:LAD66" si="4050">KXS$60*$C66*$C$65</f>
        <v>0</v>
      </c>
      <c r="KXU66" s="378">
        <f t="shared" ref="KXU66:LAF66" si="4051">KXU$60*$C66*$C$65</f>
        <v>0</v>
      </c>
      <c r="KXW66" s="378">
        <f t="shared" ref="KXW66:LAH66" si="4052">KXW$60*$C66*$C$65</f>
        <v>0</v>
      </c>
      <c r="KXY66" s="378">
        <f t="shared" ref="KXY66:LAJ66" si="4053">KXY$60*$C66*$C$65</f>
        <v>0</v>
      </c>
      <c r="KYA66" s="378">
        <f t="shared" ref="KYA66:LAL69" si="4054">KYA$60*$C66*$C$65</f>
        <v>0</v>
      </c>
      <c r="KYC66" s="378">
        <f t="shared" ref="KYC66:LAN66" si="4055">KYC$60*$C66*$C$65</f>
        <v>0</v>
      </c>
      <c r="KYE66" s="378">
        <f t="shared" ref="KYE66:LAP66" si="4056">KYE$60*$C66*$C$65</f>
        <v>0</v>
      </c>
      <c r="KYG66" s="378">
        <f t="shared" ref="KYG66:LAR66" si="4057">KYG$60*$C66*$C$65</f>
        <v>0</v>
      </c>
      <c r="KYI66" s="378">
        <f t="shared" ref="KYI66:LAT66" si="4058">KYI$60*$C66*$C$65</f>
        <v>0</v>
      </c>
      <c r="KYK66" s="378">
        <f t="shared" ref="KYK66:LAV66" si="4059">KYK$60*$C66*$C$65</f>
        <v>0</v>
      </c>
      <c r="KYM66" s="378">
        <f t="shared" ref="KYM66:LAX66" si="4060">KYM$60*$C66*$C$65</f>
        <v>0</v>
      </c>
      <c r="KYO66" s="378">
        <f t="shared" ref="KYO66:LAZ66" si="4061">KYO$60*$C66*$C$65</f>
        <v>0</v>
      </c>
      <c r="KYQ66" s="378">
        <f t="shared" ref="KYQ66:LBB66" si="4062">KYQ$60*$C66*$C$65</f>
        <v>0</v>
      </c>
      <c r="KYS66" s="378">
        <f t="shared" ref="KYS66:LBD66" si="4063">KYS$60*$C66*$C$65</f>
        <v>0</v>
      </c>
      <c r="KYU66" s="378">
        <f t="shared" ref="KYU66:LBF66" si="4064">KYU$60*$C66*$C$65</f>
        <v>0</v>
      </c>
      <c r="KYW66" s="378">
        <f t="shared" ref="KYW66:LBH66" si="4065">KYW$60*$C66*$C$65</f>
        <v>0</v>
      </c>
      <c r="KYY66" s="378">
        <f t="shared" ref="KYY66:LBJ66" si="4066">KYY$60*$C66*$C$65</f>
        <v>0</v>
      </c>
      <c r="KZA66" s="378">
        <f t="shared" ref="KZA66:LBL66" si="4067">KZA$60*$C66*$C$65</f>
        <v>0</v>
      </c>
      <c r="KZC66" s="378">
        <f t="shared" ref="KZC66:LBN66" si="4068">KZC$60*$C66*$C$65</f>
        <v>0</v>
      </c>
      <c r="KZE66" s="378">
        <f t="shared" ref="KZE66:LBP66" si="4069">KZE$60*$C66*$C$65</f>
        <v>0</v>
      </c>
      <c r="KZG66" s="378">
        <f t="shared" ref="KZG66:LBR66" si="4070">KZG$60*$C66*$C$65</f>
        <v>0</v>
      </c>
      <c r="KZI66" s="378">
        <f t="shared" ref="KZI66:LBT66" si="4071">KZI$60*$C66*$C$65</f>
        <v>0</v>
      </c>
      <c r="KZK66" s="378">
        <f t="shared" ref="KZK66:LBV66" si="4072">KZK$60*$C66*$C$65</f>
        <v>0</v>
      </c>
      <c r="KZM66" s="378">
        <f t="shared" ref="KZM66:LBX66" si="4073">KZM$60*$C66*$C$65</f>
        <v>0</v>
      </c>
      <c r="KZO66" s="378">
        <f t="shared" ref="KZO66:LBZ66" si="4074">KZO$60*$C66*$C$65</f>
        <v>0</v>
      </c>
      <c r="KZQ66" s="378">
        <f t="shared" ref="KZQ66:LCB66" si="4075">KZQ$60*$C66*$C$65</f>
        <v>0</v>
      </c>
      <c r="KZS66" s="378">
        <f t="shared" ref="KZS66:LCD66" si="4076">KZS$60*$C66*$C$65</f>
        <v>0</v>
      </c>
      <c r="KZU66" s="378">
        <f t="shared" ref="KZU66:LCF66" si="4077">KZU$60*$C66*$C$65</f>
        <v>0</v>
      </c>
      <c r="KZW66" s="378">
        <f t="shared" ref="KZW66:LCH66" si="4078">KZW$60*$C66*$C$65</f>
        <v>0</v>
      </c>
      <c r="KZY66" s="378">
        <f t="shared" ref="KZY66:LCJ66" si="4079">KZY$60*$C66*$C$65</f>
        <v>0</v>
      </c>
      <c r="LAA66" s="378">
        <f t="shared" ref="LAA66:LCL66" si="4080">LAA$60*$C66*$C$65</f>
        <v>0</v>
      </c>
      <c r="LAC66" s="378">
        <f t="shared" ref="LAC66:LCN66" si="4081">LAC$60*$C66*$C$65</f>
        <v>0</v>
      </c>
      <c r="LAE66" s="378">
        <f t="shared" ref="LAE66:LCP66" si="4082">LAE$60*$C66*$C$65</f>
        <v>0</v>
      </c>
      <c r="LAG66" s="378">
        <f t="shared" ref="LAG66:LCR66" si="4083">LAG$60*$C66*$C$65</f>
        <v>0</v>
      </c>
      <c r="LAI66" s="378">
        <f t="shared" ref="LAI66:LCT66" si="4084">LAI$60*$C66*$C$65</f>
        <v>0</v>
      </c>
      <c r="LAK66" s="378">
        <f t="shared" ref="LAK66:LCV66" si="4085">LAK$60*$C66*$C$65</f>
        <v>0</v>
      </c>
      <c r="LAM66" s="378">
        <f t="shared" ref="LAM66:LCX69" si="4086">LAM$60*$C66*$C$65</f>
        <v>0</v>
      </c>
      <c r="LAO66" s="378">
        <f t="shared" ref="LAO66:LCZ66" si="4087">LAO$60*$C66*$C$65</f>
        <v>0</v>
      </c>
      <c r="LAQ66" s="378">
        <f t="shared" ref="LAQ66:LDB66" si="4088">LAQ$60*$C66*$C$65</f>
        <v>0</v>
      </c>
      <c r="LAS66" s="378">
        <f t="shared" ref="LAS66:LDD66" si="4089">LAS$60*$C66*$C$65</f>
        <v>0</v>
      </c>
      <c r="LAU66" s="378">
        <f t="shared" ref="LAU66:LDF66" si="4090">LAU$60*$C66*$C$65</f>
        <v>0</v>
      </c>
      <c r="LAW66" s="378">
        <f t="shared" ref="LAW66:LDH66" si="4091">LAW$60*$C66*$C$65</f>
        <v>0</v>
      </c>
      <c r="LAY66" s="378">
        <f t="shared" ref="LAY66:LDJ66" si="4092">LAY$60*$C66*$C$65</f>
        <v>0</v>
      </c>
      <c r="LBA66" s="378">
        <f t="shared" ref="LBA66:LDL66" si="4093">LBA$60*$C66*$C$65</f>
        <v>0</v>
      </c>
      <c r="LBC66" s="378">
        <f t="shared" ref="LBC66:LDN66" si="4094">LBC$60*$C66*$C$65</f>
        <v>0</v>
      </c>
      <c r="LBE66" s="378">
        <f t="shared" ref="LBE66:LDP66" si="4095">LBE$60*$C66*$C$65</f>
        <v>0</v>
      </c>
      <c r="LBG66" s="378">
        <f t="shared" ref="LBG66:LDR66" si="4096">LBG$60*$C66*$C$65</f>
        <v>0</v>
      </c>
      <c r="LBI66" s="378">
        <f t="shared" ref="LBI66:LDT66" si="4097">LBI$60*$C66*$C$65</f>
        <v>0</v>
      </c>
      <c r="LBK66" s="378">
        <f t="shared" ref="LBK66:LDV66" si="4098">LBK$60*$C66*$C$65</f>
        <v>0</v>
      </c>
      <c r="LBM66" s="378">
        <f t="shared" ref="LBM66:LDX66" si="4099">LBM$60*$C66*$C$65</f>
        <v>0</v>
      </c>
      <c r="LBO66" s="378">
        <f t="shared" ref="LBO66:LDZ66" si="4100">LBO$60*$C66*$C$65</f>
        <v>0</v>
      </c>
      <c r="LBQ66" s="378">
        <f t="shared" ref="LBQ66:LEB66" si="4101">LBQ$60*$C66*$C$65</f>
        <v>0</v>
      </c>
      <c r="LBS66" s="378">
        <f t="shared" ref="LBS66:LED66" si="4102">LBS$60*$C66*$C$65</f>
        <v>0</v>
      </c>
      <c r="LBU66" s="378">
        <f t="shared" ref="LBU66:LEF66" si="4103">LBU$60*$C66*$C$65</f>
        <v>0</v>
      </c>
      <c r="LBW66" s="378">
        <f t="shared" ref="LBW66:LEH66" si="4104">LBW$60*$C66*$C$65</f>
        <v>0</v>
      </c>
      <c r="LBY66" s="378">
        <f t="shared" ref="LBY66:LEJ66" si="4105">LBY$60*$C66*$C$65</f>
        <v>0</v>
      </c>
      <c r="LCA66" s="378">
        <f t="shared" ref="LCA66:LEL66" si="4106">LCA$60*$C66*$C$65</f>
        <v>0</v>
      </c>
      <c r="LCC66" s="378">
        <f t="shared" ref="LCC66:LEN66" si="4107">LCC$60*$C66*$C$65</f>
        <v>0</v>
      </c>
      <c r="LCE66" s="378">
        <f t="shared" ref="LCE66:LEP66" si="4108">LCE$60*$C66*$C$65</f>
        <v>0</v>
      </c>
      <c r="LCG66" s="378">
        <f t="shared" ref="LCG66:LER66" si="4109">LCG$60*$C66*$C$65</f>
        <v>0</v>
      </c>
      <c r="LCI66" s="378">
        <f t="shared" ref="LCI66:LET66" si="4110">LCI$60*$C66*$C$65</f>
        <v>0</v>
      </c>
      <c r="LCK66" s="378">
        <f t="shared" ref="LCK66:LEV66" si="4111">LCK$60*$C66*$C$65</f>
        <v>0</v>
      </c>
      <c r="LCM66" s="378">
        <f t="shared" ref="LCM66:LEX66" si="4112">LCM$60*$C66*$C$65</f>
        <v>0</v>
      </c>
      <c r="LCO66" s="378">
        <f t="shared" ref="LCO66:LEZ66" si="4113">LCO$60*$C66*$C$65</f>
        <v>0</v>
      </c>
      <c r="LCQ66" s="378">
        <f t="shared" ref="LCQ66:LFB66" si="4114">LCQ$60*$C66*$C$65</f>
        <v>0</v>
      </c>
      <c r="LCS66" s="378">
        <f t="shared" ref="LCS66:LFD66" si="4115">LCS$60*$C66*$C$65</f>
        <v>0</v>
      </c>
      <c r="LCU66" s="378">
        <f t="shared" ref="LCU66:LFF66" si="4116">LCU$60*$C66*$C$65</f>
        <v>0</v>
      </c>
      <c r="LCW66" s="378">
        <f t="shared" ref="LCW66:LFH66" si="4117">LCW$60*$C66*$C$65</f>
        <v>0</v>
      </c>
      <c r="LCY66" s="378">
        <f t="shared" ref="LCY66:LFJ69" si="4118">LCY$60*$C66*$C$65</f>
        <v>0</v>
      </c>
      <c r="LDA66" s="378">
        <f t="shared" ref="LDA66:LFL66" si="4119">LDA$60*$C66*$C$65</f>
        <v>0</v>
      </c>
      <c r="LDC66" s="378">
        <f t="shared" ref="LDC66:LFN66" si="4120">LDC$60*$C66*$C$65</f>
        <v>0</v>
      </c>
      <c r="LDE66" s="378">
        <f t="shared" ref="LDE66:LFP66" si="4121">LDE$60*$C66*$C$65</f>
        <v>0</v>
      </c>
      <c r="LDG66" s="378">
        <f t="shared" ref="LDG66:LFR66" si="4122">LDG$60*$C66*$C$65</f>
        <v>0</v>
      </c>
      <c r="LDI66" s="378">
        <f t="shared" ref="LDI66:LFT66" si="4123">LDI$60*$C66*$C$65</f>
        <v>0</v>
      </c>
      <c r="LDK66" s="378">
        <f t="shared" ref="LDK66:LFV66" si="4124">LDK$60*$C66*$C$65</f>
        <v>0</v>
      </c>
      <c r="LDM66" s="378">
        <f t="shared" ref="LDM66:LFX66" si="4125">LDM$60*$C66*$C$65</f>
        <v>0</v>
      </c>
      <c r="LDO66" s="378">
        <f t="shared" ref="LDO66:LFZ66" si="4126">LDO$60*$C66*$C$65</f>
        <v>0</v>
      </c>
      <c r="LDQ66" s="378">
        <f t="shared" ref="LDQ66:LGB66" si="4127">LDQ$60*$C66*$C$65</f>
        <v>0</v>
      </c>
      <c r="LDS66" s="378">
        <f t="shared" ref="LDS66:LGD66" si="4128">LDS$60*$C66*$C$65</f>
        <v>0</v>
      </c>
      <c r="LDU66" s="378">
        <f t="shared" ref="LDU66:LGF66" si="4129">LDU$60*$C66*$C$65</f>
        <v>0</v>
      </c>
      <c r="LDW66" s="378">
        <f t="shared" ref="LDW66:LGH66" si="4130">LDW$60*$C66*$C$65</f>
        <v>0</v>
      </c>
      <c r="LDY66" s="378">
        <f t="shared" ref="LDY66:LGJ66" si="4131">LDY$60*$C66*$C$65</f>
        <v>0</v>
      </c>
      <c r="LEA66" s="378">
        <f t="shared" ref="LEA66:LGL66" si="4132">LEA$60*$C66*$C$65</f>
        <v>0</v>
      </c>
      <c r="LEC66" s="378">
        <f t="shared" ref="LEC66:LGN66" si="4133">LEC$60*$C66*$C$65</f>
        <v>0</v>
      </c>
      <c r="LEE66" s="378">
        <f t="shared" ref="LEE66:LGP66" si="4134">LEE$60*$C66*$C$65</f>
        <v>0</v>
      </c>
      <c r="LEG66" s="378">
        <f t="shared" ref="LEG66:LGR66" si="4135">LEG$60*$C66*$C$65</f>
        <v>0</v>
      </c>
      <c r="LEI66" s="378">
        <f t="shared" ref="LEI66:LGT66" si="4136">LEI$60*$C66*$C$65</f>
        <v>0</v>
      </c>
      <c r="LEK66" s="378">
        <f t="shared" ref="LEK66:LGV66" si="4137">LEK$60*$C66*$C$65</f>
        <v>0</v>
      </c>
      <c r="LEM66" s="378">
        <f t="shared" ref="LEM66:LGX66" si="4138">LEM$60*$C66*$C$65</f>
        <v>0</v>
      </c>
      <c r="LEO66" s="378">
        <f t="shared" ref="LEO66:LGZ66" si="4139">LEO$60*$C66*$C$65</f>
        <v>0</v>
      </c>
      <c r="LEQ66" s="378">
        <f t="shared" ref="LEQ66:LHB66" si="4140">LEQ$60*$C66*$C$65</f>
        <v>0</v>
      </c>
      <c r="LES66" s="378">
        <f t="shared" ref="LES66:LHD66" si="4141">LES$60*$C66*$C$65</f>
        <v>0</v>
      </c>
      <c r="LEU66" s="378">
        <f t="shared" ref="LEU66:LHF66" si="4142">LEU$60*$C66*$C$65</f>
        <v>0</v>
      </c>
      <c r="LEW66" s="378">
        <f t="shared" ref="LEW66:LHH66" si="4143">LEW$60*$C66*$C$65</f>
        <v>0</v>
      </c>
      <c r="LEY66" s="378">
        <f t="shared" ref="LEY66:LHJ66" si="4144">LEY$60*$C66*$C$65</f>
        <v>0</v>
      </c>
      <c r="LFA66" s="378">
        <f t="shared" ref="LFA66:LHL66" si="4145">LFA$60*$C66*$C$65</f>
        <v>0</v>
      </c>
      <c r="LFC66" s="378">
        <f t="shared" ref="LFC66:LHN66" si="4146">LFC$60*$C66*$C$65</f>
        <v>0</v>
      </c>
      <c r="LFE66" s="378">
        <f t="shared" ref="LFE66:LHP66" si="4147">LFE$60*$C66*$C$65</f>
        <v>0</v>
      </c>
      <c r="LFG66" s="378">
        <f t="shared" ref="LFG66:LHR66" si="4148">LFG$60*$C66*$C$65</f>
        <v>0</v>
      </c>
      <c r="LFI66" s="378">
        <f t="shared" ref="LFI66:LHT66" si="4149">LFI$60*$C66*$C$65</f>
        <v>0</v>
      </c>
      <c r="LFK66" s="378">
        <f t="shared" ref="LFK66:LHV69" si="4150">LFK$60*$C66*$C$65</f>
        <v>0</v>
      </c>
      <c r="LFM66" s="378">
        <f t="shared" ref="LFM66:LHX66" si="4151">LFM$60*$C66*$C$65</f>
        <v>0</v>
      </c>
      <c r="LFO66" s="378">
        <f t="shared" ref="LFO66:LHZ66" si="4152">LFO$60*$C66*$C$65</f>
        <v>0</v>
      </c>
      <c r="LFQ66" s="378">
        <f t="shared" ref="LFQ66:LIB66" si="4153">LFQ$60*$C66*$C$65</f>
        <v>0</v>
      </c>
      <c r="LFS66" s="378">
        <f t="shared" ref="LFS66:LID66" si="4154">LFS$60*$C66*$C$65</f>
        <v>0</v>
      </c>
      <c r="LFU66" s="378">
        <f t="shared" ref="LFU66:LIF66" si="4155">LFU$60*$C66*$C$65</f>
        <v>0</v>
      </c>
      <c r="LFW66" s="378">
        <f t="shared" ref="LFW66:LIH66" si="4156">LFW$60*$C66*$C$65</f>
        <v>0</v>
      </c>
      <c r="LFY66" s="378">
        <f t="shared" ref="LFY66:LIJ66" si="4157">LFY$60*$C66*$C$65</f>
        <v>0</v>
      </c>
      <c r="LGA66" s="378">
        <f t="shared" ref="LGA66:LIL66" si="4158">LGA$60*$C66*$C$65</f>
        <v>0</v>
      </c>
      <c r="LGC66" s="378">
        <f t="shared" ref="LGC66:LIN66" si="4159">LGC$60*$C66*$C$65</f>
        <v>0</v>
      </c>
      <c r="LGE66" s="378">
        <f t="shared" ref="LGE66:LIP66" si="4160">LGE$60*$C66*$C$65</f>
        <v>0</v>
      </c>
      <c r="LGG66" s="378">
        <f t="shared" ref="LGG66:LIR66" si="4161">LGG$60*$C66*$C$65</f>
        <v>0</v>
      </c>
      <c r="LGI66" s="378">
        <f t="shared" ref="LGI66:LIT66" si="4162">LGI$60*$C66*$C$65</f>
        <v>0</v>
      </c>
      <c r="LGK66" s="378">
        <f t="shared" ref="LGK66:LIV66" si="4163">LGK$60*$C66*$C$65</f>
        <v>0</v>
      </c>
      <c r="LGM66" s="378">
        <f t="shared" ref="LGM66:LIX66" si="4164">LGM$60*$C66*$C$65</f>
        <v>0</v>
      </c>
      <c r="LGO66" s="378">
        <f t="shared" ref="LGO66:LIZ66" si="4165">LGO$60*$C66*$C$65</f>
        <v>0</v>
      </c>
      <c r="LGQ66" s="378">
        <f t="shared" ref="LGQ66:LJB66" si="4166">LGQ$60*$C66*$C$65</f>
        <v>0</v>
      </c>
      <c r="LGS66" s="378">
        <f t="shared" ref="LGS66:LJD66" si="4167">LGS$60*$C66*$C$65</f>
        <v>0</v>
      </c>
      <c r="LGU66" s="378">
        <f t="shared" ref="LGU66:LJF66" si="4168">LGU$60*$C66*$C$65</f>
        <v>0</v>
      </c>
      <c r="LGW66" s="378">
        <f t="shared" ref="LGW66:LJH66" si="4169">LGW$60*$C66*$C$65</f>
        <v>0</v>
      </c>
      <c r="LGY66" s="378">
        <f t="shared" ref="LGY66:LJJ66" si="4170">LGY$60*$C66*$C$65</f>
        <v>0</v>
      </c>
      <c r="LHA66" s="378">
        <f t="shared" ref="LHA66:LJL66" si="4171">LHA$60*$C66*$C$65</f>
        <v>0</v>
      </c>
      <c r="LHC66" s="378">
        <f t="shared" ref="LHC66:LJN66" si="4172">LHC$60*$C66*$C$65</f>
        <v>0</v>
      </c>
      <c r="LHE66" s="378">
        <f t="shared" ref="LHE66:LJP66" si="4173">LHE$60*$C66*$C$65</f>
        <v>0</v>
      </c>
      <c r="LHG66" s="378">
        <f t="shared" ref="LHG66:LJR66" si="4174">LHG$60*$C66*$C$65</f>
        <v>0</v>
      </c>
      <c r="LHI66" s="378">
        <f t="shared" ref="LHI66:LJT66" si="4175">LHI$60*$C66*$C$65</f>
        <v>0</v>
      </c>
      <c r="LHK66" s="378">
        <f t="shared" ref="LHK66:LJV66" si="4176">LHK$60*$C66*$C$65</f>
        <v>0</v>
      </c>
      <c r="LHM66" s="378">
        <f t="shared" ref="LHM66:LJX66" si="4177">LHM$60*$C66*$C$65</f>
        <v>0</v>
      </c>
      <c r="LHO66" s="378">
        <f t="shared" ref="LHO66:LJZ66" si="4178">LHO$60*$C66*$C$65</f>
        <v>0</v>
      </c>
      <c r="LHQ66" s="378">
        <f t="shared" ref="LHQ66:LKB66" si="4179">LHQ$60*$C66*$C$65</f>
        <v>0</v>
      </c>
      <c r="LHS66" s="378">
        <f t="shared" ref="LHS66:LKD66" si="4180">LHS$60*$C66*$C$65</f>
        <v>0</v>
      </c>
      <c r="LHU66" s="378">
        <f t="shared" ref="LHU66:LKF66" si="4181">LHU$60*$C66*$C$65</f>
        <v>0</v>
      </c>
      <c r="LHW66" s="378">
        <f t="shared" ref="LHW66:LKH69" si="4182">LHW$60*$C66*$C$65</f>
        <v>0</v>
      </c>
      <c r="LHY66" s="378">
        <f t="shared" ref="LHY66:LKJ66" si="4183">LHY$60*$C66*$C$65</f>
        <v>0</v>
      </c>
      <c r="LIA66" s="378">
        <f t="shared" ref="LIA66:LKL66" si="4184">LIA$60*$C66*$C$65</f>
        <v>0</v>
      </c>
      <c r="LIC66" s="378">
        <f t="shared" ref="LIC66:LKN66" si="4185">LIC$60*$C66*$C$65</f>
        <v>0</v>
      </c>
      <c r="LIE66" s="378">
        <f t="shared" ref="LIE66:LKP66" si="4186">LIE$60*$C66*$C$65</f>
        <v>0</v>
      </c>
      <c r="LIG66" s="378">
        <f t="shared" ref="LIG66:LKR66" si="4187">LIG$60*$C66*$C$65</f>
        <v>0</v>
      </c>
      <c r="LII66" s="378">
        <f t="shared" ref="LII66:LKT66" si="4188">LII$60*$C66*$C$65</f>
        <v>0</v>
      </c>
      <c r="LIK66" s="378">
        <f t="shared" ref="LIK66:LKV66" si="4189">LIK$60*$C66*$C$65</f>
        <v>0</v>
      </c>
      <c r="LIM66" s="378">
        <f t="shared" ref="LIM66:LKX66" si="4190">LIM$60*$C66*$C$65</f>
        <v>0</v>
      </c>
      <c r="LIO66" s="378">
        <f t="shared" ref="LIO66:LKZ66" si="4191">LIO$60*$C66*$C$65</f>
        <v>0</v>
      </c>
      <c r="LIQ66" s="378">
        <f t="shared" ref="LIQ66:LLB66" si="4192">LIQ$60*$C66*$C$65</f>
        <v>0</v>
      </c>
      <c r="LIS66" s="378">
        <f t="shared" ref="LIS66:LLD66" si="4193">LIS$60*$C66*$C$65</f>
        <v>0</v>
      </c>
      <c r="LIU66" s="378">
        <f t="shared" ref="LIU66:LLF66" si="4194">LIU$60*$C66*$C$65</f>
        <v>0</v>
      </c>
      <c r="LIW66" s="378">
        <f t="shared" ref="LIW66:LLH66" si="4195">LIW$60*$C66*$C$65</f>
        <v>0</v>
      </c>
      <c r="LIY66" s="378">
        <f t="shared" ref="LIY66:LLJ66" si="4196">LIY$60*$C66*$C$65</f>
        <v>0</v>
      </c>
      <c r="LJA66" s="378">
        <f t="shared" ref="LJA66:LLL66" si="4197">LJA$60*$C66*$C$65</f>
        <v>0</v>
      </c>
      <c r="LJC66" s="378">
        <f t="shared" ref="LJC66:LLN66" si="4198">LJC$60*$C66*$C$65</f>
        <v>0</v>
      </c>
      <c r="LJE66" s="378">
        <f t="shared" ref="LJE66:LLP66" si="4199">LJE$60*$C66*$C$65</f>
        <v>0</v>
      </c>
      <c r="LJG66" s="378">
        <f t="shared" ref="LJG66:LLR66" si="4200">LJG$60*$C66*$C$65</f>
        <v>0</v>
      </c>
      <c r="LJI66" s="378">
        <f t="shared" ref="LJI66:LLT66" si="4201">LJI$60*$C66*$C$65</f>
        <v>0</v>
      </c>
      <c r="LJK66" s="378">
        <f t="shared" ref="LJK66:LLV66" si="4202">LJK$60*$C66*$C$65</f>
        <v>0</v>
      </c>
      <c r="LJM66" s="378">
        <f t="shared" ref="LJM66:LLX66" si="4203">LJM$60*$C66*$C$65</f>
        <v>0</v>
      </c>
      <c r="LJO66" s="378">
        <f t="shared" ref="LJO66:LLZ66" si="4204">LJO$60*$C66*$C$65</f>
        <v>0</v>
      </c>
      <c r="LJQ66" s="378">
        <f t="shared" ref="LJQ66:LMB66" si="4205">LJQ$60*$C66*$C$65</f>
        <v>0</v>
      </c>
      <c r="LJS66" s="378">
        <f t="shared" ref="LJS66:LMD66" si="4206">LJS$60*$C66*$C$65</f>
        <v>0</v>
      </c>
      <c r="LJU66" s="378">
        <f t="shared" ref="LJU66:LMF66" si="4207">LJU$60*$C66*$C$65</f>
        <v>0</v>
      </c>
      <c r="LJW66" s="378">
        <f t="shared" ref="LJW66:LMH66" si="4208">LJW$60*$C66*$C$65</f>
        <v>0</v>
      </c>
      <c r="LJY66" s="378">
        <f t="shared" ref="LJY66:LMJ66" si="4209">LJY$60*$C66*$C$65</f>
        <v>0</v>
      </c>
      <c r="LKA66" s="378">
        <f t="shared" ref="LKA66:LML66" si="4210">LKA$60*$C66*$C$65</f>
        <v>0</v>
      </c>
      <c r="LKC66" s="378">
        <f t="shared" ref="LKC66:LMN66" si="4211">LKC$60*$C66*$C$65</f>
        <v>0</v>
      </c>
      <c r="LKE66" s="378">
        <f t="shared" ref="LKE66:LMP66" si="4212">LKE$60*$C66*$C$65</f>
        <v>0</v>
      </c>
      <c r="LKG66" s="378">
        <f t="shared" ref="LKG66:LMR66" si="4213">LKG$60*$C66*$C$65</f>
        <v>0</v>
      </c>
      <c r="LKI66" s="378">
        <f t="shared" ref="LKI66:LMT69" si="4214">LKI$60*$C66*$C$65</f>
        <v>0</v>
      </c>
      <c r="LKK66" s="378">
        <f t="shared" ref="LKK66:LMV66" si="4215">LKK$60*$C66*$C$65</f>
        <v>0</v>
      </c>
      <c r="LKM66" s="378">
        <f t="shared" ref="LKM66:LMX66" si="4216">LKM$60*$C66*$C$65</f>
        <v>0</v>
      </c>
      <c r="LKO66" s="378">
        <f t="shared" ref="LKO66:LMZ66" si="4217">LKO$60*$C66*$C$65</f>
        <v>0</v>
      </c>
      <c r="LKQ66" s="378">
        <f t="shared" ref="LKQ66:LNB66" si="4218">LKQ$60*$C66*$C$65</f>
        <v>0</v>
      </c>
      <c r="LKS66" s="378">
        <f t="shared" ref="LKS66:LND66" si="4219">LKS$60*$C66*$C$65</f>
        <v>0</v>
      </c>
      <c r="LKU66" s="378">
        <f t="shared" ref="LKU66:LNF66" si="4220">LKU$60*$C66*$C$65</f>
        <v>0</v>
      </c>
      <c r="LKW66" s="378">
        <f t="shared" ref="LKW66:LNH66" si="4221">LKW$60*$C66*$C$65</f>
        <v>0</v>
      </c>
      <c r="LKY66" s="378">
        <f t="shared" ref="LKY66:LNJ66" si="4222">LKY$60*$C66*$C$65</f>
        <v>0</v>
      </c>
      <c r="LLA66" s="378">
        <f t="shared" ref="LLA66:LNL66" si="4223">LLA$60*$C66*$C$65</f>
        <v>0</v>
      </c>
      <c r="LLC66" s="378">
        <f t="shared" ref="LLC66:LNN66" si="4224">LLC$60*$C66*$C$65</f>
        <v>0</v>
      </c>
      <c r="LLE66" s="378">
        <f t="shared" ref="LLE66:LNP66" si="4225">LLE$60*$C66*$C$65</f>
        <v>0</v>
      </c>
      <c r="LLG66" s="378">
        <f t="shared" ref="LLG66:LNR66" si="4226">LLG$60*$C66*$C$65</f>
        <v>0</v>
      </c>
      <c r="LLI66" s="378">
        <f t="shared" ref="LLI66:LNT66" si="4227">LLI$60*$C66*$C$65</f>
        <v>0</v>
      </c>
      <c r="LLK66" s="378">
        <f t="shared" ref="LLK66:LNV66" si="4228">LLK$60*$C66*$C$65</f>
        <v>0</v>
      </c>
      <c r="LLM66" s="378">
        <f t="shared" ref="LLM66:LNX66" si="4229">LLM$60*$C66*$C$65</f>
        <v>0</v>
      </c>
      <c r="LLO66" s="378">
        <f t="shared" ref="LLO66:LNZ66" si="4230">LLO$60*$C66*$C$65</f>
        <v>0</v>
      </c>
      <c r="LLQ66" s="378">
        <f t="shared" ref="LLQ66:LOB66" si="4231">LLQ$60*$C66*$C$65</f>
        <v>0</v>
      </c>
      <c r="LLS66" s="378">
        <f t="shared" ref="LLS66:LOD66" si="4232">LLS$60*$C66*$C$65</f>
        <v>0</v>
      </c>
      <c r="LLU66" s="378">
        <f t="shared" ref="LLU66:LOF66" si="4233">LLU$60*$C66*$C$65</f>
        <v>0</v>
      </c>
      <c r="LLW66" s="378">
        <f t="shared" ref="LLW66:LOH66" si="4234">LLW$60*$C66*$C$65</f>
        <v>0</v>
      </c>
      <c r="LLY66" s="378">
        <f t="shared" ref="LLY66:LOJ66" si="4235">LLY$60*$C66*$C$65</f>
        <v>0</v>
      </c>
      <c r="LMA66" s="378">
        <f t="shared" ref="LMA66:LOL66" si="4236">LMA$60*$C66*$C$65</f>
        <v>0</v>
      </c>
      <c r="LMC66" s="378">
        <f t="shared" ref="LMC66:LON66" si="4237">LMC$60*$C66*$C$65</f>
        <v>0</v>
      </c>
      <c r="LME66" s="378">
        <f t="shared" ref="LME66:LOP66" si="4238">LME$60*$C66*$C$65</f>
        <v>0</v>
      </c>
      <c r="LMG66" s="378">
        <f t="shared" ref="LMG66:LOR66" si="4239">LMG$60*$C66*$C$65</f>
        <v>0</v>
      </c>
      <c r="LMI66" s="378">
        <f t="shared" ref="LMI66:LOT66" si="4240">LMI$60*$C66*$C$65</f>
        <v>0</v>
      </c>
      <c r="LMK66" s="378">
        <f t="shared" ref="LMK66:LOV66" si="4241">LMK$60*$C66*$C$65</f>
        <v>0</v>
      </c>
      <c r="LMM66" s="378">
        <f t="shared" ref="LMM66:LOX66" si="4242">LMM$60*$C66*$C$65</f>
        <v>0</v>
      </c>
      <c r="LMO66" s="378">
        <f t="shared" ref="LMO66:LOZ66" si="4243">LMO$60*$C66*$C$65</f>
        <v>0</v>
      </c>
      <c r="LMQ66" s="378">
        <f t="shared" ref="LMQ66:LPB66" si="4244">LMQ$60*$C66*$C$65</f>
        <v>0</v>
      </c>
      <c r="LMS66" s="378">
        <f t="shared" ref="LMS66:LPD66" si="4245">LMS$60*$C66*$C$65</f>
        <v>0</v>
      </c>
      <c r="LMU66" s="378">
        <f t="shared" ref="LMU66:LPF69" si="4246">LMU$60*$C66*$C$65</f>
        <v>0</v>
      </c>
      <c r="LMW66" s="378">
        <f t="shared" ref="LMW66:LPH66" si="4247">LMW$60*$C66*$C$65</f>
        <v>0</v>
      </c>
      <c r="LMY66" s="378">
        <f t="shared" ref="LMY66:LPJ66" si="4248">LMY$60*$C66*$C$65</f>
        <v>0</v>
      </c>
      <c r="LNA66" s="378">
        <f t="shared" ref="LNA66:LPL66" si="4249">LNA$60*$C66*$C$65</f>
        <v>0</v>
      </c>
      <c r="LNC66" s="378">
        <f t="shared" ref="LNC66:LPN66" si="4250">LNC$60*$C66*$C$65</f>
        <v>0</v>
      </c>
      <c r="LNE66" s="378">
        <f t="shared" ref="LNE66:LPP66" si="4251">LNE$60*$C66*$C$65</f>
        <v>0</v>
      </c>
      <c r="LNG66" s="378">
        <f t="shared" ref="LNG66:LPR66" si="4252">LNG$60*$C66*$C$65</f>
        <v>0</v>
      </c>
      <c r="LNI66" s="378">
        <f t="shared" ref="LNI66:LPT66" si="4253">LNI$60*$C66*$C$65</f>
        <v>0</v>
      </c>
      <c r="LNK66" s="378">
        <f t="shared" ref="LNK66:LPV66" si="4254">LNK$60*$C66*$C$65</f>
        <v>0</v>
      </c>
      <c r="LNM66" s="378">
        <f t="shared" ref="LNM66:LPX66" si="4255">LNM$60*$C66*$C$65</f>
        <v>0</v>
      </c>
      <c r="LNO66" s="378">
        <f t="shared" ref="LNO66:LPZ66" si="4256">LNO$60*$C66*$C$65</f>
        <v>0</v>
      </c>
      <c r="LNQ66" s="378">
        <f t="shared" ref="LNQ66:LQB66" si="4257">LNQ$60*$C66*$C$65</f>
        <v>0</v>
      </c>
      <c r="LNS66" s="378">
        <f t="shared" ref="LNS66:LQD66" si="4258">LNS$60*$C66*$C$65</f>
        <v>0</v>
      </c>
      <c r="LNU66" s="378">
        <f t="shared" ref="LNU66:LQF66" si="4259">LNU$60*$C66*$C$65</f>
        <v>0</v>
      </c>
      <c r="LNW66" s="378">
        <f t="shared" ref="LNW66:LQH66" si="4260">LNW$60*$C66*$C$65</f>
        <v>0</v>
      </c>
      <c r="LNY66" s="378">
        <f t="shared" ref="LNY66:LQJ66" si="4261">LNY$60*$C66*$C$65</f>
        <v>0</v>
      </c>
      <c r="LOA66" s="378">
        <f t="shared" ref="LOA66:LQL66" si="4262">LOA$60*$C66*$C$65</f>
        <v>0</v>
      </c>
      <c r="LOC66" s="378">
        <f t="shared" ref="LOC66:LQN66" si="4263">LOC$60*$C66*$C$65</f>
        <v>0</v>
      </c>
      <c r="LOE66" s="378">
        <f t="shared" ref="LOE66:LQP66" si="4264">LOE$60*$C66*$C$65</f>
        <v>0</v>
      </c>
      <c r="LOG66" s="378">
        <f t="shared" ref="LOG66:LQR66" si="4265">LOG$60*$C66*$C$65</f>
        <v>0</v>
      </c>
      <c r="LOI66" s="378">
        <f t="shared" ref="LOI66:LQT66" si="4266">LOI$60*$C66*$C$65</f>
        <v>0</v>
      </c>
      <c r="LOK66" s="378">
        <f t="shared" ref="LOK66:LQV66" si="4267">LOK$60*$C66*$C$65</f>
        <v>0</v>
      </c>
      <c r="LOM66" s="378">
        <f t="shared" ref="LOM66:LQX66" si="4268">LOM$60*$C66*$C$65</f>
        <v>0</v>
      </c>
      <c r="LOO66" s="378">
        <f t="shared" ref="LOO66:LQZ66" si="4269">LOO$60*$C66*$C$65</f>
        <v>0</v>
      </c>
      <c r="LOQ66" s="378">
        <f t="shared" ref="LOQ66:LRB66" si="4270">LOQ$60*$C66*$C$65</f>
        <v>0</v>
      </c>
      <c r="LOS66" s="378">
        <f t="shared" ref="LOS66:LRD66" si="4271">LOS$60*$C66*$C$65</f>
        <v>0</v>
      </c>
      <c r="LOU66" s="378">
        <f t="shared" ref="LOU66:LRF66" si="4272">LOU$60*$C66*$C$65</f>
        <v>0</v>
      </c>
      <c r="LOW66" s="378">
        <f t="shared" ref="LOW66:LRH66" si="4273">LOW$60*$C66*$C$65</f>
        <v>0</v>
      </c>
      <c r="LOY66" s="378">
        <f t="shared" ref="LOY66:LRJ66" si="4274">LOY$60*$C66*$C$65</f>
        <v>0</v>
      </c>
      <c r="LPA66" s="378">
        <f t="shared" ref="LPA66:LRL66" si="4275">LPA$60*$C66*$C$65</f>
        <v>0</v>
      </c>
      <c r="LPC66" s="378">
        <f t="shared" ref="LPC66:LRN66" si="4276">LPC$60*$C66*$C$65</f>
        <v>0</v>
      </c>
      <c r="LPE66" s="378">
        <f t="shared" ref="LPE66:LRP66" si="4277">LPE$60*$C66*$C$65</f>
        <v>0</v>
      </c>
      <c r="LPG66" s="378">
        <f t="shared" ref="LPG66:LRR69" si="4278">LPG$60*$C66*$C$65</f>
        <v>0</v>
      </c>
      <c r="LPI66" s="378">
        <f t="shared" ref="LPI66:LRT66" si="4279">LPI$60*$C66*$C$65</f>
        <v>0</v>
      </c>
      <c r="LPK66" s="378">
        <f t="shared" ref="LPK66:LRV66" si="4280">LPK$60*$C66*$C$65</f>
        <v>0</v>
      </c>
      <c r="LPM66" s="378">
        <f t="shared" ref="LPM66:LRX66" si="4281">LPM$60*$C66*$C$65</f>
        <v>0</v>
      </c>
      <c r="LPO66" s="378">
        <f t="shared" ref="LPO66:LRZ66" si="4282">LPO$60*$C66*$C$65</f>
        <v>0</v>
      </c>
      <c r="LPQ66" s="378">
        <f t="shared" ref="LPQ66:LSB66" si="4283">LPQ$60*$C66*$C$65</f>
        <v>0</v>
      </c>
      <c r="LPS66" s="378">
        <f t="shared" ref="LPS66:LSD66" si="4284">LPS$60*$C66*$C$65</f>
        <v>0</v>
      </c>
      <c r="LPU66" s="378">
        <f t="shared" ref="LPU66:LSF66" si="4285">LPU$60*$C66*$C$65</f>
        <v>0</v>
      </c>
      <c r="LPW66" s="378">
        <f t="shared" ref="LPW66:LSH66" si="4286">LPW$60*$C66*$C$65</f>
        <v>0</v>
      </c>
      <c r="LPY66" s="378">
        <f t="shared" ref="LPY66:LSJ66" si="4287">LPY$60*$C66*$C$65</f>
        <v>0</v>
      </c>
      <c r="LQA66" s="378">
        <f t="shared" ref="LQA66:LSL66" si="4288">LQA$60*$C66*$C$65</f>
        <v>0</v>
      </c>
      <c r="LQC66" s="378">
        <f t="shared" ref="LQC66:LSN66" si="4289">LQC$60*$C66*$C$65</f>
        <v>0</v>
      </c>
      <c r="LQE66" s="378">
        <f t="shared" ref="LQE66:LSP66" si="4290">LQE$60*$C66*$C$65</f>
        <v>0</v>
      </c>
      <c r="LQG66" s="378">
        <f t="shared" ref="LQG66:LSR66" si="4291">LQG$60*$C66*$C$65</f>
        <v>0</v>
      </c>
      <c r="LQI66" s="378">
        <f t="shared" ref="LQI66:LST66" si="4292">LQI$60*$C66*$C$65</f>
        <v>0</v>
      </c>
      <c r="LQK66" s="378">
        <f t="shared" ref="LQK66:LSV66" si="4293">LQK$60*$C66*$C$65</f>
        <v>0</v>
      </c>
      <c r="LQM66" s="378">
        <f t="shared" ref="LQM66:LSX66" si="4294">LQM$60*$C66*$C$65</f>
        <v>0</v>
      </c>
      <c r="LQO66" s="378">
        <f t="shared" ref="LQO66:LSZ66" si="4295">LQO$60*$C66*$C$65</f>
        <v>0</v>
      </c>
      <c r="LQQ66" s="378">
        <f t="shared" ref="LQQ66:LTB66" si="4296">LQQ$60*$C66*$C$65</f>
        <v>0</v>
      </c>
      <c r="LQS66" s="378">
        <f t="shared" ref="LQS66:LTD66" si="4297">LQS$60*$C66*$C$65</f>
        <v>0</v>
      </c>
      <c r="LQU66" s="378">
        <f t="shared" ref="LQU66:LTF66" si="4298">LQU$60*$C66*$C$65</f>
        <v>0</v>
      </c>
      <c r="LQW66" s="378">
        <f t="shared" ref="LQW66:LTH66" si="4299">LQW$60*$C66*$C$65</f>
        <v>0</v>
      </c>
      <c r="LQY66" s="378">
        <f t="shared" ref="LQY66:LTJ66" si="4300">LQY$60*$C66*$C$65</f>
        <v>0</v>
      </c>
      <c r="LRA66" s="378">
        <f t="shared" ref="LRA66:LTL66" si="4301">LRA$60*$C66*$C$65</f>
        <v>0</v>
      </c>
      <c r="LRC66" s="378">
        <f t="shared" ref="LRC66:LTN66" si="4302">LRC$60*$C66*$C$65</f>
        <v>0</v>
      </c>
      <c r="LRE66" s="378">
        <f t="shared" ref="LRE66:LTP66" si="4303">LRE$60*$C66*$C$65</f>
        <v>0</v>
      </c>
      <c r="LRG66" s="378">
        <f t="shared" ref="LRG66:LTR66" si="4304">LRG$60*$C66*$C$65</f>
        <v>0</v>
      </c>
      <c r="LRI66" s="378">
        <f t="shared" ref="LRI66:LTT66" si="4305">LRI$60*$C66*$C$65</f>
        <v>0</v>
      </c>
      <c r="LRK66" s="378">
        <f t="shared" ref="LRK66:LTV66" si="4306">LRK$60*$C66*$C$65</f>
        <v>0</v>
      </c>
      <c r="LRM66" s="378">
        <f t="shared" ref="LRM66:LTX66" si="4307">LRM$60*$C66*$C$65</f>
        <v>0</v>
      </c>
      <c r="LRO66" s="378">
        <f t="shared" ref="LRO66:LTZ66" si="4308">LRO$60*$C66*$C$65</f>
        <v>0</v>
      </c>
      <c r="LRQ66" s="378">
        <f t="shared" ref="LRQ66:LUB66" si="4309">LRQ$60*$C66*$C$65</f>
        <v>0</v>
      </c>
      <c r="LRS66" s="378">
        <f t="shared" ref="LRS66:LUD69" si="4310">LRS$60*$C66*$C$65</f>
        <v>0</v>
      </c>
      <c r="LRU66" s="378">
        <f t="shared" ref="LRU66:LUF66" si="4311">LRU$60*$C66*$C$65</f>
        <v>0</v>
      </c>
      <c r="LRW66" s="378">
        <f t="shared" ref="LRW66:LUH66" si="4312">LRW$60*$C66*$C$65</f>
        <v>0</v>
      </c>
      <c r="LRY66" s="378">
        <f t="shared" ref="LRY66:LUJ66" si="4313">LRY$60*$C66*$C$65</f>
        <v>0</v>
      </c>
      <c r="LSA66" s="378">
        <f t="shared" ref="LSA66:LUL66" si="4314">LSA$60*$C66*$C$65</f>
        <v>0</v>
      </c>
      <c r="LSC66" s="378">
        <f t="shared" ref="LSC66:LUN66" si="4315">LSC$60*$C66*$C$65</f>
        <v>0</v>
      </c>
      <c r="LSE66" s="378">
        <f t="shared" ref="LSE66:LUP66" si="4316">LSE$60*$C66*$C$65</f>
        <v>0</v>
      </c>
      <c r="LSG66" s="378">
        <f t="shared" ref="LSG66:LUR66" si="4317">LSG$60*$C66*$C$65</f>
        <v>0</v>
      </c>
      <c r="LSI66" s="378">
        <f t="shared" ref="LSI66:LUT66" si="4318">LSI$60*$C66*$C$65</f>
        <v>0</v>
      </c>
      <c r="LSK66" s="378">
        <f t="shared" ref="LSK66:LUV66" si="4319">LSK$60*$C66*$C$65</f>
        <v>0</v>
      </c>
      <c r="LSM66" s="378">
        <f t="shared" ref="LSM66:LUX66" si="4320">LSM$60*$C66*$C$65</f>
        <v>0</v>
      </c>
      <c r="LSO66" s="378">
        <f t="shared" ref="LSO66:LUZ66" si="4321">LSO$60*$C66*$C$65</f>
        <v>0</v>
      </c>
      <c r="LSQ66" s="378">
        <f t="shared" ref="LSQ66:LVB66" si="4322">LSQ$60*$C66*$C$65</f>
        <v>0</v>
      </c>
      <c r="LSS66" s="378">
        <f t="shared" ref="LSS66:LVD66" si="4323">LSS$60*$C66*$C$65</f>
        <v>0</v>
      </c>
      <c r="LSU66" s="378">
        <f t="shared" ref="LSU66:LVF66" si="4324">LSU$60*$C66*$C$65</f>
        <v>0</v>
      </c>
      <c r="LSW66" s="378">
        <f t="shared" ref="LSW66:LVH66" si="4325">LSW$60*$C66*$C$65</f>
        <v>0</v>
      </c>
      <c r="LSY66" s="378">
        <f t="shared" ref="LSY66:LVJ66" si="4326">LSY$60*$C66*$C$65</f>
        <v>0</v>
      </c>
      <c r="LTA66" s="378">
        <f t="shared" ref="LTA66:LVL66" si="4327">LTA$60*$C66*$C$65</f>
        <v>0</v>
      </c>
      <c r="LTC66" s="378">
        <f t="shared" ref="LTC66:LVN66" si="4328">LTC$60*$C66*$C$65</f>
        <v>0</v>
      </c>
      <c r="LTE66" s="378">
        <f t="shared" ref="LTE66:LVP66" si="4329">LTE$60*$C66*$C$65</f>
        <v>0</v>
      </c>
      <c r="LTG66" s="378">
        <f t="shared" ref="LTG66:LVR66" si="4330">LTG$60*$C66*$C$65</f>
        <v>0</v>
      </c>
      <c r="LTI66" s="378">
        <f t="shared" ref="LTI66:LVT66" si="4331">LTI$60*$C66*$C$65</f>
        <v>0</v>
      </c>
      <c r="LTK66" s="378">
        <f t="shared" ref="LTK66:LVV66" si="4332">LTK$60*$C66*$C$65</f>
        <v>0</v>
      </c>
      <c r="LTM66" s="378">
        <f t="shared" ref="LTM66:LVX66" si="4333">LTM$60*$C66*$C$65</f>
        <v>0</v>
      </c>
      <c r="LTO66" s="378">
        <f t="shared" ref="LTO66:LVZ66" si="4334">LTO$60*$C66*$C$65</f>
        <v>0</v>
      </c>
      <c r="LTQ66" s="378">
        <f t="shared" ref="LTQ66:LWB66" si="4335">LTQ$60*$C66*$C$65</f>
        <v>0</v>
      </c>
      <c r="LTS66" s="378">
        <f t="shared" ref="LTS66:LWD66" si="4336">LTS$60*$C66*$C$65</f>
        <v>0</v>
      </c>
      <c r="LTU66" s="378">
        <f t="shared" ref="LTU66:LWF66" si="4337">LTU$60*$C66*$C$65</f>
        <v>0</v>
      </c>
      <c r="LTW66" s="378">
        <f t="shared" ref="LTW66:LWH66" si="4338">LTW$60*$C66*$C$65</f>
        <v>0</v>
      </c>
      <c r="LTY66" s="378">
        <f t="shared" ref="LTY66:LWJ66" si="4339">LTY$60*$C66*$C$65</f>
        <v>0</v>
      </c>
      <c r="LUA66" s="378">
        <f t="shared" ref="LUA66:LWL66" si="4340">LUA$60*$C66*$C$65</f>
        <v>0</v>
      </c>
      <c r="LUC66" s="378">
        <f t="shared" ref="LUC66:LWN66" si="4341">LUC$60*$C66*$C$65</f>
        <v>0</v>
      </c>
      <c r="LUE66" s="378">
        <f t="shared" ref="LUE66:LWP69" si="4342">LUE$60*$C66*$C$65</f>
        <v>0</v>
      </c>
      <c r="LUG66" s="378">
        <f t="shared" ref="LUG66:LWR66" si="4343">LUG$60*$C66*$C$65</f>
        <v>0</v>
      </c>
      <c r="LUI66" s="378">
        <f t="shared" ref="LUI66:LWT66" si="4344">LUI$60*$C66*$C$65</f>
        <v>0</v>
      </c>
      <c r="LUK66" s="378">
        <f t="shared" ref="LUK66:LWV66" si="4345">LUK$60*$C66*$C$65</f>
        <v>0</v>
      </c>
      <c r="LUM66" s="378">
        <f t="shared" ref="LUM66:LWX66" si="4346">LUM$60*$C66*$C$65</f>
        <v>0</v>
      </c>
      <c r="LUO66" s="378">
        <f t="shared" ref="LUO66:LWZ66" si="4347">LUO$60*$C66*$C$65</f>
        <v>0</v>
      </c>
      <c r="LUQ66" s="378">
        <f t="shared" ref="LUQ66:LXB66" si="4348">LUQ$60*$C66*$C$65</f>
        <v>0</v>
      </c>
      <c r="LUS66" s="378">
        <f t="shared" ref="LUS66:LXD66" si="4349">LUS$60*$C66*$C$65</f>
        <v>0</v>
      </c>
      <c r="LUU66" s="378">
        <f t="shared" ref="LUU66:LXF66" si="4350">LUU$60*$C66*$C$65</f>
        <v>0</v>
      </c>
      <c r="LUW66" s="378">
        <f t="shared" ref="LUW66:LXH66" si="4351">LUW$60*$C66*$C$65</f>
        <v>0</v>
      </c>
      <c r="LUY66" s="378">
        <f t="shared" ref="LUY66:LXJ66" si="4352">LUY$60*$C66*$C$65</f>
        <v>0</v>
      </c>
      <c r="LVA66" s="378">
        <f t="shared" ref="LVA66:LXL66" si="4353">LVA$60*$C66*$C$65</f>
        <v>0</v>
      </c>
      <c r="LVC66" s="378">
        <f t="shared" ref="LVC66:LXN66" si="4354">LVC$60*$C66*$C$65</f>
        <v>0</v>
      </c>
      <c r="LVE66" s="378">
        <f t="shared" ref="LVE66:LXP66" si="4355">LVE$60*$C66*$C$65</f>
        <v>0</v>
      </c>
      <c r="LVG66" s="378">
        <f t="shared" ref="LVG66:LXR66" si="4356">LVG$60*$C66*$C$65</f>
        <v>0</v>
      </c>
      <c r="LVI66" s="378">
        <f t="shared" ref="LVI66:LXT66" si="4357">LVI$60*$C66*$C$65</f>
        <v>0</v>
      </c>
      <c r="LVK66" s="378">
        <f t="shared" ref="LVK66:LXV66" si="4358">LVK$60*$C66*$C$65</f>
        <v>0</v>
      </c>
      <c r="LVM66" s="378">
        <f t="shared" ref="LVM66:LXX66" si="4359">LVM$60*$C66*$C$65</f>
        <v>0</v>
      </c>
      <c r="LVO66" s="378">
        <f t="shared" ref="LVO66:LXZ66" si="4360">LVO$60*$C66*$C$65</f>
        <v>0</v>
      </c>
      <c r="LVQ66" s="378">
        <f t="shared" ref="LVQ66:LYB66" si="4361">LVQ$60*$C66*$C$65</f>
        <v>0</v>
      </c>
      <c r="LVS66" s="378">
        <f t="shared" ref="LVS66:LYD66" si="4362">LVS$60*$C66*$C$65</f>
        <v>0</v>
      </c>
      <c r="LVU66" s="378">
        <f t="shared" ref="LVU66:LYF66" si="4363">LVU$60*$C66*$C$65</f>
        <v>0</v>
      </c>
      <c r="LVW66" s="378">
        <f t="shared" ref="LVW66:LYH66" si="4364">LVW$60*$C66*$C$65</f>
        <v>0</v>
      </c>
      <c r="LVY66" s="378">
        <f t="shared" ref="LVY66:LYJ66" si="4365">LVY$60*$C66*$C$65</f>
        <v>0</v>
      </c>
      <c r="LWA66" s="378">
        <f t="shared" ref="LWA66:LYL66" si="4366">LWA$60*$C66*$C$65</f>
        <v>0</v>
      </c>
      <c r="LWC66" s="378">
        <f t="shared" ref="LWC66:LYN66" si="4367">LWC$60*$C66*$C$65</f>
        <v>0</v>
      </c>
      <c r="LWE66" s="378">
        <f t="shared" ref="LWE66:LYP66" si="4368">LWE$60*$C66*$C$65</f>
        <v>0</v>
      </c>
      <c r="LWG66" s="378">
        <f t="shared" ref="LWG66:LYR66" si="4369">LWG$60*$C66*$C$65</f>
        <v>0</v>
      </c>
      <c r="LWI66" s="378">
        <f t="shared" ref="LWI66:LYT66" si="4370">LWI$60*$C66*$C$65</f>
        <v>0</v>
      </c>
      <c r="LWK66" s="378">
        <f t="shared" ref="LWK66:LYV66" si="4371">LWK$60*$C66*$C$65</f>
        <v>0</v>
      </c>
      <c r="LWM66" s="378">
        <f t="shared" ref="LWM66:LYX66" si="4372">LWM$60*$C66*$C$65</f>
        <v>0</v>
      </c>
      <c r="LWO66" s="378">
        <f t="shared" ref="LWO66:LYZ66" si="4373">LWO$60*$C66*$C$65</f>
        <v>0</v>
      </c>
      <c r="LWQ66" s="378">
        <f t="shared" ref="LWQ66:LZB69" si="4374">LWQ$60*$C66*$C$65</f>
        <v>0</v>
      </c>
      <c r="LWS66" s="378">
        <f t="shared" ref="LWS66:LZD66" si="4375">LWS$60*$C66*$C$65</f>
        <v>0</v>
      </c>
      <c r="LWU66" s="378">
        <f t="shared" ref="LWU66:LZF66" si="4376">LWU$60*$C66*$C$65</f>
        <v>0</v>
      </c>
      <c r="LWW66" s="378">
        <f t="shared" ref="LWW66:LZH66" si="4377">LWW$60*$C66*$C$65</f>
        <v>0</v>
      </c>
      <c r="LWY66" s="378">
        <f t="shared" ref="LWY66:LZJ66" si="4378">LWY$60*$C66*$C$65</f>
        <v>0</v>
      </c>
      <c r="LXA66" s="378">
        <f t="shared" ref="LXA66:LZL66" si="4379">LXA$60*$C66*$C$65</f>
        <v>0</v>
      </c>
      <c r="LXC66" s="378">
        <f t="shared" ref="LXC66:LZN66" si="4380">LXC$60*$C66*$C$65</f>
        <v>0</v>
      </c>
      <c r="LXE66" s="378">
        <f t="shared" ref="LXE66:LZP66" si="4381">LXE$60*$C66*$C$65</f>
        <v>0</v>
      </c>
      <c r="LXG66" s="378">
        <f t="shared" ref="LXG66:LZR66" si="4382">LXG$60*$C66*$C$65</f>
        <v>0</v>
      </c>
      <c r="LXI66" s="378">
        <f t="shared" ref="LXI66:LZT66" si="4383">LXI$60*$C66*$C$65</f>
        <v>0</v>
      </c>
      <c r="LXK66" s="378">
        <f t="shared" ref="LXK66:LZV66" si="4384">LXK$60*$C66*$C$65</f>
        <v>0</v>
      </c>
      <c r="LXM66" s="378">
        <f t="shared" ref="LXM66:LZX66" si="4385">LXM$60*$C66*$C$65</f>
        <v>0</v>
      </c>
      <c r="LXO66" s="378">
        <f t="shared" ref="LXO66:LZZ66" si="4386">LXO$60*$C66*$C$65</f>
        <v>0</v>
      </c>
      <c r="LXQ66" s="378">
        <f t="shared" ref="LXQ66:MAB66" si="4387">LXQ$60*$C66*$C$65</f>
        <v>0</v>
      </c>
      <c r="LXS66" s="378">
        <f t="shared" ref="LXS66:MAD66" si="4388">LXS$60*$C66*$C$65</f>
        <v>0</v>
      </c>
      <c r="LXU66" s="378">
        <f t="shared" ref="LXU66:MAF66" si="4389">LXU$60*$C66*$C$65</f>
        <v>0</v>
      </c>
      <c r="LXW66" s="378">
        <f t="shared" ref="LXW66:MAH66" si="4390">LXW$60*$C66*$C$65</f>
        <v>0</v>
      </c>
      <c r="LXY66" s="378">
        <f t="shared" ref="LXY66:MAJ66" si="4391">LXY$60*$C66*$C$65</f>
        <v>0</v>
      </c>
      <c r="LYA66" s="378">
        <f t="shared" ref="LYA66:MAL66" si="4392">LYA$60*$C66*$C$65</f>
        <v>0</v>
      </c>
      <c r="LYC66" s="378">
        <f t="shared" ref="LYC66:MAN66" si="4393">LYC$60*$C66*$C$65</f>
        <v>0</v>
      </c>
      <c r="LYE66" s="378">
        <f t="shared" ref="LYE66:MAP66" si="4394">LYE$60*$C66*$C$65</f>
        <v>0</v>
      </c>
      <c r="LYG66" s="378">
        <f t="shared" ref="LYG66:MAR66" si="4395">LYG$60*$C66*$C$65</f>
        <v>0</v>
      </c>
      <c r="LYI66" s="378">
        <f t="shared" ref="LYI66:MAT66" si="4396">LYI$60*$C66*$C$65</f>
        <v>0</v>
      </c>
      <c r="LYK66" s="378">
        <f t="shared" ref="LYK66:MAV66" si="4397">LYK$60*$C66*$C$65</f>
        <v>0</v>
      </c>
      <c r="LYM66" s="378">
        <f t="shared" ref="LYM66:MAX66" si="4398">LYM$60*$C66*$C$65</f>
        <v>0</v>
      </c>
      <c r="LYO66" s="378">
        <f t="shared" ref="LYO66:MAZ66" si="4399">LYO$60*$C66*$C$65</f>
        <v>0</v>
      </c>
      <c r="LYQ66" s="378">
        <f t="shared" ref="LYQ66:MBB66" si="4400">LYQ$60*$C66*$C$65</f>
        <v>0</v>
      </c>
      <c r="LYS66" s="378">
        <f t="shared" ref="LYS66:MBD66" si="4401">LYS$60*$C66*$C$65</f>
        <v>0</v>
      </c>
      <c r="LYU66" s="378">
        <f t="shared" ref="LYU66:MBF66" si="4402">LYU$60*$C66*$C$65</f>
        <v>0</v>
      </c>
      <c r="LYW66" s="378">
        <f t="shared" ref="LYW66:MBH66" si="4403">LYW$60*$C66*$C$65</f>
        <v>0</v>
      </c>
      <c r="LYY66" s="378">
        <f t="shared" ref="LYY66:MBJ66" si="4404">LYY$60*$C66*$C$65</f>
        <v>0</v>
      </c>
      <c r="LZA66" s="378">
        <f t="shared" ref="LZA66:MBL66" si="4405">LZA$60*$C66*$C$65</f>
        <v>0</v>
      </c>
      <c r="LZC66" s="378">
        <f t="shared" ref="LZC66:MBN69" si="4406">LZC$60*$C66*$C$65</f>
        <v>0</v>
      </c>
      <c r="LZE66" s="378">
        <f t="shared" ref="LZE66:MBP66" si="4407">LZE$60*$C66*$C$65</f>
        <v>0</v>
      </c>
      <c r="LZG66" s="378">
        <f t="shared" ref="LZG66:MBR66" si="4408">LZG$60*$C66*$C$65</f>
        <v>0</v>
      </c>
      <c r="LZI66" s="378">
        <f t="shared" ref="LZI66:MBT66" si="4409">LZI$60*$C66*$C$65</f>
        <v>0</v>
      </c>
      <c r="LZK66" s="378">
        <f t="shared" ref="LZK66:MBV66" si="4410">LZK$60*$C66*$C$65</f>
        <v>0</v>
      </c>
      <c r="LZM66" s="378">
        <f t="shared" ref="LZM66:MBX66" si="4411">LZM$60*$C66*$C$65</f>
        <v>0</v>
      </c>
      <c r="LZO66" s="378">
        <f t="shared" ref="LZO66:MBZ66" si="4412">LZO$60*$C66*$C$65</f>
        <v>0</v>
      </c>
      <c r="LZQ66" s="378">
        <f t="shared" ref="LZQ66:MCB66" si="4413">LZQ$60*$C66*$C$65</f>
        <v>0</v>
      </c>
      <c r="LZS66" s="378">
        <f t="shared" ref="LZS66:MCD66" si="4414">LZS$60*$C66*$C$65</f>
        <v>0</v>
      </c>
      <c r="LZU66" s="378">
        <f t="shared" ref="LZU66:MCF66" si="4415">LZU$60*$C66*$C$65</f>
        <v>0</v>
      </c>
      <c r="LZW66" s="378">
        <f t="shared" ref="LZW66:MCH66" si="4416">LZW$60*$C66*$C$65</f>
        <v>0</v>
      </c>
      <c r="LZY66" s="378">
        <f t="shared" ref="LZY66:MCJ66" si="4417">LZY$60*$C66*$C$65</f>
        <v>0</v>
      </c>
      <c r="MAA66" s="378">
        <f t="shared" ref="MAA66:MCL66" si="4418">MAA$60*$C66*$C$65</f>
        <v>0</v>
      </c>
      <c r="MAC66" s="378">
        <f t="shared" ref="MAC66:MCN66" si="4419">MAC$60*$C66*$C$65</f>
        <v>0</v>
      </c>
      <c r="MAE66" s="378">
        <f t="shared" ref="MAE66:MCP66" si="4420">MAE$60*$C66*$C$65</f>
        <v>0</v>
      </c>
      <c r="MAG66" s="378">
        <f t="shared" ref="MAG66:MCR66" si="4421">MAG$60*$C66*$C$65</f>
        <v>0</v>
      </c>
      <c r="MAI66" s="378">
        <f t="shared" ref="MAI66:MCT66" si="4422">MAI$60*$C66*$C$65</f>
        <v>0</v>
      </c>
      <c r="MAK66" s="378">
        <f t="shared" ref="MAK66:MCV66" si="4423">MAK$60*$C66*$C$65</f>
        <v>0</v>
      </c>
      <c r="MAM66" s="378">
        <f t="shared" ref="MAM66:MCX66" si="4424">MAM$60*$C66*$C$65</f>
        <v>0</v>
      </c>
      <c r="MAO66" s="378">
        <f t="shared" ref="MAO66:MCZ66" si="4425">MAO$60*$C66*$C$65</f>
        <v>0</v>
      </c>
      <c r="MAQ66" s="378">
        <f t="shared" ref="MAQ66:MDB66" si="4426">MAQ$60*$C66*$C$65</f>
        <v>0</v>
      </c>
      <c r="MAS66" s="378">
        <f t="shared" ref="MAS66:MDD66" si="4427">MAS$60*$C66*$C$65</f>
        <v>0</v>
      </c>
      <c r="MAU66" s="378">
        <f t="shared" ref="MAU66:MDF66" si="4428">MAU$60*$C66*$C$65</f>
        <v>0</v>
      </c>
      <c r="MAW66" s="378">
        <f t="shared" ref="MAW66:MDH66" si="4429">MAW$60*$C66*$C$65</f>
        <v>0</v>
      </c>
      <c r="MAY66" s="378">
        <f t="shared" ref="MAY66:MDJ66" si="4430">MAY$60*$C66*$C$65</f>
        <v>0</v>
      </c>
      <c r="MBA66" s="378">
        <f t="shared" ref="MBA66:MDL66" si="4431">MBA$60*$C66*$C$65</f>
        <v>0</v>
      </c>
      <c r="MBC66" s="378">
        <f t="shared" ref="MBC66:MDN66" si="4432">MBC$60*$C66*$C$65</f>
        <v>0</v>
      </c>
      <c r="MBE66" s="378">
        <f t="shared" ref="MBE66:MDP66" si="4433">MBE$60*$C66*$C$65</f>
        <v>0</v>
      </c>
      <c r="MBG66" s="378">
        <f t="shared" ref="MBG66:MDR66" si="4434">MBG$60*$C66*$C$65</f>
        <v>0</v>
      </c>
      <c r="MBI66" s="378">
        <f t="shared" ref="MBI66:MDT66" si="4435">MBI$60*$C66*$C$65</f>
        <v>0</v>
      </c>
      <c r="MBK66" s="378">
        <f t="shared" ref="MBK66:MDV66" si="4436">MBK$60*$C66*$C$65</f>
        <v>0</v>
      </c>
      <c r="MBM66" s="378">
        <f t="shared" ref="MBM66:MDX66" si="4437">MBM$60*$C66*$C$65</f>
        <v>0</v>
      </c>
      <c r="MBO66" s="378">
        <f t="shared" ref="MBO66:MDZ69" si="4438">MBO$60*$C66*$C$65</f>
        <v>0</v>
      </c>
      <c r="MBQ66" s="378">
        <f t="shared" ref="MBQ66:MEB66" si="4439">MBQ$60*$C66*$C$65</f>
        <v>0</v>
      </c>
      <c r="MBS66" s="378">
        <f t="shared" ref="MBS66:MED66" si="4440">MBS$60*$C66*$C$65</f>
        <v>0</v>
      </c>
      <c r="MBU66" s="378">
        <f t="shared" ref="MBU66:MEF66" si="4441">MBU$60*$C66*$C$65</f>
        <v>0</v>
      </c>
      <c r="MBW66" s="378">
        <f t="shared" ref="MBW66:MEH66" si="4442">MBW$60*$C66*$C$65</f>
        <v>0</v>
      </c>
      <c r="MBY66" s="378">
        <f t="shared" ref="MBY66:MEJ66" si="4443">MBY$60*$C66*$C$65</f>
        <v>0</v>
      </c>
      <c r="MCA66" s="378">
        <f t="shared" ref="MCA66:MEL66" si="4444">MCA$60*$C66*$C$65</f>
        <v>0</v>
      </c>
      <c r="MCC66" s="378">
        <f t="shared" ref="MCC66:MEN66" si="4445">MCC$60*$C66*$C$65</f>
        <v>0</v>
      </c>
      <c r="MCE66" s="378">
        <f t="shared" ref="MCE66:MEP66" si="4446">MCE$60*$C66*$C$65</f>
        <v>0</v>
      </c>
      <c r="MCG66" s="378">
        <f t="shared" ref="MCG66:MER66" si="4447">MCG$60*$C66*$C$65</f>
        <v>0</v>
      </c>
      <c r="MCI66" s="378">
        <f t="shared" ref="MCI66:MET66" si="4448">MCI$60*$C66*$C$65</f>
        <v>0</v>
      </c>
      <c r="MCK66" s="378">
        <f t="shared" ref="MCK66:MEV66" si="4449">MCK$60*$C66*$C$65</f>
        <v>0</v>
      </c>
      <c r="MCM66" s="378">
        <f t="shared" ref="MCM66:MEX66" si="4450">MCM$60*$C66*$C$65</f>
        <v>0</v>
      </c>
      <c r="MCO66" s="378">
        <f t="shared" ref="MCO66:MEZ66" si="4451">MCO$60*$C66*$C$65</f>
        <v>0</v>
      </c>
      <c r="MCQ66" s="378">
        <f t="shared" ref="MCQ66:MFB66" si="4452">MCQ$60*$C66*$C$65</f>
        <v>0</v>
      </c>
      <c r="MCS66" s="378">
        <f t="shared" ref="MCS66:MFD66" si="4453">MCS$60*$C66*$C$65</f>
        <v>0</v>
      </c>
      <c r="MCU66" s="378">
        <f t="shared" ref="MCU66:MFF66" si="4454">MCU$60*$C66*$C$65</f>
        <v>0</v>
      </c>
      <c r="MCW66" s="378">
        <f t="shared" ref="MCW66:MFH66" si="4455">MCW$60*$C66*$C$65</f>
        <v>0</v>
      </c>
      <c r="MCY66" s="378">
        <f t="shared" ref="MCY66:MFJ66" si="4456">MCY$60*$C66*$C$65</f>
        <v>0</v>
      </c>
      <c r="MDA66" s="378">
        <f t="shared" ref="MDA66:MFL66" si="4457">MDA$60*$C66*$C$65</f>
        <v>0</v>
      </c>
      <c r="MDC66" s="378">
        <f t="shared" ref="MDC66:MFN66" si="4458">MDC$60*$C66*$C$65</f>
        <v>0</v>
      </c>
      <c r="MDE66" s="378">
        <f t="shared" ref="MDE66:MFP66" si="4459">MDE$60*$C66*$C$65</f>
        <v>0</v>
      </c>
      <c r="MDG66" s="378">
        <f t="shared" ref="MDG66:MFR66" si="4460">MDG$60*$C66*$C$65</f>
        <v>0</v>
      </c>
      <c r="MDI66" s="378">
        <f t="shared" ref="MDI66:MFT66" si="4461">MDI$60*$C66*$C$65</f>
        <v>0</v>
      </c>
      <c r="MDK66" s="378">
        <f t="shared" ref="MDK66:MFV66" si="4462">MDK$60*$C66*$C$65</f>
        <v>0</v>
      </c>
      <c r="MDM66" s="378">
        <f t="shared" ref="MDM66:MFX66" si="4463">MDM$60*$C66*$C$65</f>
        <v>0</v>
      </c>
      <c r="MDO66" s="378">
        <f t="shared" ref="MDO66:MFZ66" si="4464">MDO$60*$C66*$C$65</f>
        <v>0</v>
      </c>
      <c r="MDQ66" s="378">
        <f t="shared" ref="MDQ66:MGB66" si="4465">MDQ$60*$C66*$C$65</f>
        <v>0</v>
      </c>
      <c r="MDS66" s="378">
        <f t="shared" ref="MDS66:MGD66" si="4466">MDS$60*$C66*$C$65</f>
        <v>0</v>
      </c>
      <c r="MDU66" s="378">
        <f t="shared" ref="MDU66:MGF66" si="4467">MDU$60*$C66*$C$65</f>
        <v>0</v>
      </c>
      <c r="MDW66" s="378">
        <f t="shared" ref="MDW66:MGH66" si="4468">MDW$60*$C66*$C$65</f>
        <v>0</v>
      </c>
      <c r="MDY66" s="378">
        <f t="shared" ref="MDY66:MGJ66" si="4469">MDY$60*$C66*$C$65</f>
        <v>0</v>
      </c>
      <c r="MEA66" s="378">
        <f t="shared" ref="MEA66:MGL69" si="4470">MEA$60*$C66*$C$65</f>
        <v>0</v>
      </c>
      <c r="MEC66" s="378">
        <f t="shared" ref="MEC66:MGN66" si="4471">MEC$60*$C66*$C$65</f>
        <v>0</v>
      </c>
      <c r="MEE66" s="378">
        <f t="shared" ref="MEE66:MGP66" si="4472">MEE$60*$C66*$C$65</f>
        <v>0</v>
      </c>
      <c r="MEG66" s="378">
        <f t="shared" ref="MEG66:MGR66" si="4473">MEG$60*$C66*$C$65</f>
        <v>0</v>
      </c>
      <c r="MEI66" s="378">
        <f t="shared" ref="MEI66:MGT66" si="4474">MEI$60*$C66*$C$65</f>
        <v>0</v>
      </c>
      <c r="MEK66" s="378">
        <f t="shared" ref="MEK66:MGV66" si="4475">MEK$60*$C66*$C$65</f>
        <v>0</v>
      </c>
      <c r="MEM66" s="378">
        <f t="shared" ref="MEM66:MGX66" si="4476">MEM$60*$C66*$C$65</f>
        <v>0</v>
      </c>
      <c r="MEO66" s="378">
        <f t="shared" ref="MEO66:MGZ66" si="4477">MEO$60*$C66*$C$65</f>
        <v>0</v>
      </c>
      <c r="MEQ66" s="378">
        <f t="shared" ref="MEQ66:MHB66" si="4478">MEQ$60*$C66*$C$65</f>
        <v>0</v>
      </c>
      <c r="MES66" s="378">
        <f t="shared" ref="MES66:MHD66" si="4479">MES$60*$C66*$C$65</f>
        <v>0</v>
      </c>
      <c r="MEU66" s="378">
        <f t="shared" ref="MEU66:MHF66" si="4480">MEU$60*$C66*$C$65</f>
        <v>0</v>
      </c>
      <c r="MEW66" s="378">
        <f t="shared" ref="MEW66:MHH66" si="4481">MEW$60*$C66*$C$65</f>
        <v>0</v>
      </c>
      <c r="MEY66" s="378">
        <f t="shared" ref="MEY66:MHJ66" si="4482">MEY$60*$C66*$C$65</f>
        <v>0</v>
      </c>
      <c r="MFA66" s="378">
        <f t="shared" ref="MFA66:MHL66" si="4483">MFA$60*$C66*$C$65</f>
        <v>0</v>
      </c>
      <c r="MFC66" s="378">
        <f t="shared" ref="MFC66:MHN66" si="4484">MFC$60*$C66*$C$65</f>
        <v>0</v>
      </c>
      <c r="MFE66" s="378">
        <f t="shared" ref="MFE66:MHP66" si="4485">MFE$60*$C66*$C$65</f>
        <v>0</v>
      </c>
      <c r="MFG66" s="378">
        <f t="shared" ref="MFG66:MHR66" si="4486">MFG$60*$C66*$C$65</f>
        <v>0</v>
      </c>
      <c r="MFI66" s="378">
        <f t="shared" ref="MFI66:MHT66" si="4487">MFI$60*$C66*$C$65</f>
        <v>0</v>
      </c>
      <c r="MFK66" s="378">
        <f t="shared" ref="MFK66:MHV66" si="4488">MFK$60*$C66*$C$65</f>
        <v>0</v>
      </c>
      <c r="MFM66" s="378">
        <f t="shared" ref="MFM66:MHX66" si="4489">MFM$60*$C66*$C$65</f>
        <v>0</v>
      </c>
      <c r="MFO66" s="378">
        <f t="shared" ref="MFO66:MHZ66" si="4490">MFO$60*$C66*$C$65</f>
        <v>0</v>
      </c>
      <c r="MFQ66" s="378">
        <f t="shared" ref="MFQ66:MIB66" si="4491">MFQ$60*$C66*$C$65</f>
        <v>0</v>
      </c>
      <c r="MFS66" s="378">
        <f t="shared" ref="MFS66:MID66" si="4492">MFS$60*$C66*$C$65</f>
        <v>0</v>
      </c>
      <c r="MFU66" s="378">
        <f t="shared" ref="MFU66:MIF66" si="4493">MFU$60*$C66*$C$65</f>
        <v>0</v>
      </c>
      <c r="MFW66" s="378">
        <f t="shared" ref="MFW66:MIH66" si="4494">MFW$60*$C66*$C$65</f>
        <v>0</v>
      </c>
      <c r="MFY66" s="378">
        <f t="shared" ref="MFY66:MIJ66" si="4495">MFY$60*$C66*$C$65</f>
        <v>0</v>
      </c>
      <c r="MGA66" s="378">
        <f t="shared" ref="MGA66:MIL66" si="4496">MGA$60*$C66*$C$65</f>
        <v>0</v>
      </c>
      <c r="MGC66" s="378">
        <f t="shared" ref="MGC66:MIN66" si="4497">MGC$60*$C66*$C$65</f>
        <v>0</v>
      </c>
      <c r="MGE66" s="378">
        <f t="shared" ref="MGE66:MIP66" si="4498">MGE$60*$C66*$C$65</f>
        <v>0</v>
      </c>
      <c r="MGG66" s="378">
        <f t="shared" ref="MGG66:MIR66" si="4499">MGG$60*$C66*$C$65</f>
        <v>0</v>
      </c>
      <c r="MGI66" s="378">
        <f t="shared" ref="MGI66:MIT66" si="4500">MGI$60*$C66*$C$65</f>
        <v>0</v>
      </c>
      <c r="MGK66" s="378">
        <f t="shared" ref="MGK66:MIV66" si="4501">MGK$60*$C66*$C$65</f>
        <v>0</v>
      </c>
      <c r="MGM66" s="378">
        <f t="shared" ref="MGM66:MIX69" si="4502">MGM$60*$C66*$C$65</f>
        <v>0</v>
      </c>
      <c r="MGO66" s="378">
        <f t="shared" ref="MGO66:MIZ66" si="4503">MGO$60*$C66*$C$65</f>
        <v>0</v>
      </c>
      <c r="MGQ66" s="378">
        <f t="shared" ref="MGQ66:MJB66" si="4504">MGQ$60*$C66*$C$65</f>
        <v>0</v>
      </c>
      <c r="MGS66" s="378">
        <f t="shared" ref="MGS66:MJD66" si="4505">MGS$60*$C66*$C$65</f>
        <v>0</v>
      </c>
      <c r="MGU66" s="378">
        <f t="shared" ref="MGU66:MJF66" si="4506">MGU$60*$C66*$C$65</f>
        <v>0</v>
      </c>
      <c r="MGW66" s="378">
        <f t="shared" ref="MGW66:MJH66" si="4507">MGW$60*$C66*$C$65</f>
        <v>0</v>
      </c>
      <c r="MGY66" s="378">
        <f t="shared" ref="MGY66:MJJ66" si="4508">MGY$60*$C66*$C$65</f>
        <v>0</v>
      </c>
      <c r="MHA66" s="378">
        <f t="shared" ref="MHA66:MJL66" si="4509">MHA$60*$C66*$C$65</f>
        <v>0</v>
      </c>
      <c r="MHC66" s="378">
        <f t="shared" ref="MHC66:MJN66" si="4510">MHC$60*$C66*$C$65</f>
        <v>0</v>
      </c>
      <c r="MHE66" s="378">
        <f t="shared" ref="MHE66:MJP66" si="4511">MHE$60*$C66*$C$65</f>
        <v>0</v>
      </c>
      <c r="MHG66" s="378">
        <f t="shared" ref="MHG66:MJR66" si="4512">MHG$60*$C66*$C$65</f>
        <v>0</v>
      </c>
      <c r="MHI66" s="378">
        <f t="shared" ref="MHI66:MJT66" si="4513">MHI$60*$C66*$C$65</f>
        <v>0</v>
      </c>
      <c r="MHK66" s="378">
        <f t="shared" ref="MHK66:MJV66" si="4514">MHK$60*$C66*$C$65</f>
        <v>0</v>
      </c>
      <c r="MHM66" s="378">
        <f t="shared" ref="MHM66:MJX66" si="4515">MHM$60*$C66*$C$65</f>
        <v>0</v>
      </c>
      <c r="MHO66" s="378">
        <f t="shared" ref="MHO66:MJZ66" si="4516">MHO$60*$C66*$C$65</f>
        <v>0</v>
      </c>
      <c r="MHQ66" s="378">
        <f t="shared" ref="MHQ66:MKB66" si="4517">MHQ$60*$C66*$C$65</f>
        <v>0</v>
      </c>
      <c r="MHS66" s="378">
        <f t="shared" ref="MHS66:MKD66" si="4518">MHS$60*$C66*$C$65</f>
        <v>0</v>
      </c>
      <c r="MHU66" s="378">
        <f t="shared" ref="MHU66:MKF66" si="4519">MHU$60*$C66*$C$65</f>
        <v>0</v>
      </c>
      <c r="MHW66" s="378">
        <f t="shared" ref="MHW66:MKH66" si="4520">MHW$60*$C66*$C$65</f>
        <v>0</v>
      </c>
      <c r="MHY66" s="378">
        <f t="shared" ref="MHY66:MKJ66" si="4521">MHY$60*$C66*$C$65</f>
        <v>0</v>
      </c>
      <c r="MIA66" s="378">
        <f t="shared" ref="MIA66:MKL66" si="4522">MIA$60*$C66*$C$65</f>
        <v>0</v>
      </c>
      <c r="MIC66" s="378">
        <f t="shared" ref="MIC66:MKN66" si="4523">MIC$60*$C66*$C$65</f>
        <v>0</v>
      </c>
      <c r="MIE66" s="378">
        <f t="shared" ref="MIE66:MKP66" si="4524">MIE$60*$C66*$C$65</f>
        <v>0</v>
      </c>
      <c r="MIG66" s="378">
        <f t="shared" ref="MIG66:MKR66" si="4525">MIG$60*$C66*$C$65</f>
        <v>0</v>
      </c>
      <c r="MII66" s="378">
        <f t="shared" ref="MII66:MKT66" si="4526">MII$60*$C66*$C$65</f>
        <v>0</v>
      </c>
      <c r="MIK66" s="378">
        <f t="shared" ref="MIK66:MKV66" si="4527">MIK$60*$C66*$C$65</f>
        <v>0</v>
      </c>
      <c r="MIM66" s="378">
        <f t="shared" ref="MIM66:MKX66" si="4528">MIM$60*$C66*$C$65</f>
        <v>0</v>
      </c>
      <c r="MIO66" s="378">
        <f t="shared" ref="MIO66:MKZ66" si="4529">MIO$60*$C66*$C$65</f>
        <v>0</v>
      </c>
      <c r="MIQ66" s="378">
        <f t="shared" ref="MIQ66:MLB66" si="4530">MIQ$60*$C66*$C$65</f>
        <v>0</v>
      </c>
      <c r="MIS66" s="378">
        <f t="shared" ref="MIS66:MLD66" si="4531">MIS$60*$C66*$C$65</f>
        <v>0</v>
      </c>
      <c r="MIU66" s="378">
        <f t="shared" ref="MIU66:MLF66" si="4532">MIU$60*$C66*$C$65</f>
        <v>0</v>
      </c>
      <c r="MIW66" s="378">
        <f t="shared" ref="MIW66:MLH66" si="4533">MIW$60*$C66*$C$65</f>
        <v>0</v>
      </c>
      <c r="MIY66" s="378">
        <f t="shared" ref="MIY66:MLJ69" si="4534">MIY$60*$C66*$C$65</f>
        <v>0</v>
      </c>
      <c r="MJA66" s="378">
        <f t="shared" ref="MJA66:MLL66" si="4535">MJA$60*$C66*$C$65</f>
        <v>0</v>
      </c>
      <c r="MJC66" s="378">
        <f t="shared" ref="MJC66:MLN66" si="4536">MJC$60*$C66*$C$65</f>
        <v>0</v>
      </c>
      <c r="MJE66" s="378">
        <f t="shared" ref="MJE66:MLP66" si="4537">MJE$60*$C66*$C$65</f>
        <v>0</v>
      </c>
      <c r="MJG66" s="378">
        <f t="shared" ref="MJG66:MLR66" si="4538">MJG$60*$C66*$C$65</f>
        <v>0</v>
      </c>
      <c r="MJI66" s="378">
        <f t="shared" ref="MJI66:MLT66" si="4539">MJI$60*$C66*$C$65</f>
        <v>0</v>
      </c>
      <c r="MJK66" s="378">
        <f t="shared" ref="MJK66:MLV66" si="4540">MJK$60*$C66*$C$65</f>
        <v>0</v>
      </c>
      <c r="MJM66" s="378">
        <f t="shared" ref="MJM66:MLX66" si="4541">MJM$60*$C66*$C$65</f>
        <v>0</v>
      </c>
      <c r="MJO66" s="378">
        <f t="shared" ref="MJO66:MLZ66" si="4542">MJO$60*$C66*$C$65</f>
        <v>0</v>
      </c>
      <c r="MJQ66" s="378">
        <f t="shared" ref="MJQ66:MMB66" si="4543">MJQ$60*$C66*$C$65</f>
        <v>0</v>
      </c>
      <c r="MJS66" s="378">
        <f t="shared" ref="MJS66:MMD66" si="4544">MJS$60*$C66*$C$65</f>
        <v>0</v>
      </c>
      <c r="MJU66" s="378">
        <f t="shared" ref="MJU66:MMF66" si="4545">MJU$60*$C66*$C$65</f>
        <v>0</v>
      </c>
      <c r="MJW66" s="378">
        <f t="shared" ref="MJW66:MMH66" si="4546">MJW$60*$C66*$C$65</f>
        <v>0</v>
      </c>
      <c r="MJY66" s="378">
        <f t="shared" ref="MJY66:MMJ66" si="4547">MJY$60*$C66*$C$65</f>
        <v>0</v>
      </c>
      <c r="MKA66" s="378">
        <f t="shared" ref="MKA66:MML66" si="4548">MKA$60*$C66*$C$65</f>
        <v>0</v>
      </c>
      <c r="MKC66" s="378">
        <f t="shared" ref="MKC66:MMN66" si="4549">MKC$60*$C66*$C$65</f>
        <v>0</v>
      </c>
      <c r="MKE66" s="378">
        <f t="shared" ref="MKE66:MMP66" si="4550">MKE$60*$C66*$C$65</f>
        <v>0</v>
      </c>
      <c r="MKG66" s="378">
        <f t="shared" ref="MKG66:MMR66" si="4551">MKG$60*$C66*$C$65</f>
        <v>0</v>
      </c>
      <c r="MKI66" s="378">
        <f t="shared" ref="MKI66:MMT66" si="4552">MKI$60*$C66*$C$65</f>
        <v>0</v>
      </c>
      <c r="MKK66" s="378">
        <f t="shared" ref="MKK66:MMV66" si="4553">MKK$60*$C66*$C$65</f>
        <v>0</v>
      </c>
      <c r="MKM66" s="378">
        <f t="shared" ref="MKM66:MMX66" si="4554">MKM$60*$C66*$C$65</f>
        <v>0</v>
      </c>
      <c r="MKO66" s="378">
        <f t="shared" ref="MKO66:MMZ66" si="4555">MKO$60*$C66*$C$65</f>
        <v>0</v>
      </c>
      <c r="MKQ66" s="378">
        <f t="shared" ref="MKQ66:MNB66" si="4556">MKQ$60*$C66*$C$65</f>
        <v>0</v>
      </c>
      <c r="MKS66" s="378">
        <f t="shared" ref="MKS66:MND66" si="4557">MKS$60*$C66*$C$65</f>
        <v>0</v>
      </c>
      <c r="MKU66" s="378">
        <f t="shared" ref="MKU66:MNF66" si="4558">MKU$60*$C66*$C$65</f>
        <v>0</v>
      </c>
      <c r="MKW66" s="378">
        <f t="shared" ref="MKW66:MNH66" si="4559">MKW$60*$C66*$C$65</f>
        <v>0</v>
      </c>
      <c r="MKY66" s="378">
        <f t="shared" ref="MKY66:MNJ66" si="4560">MKY$60*$C66*$C$65</f>
        <v>0</v>
      </c>
      <c r="MLA66" s="378">
        <f t="shared" ref="MLA66:MNL66" si="4561">MLA$60*$C66*$C$65</f>
        <v>0</v>
      </c>
      <c r="MLC66" s="378">
        <f t="shared" ref="MLC66:MNN66" si="4562">MLC$60*$C66*$C$65</f>
        <v>0</v>
      </c>
      <c r="MLE66" s="378">
        <f t="shared" ref="MLE66:MNP66" si="4563">MLE$60*$C66*$C$65</f>
        <v>0</v>
      </c>
      <c r="MLG66" s="378">
        <f t="shared" ref="MLG66:MNR66" si="4564">MLG$60*$C66*$C$65</f>
        <v>0</v>
      </c>
      <c r="MLI66" s="378">
        <f t="shared" ref="MLI66:MNT66" si="4565">MLI$60*$C66*$C$65</f>
        <v>0</v>
      </c>
      <c r="MLK66" s="378">
        <f t="shared" ref="MLK66:MNV69" si="4566">MLK$60*$C66*$C$65</f>
        <v>0</v>
      </c>
      <c r="MLM66" s="378">
        <f t="shared" ref="MLM66:MNX66" si="4567">MLM$60*$C66*$C$65</f>
        <v>0</v>
      </c>
      <c r="MLO66" s="378">
        <f t="shared" ref="MLO66:MNZ66" si="4568">MLO$60*$C66*$C$65</f>
        <v>0</v>
      </c>
      <c r="MLQ66" s="378">
        <f t="shared" ref="MLQ66:MOB66" si="4569">MLQ$60*$C66*$C$65</f>
        <v>0</v>
      </c>
      <c r="MLS66" s="378">
        <f t="shared" ref="MLS66:MOD66" si="4570">MLS$60*$C66*$C$65</f>
        <v>0</v>
      </c>
      <c r="MLU66" s="378">
        <f t="shared" ref="MLU66:MOF66" si="4571">MLU$60*$C66*$C$65</f>
        <v>0</v>
      </c>
      <c r="MLW66" s="378">
        <f t="shared" ref="MLW66:MOH66" si="4572">MLW$60*$C66*$C$65</f>
        <v>0</v>
      </c>
      <c r="MLY66" s="378">
        <f t="shared" ref="MLY66:MOJ66" si="4573">MLY$60*$C66*$C$65</f>
        <v>0</v>
      </c>
      <c r="MMA66" s="378">
        <f t="shared" ref="MMA66:MOL66" si="4574">MMA$60*$C66*$C$65</f>
        <v>0</v>
      </c>
      <c r="MMC66" s="378">
        <f t="shared" ref="MMC66:MON66" si="4575">MMC$60*$C66*$C$65</f>
        <v>0</v>
      </c>
      <c r="MME66" s="378">
        <f t="shared" ref="MME66:MOP66" si="4576">MME$60*$C66*$C$65</f>
        <v>0</v>
      </c>
      <c r="MMG66" s="378">
        <f t="shared" ref="MMG66:MOR66" si="4577">MMG$60*$C66*$C$65</f>
        <v>0</v>
      </c>
      <c r="MMI66" s="378">
        <f t="shared" ref="MMI66:MOT66" si="4578">MMI$60*$C66*$C$65</f>
        <v>0</v>
      </c>
      <c r="MMK66" s="378">
        <f t="shared" ref="MMK66:MOV66" si="4579">MMK$60*$C66*$C$65</f>
        <v>0</v>
      </c>
      <c r="MMM66" s="378">
        <f t="shared" ref="MMM66:MOX66" si="4580">MMM$60*$C66*$C$65</f>
        <v>0</v>
      </c>
      <c r="MMO66" s="378">
        <f t="shared" ref="MMO66:MOZ66" si="4581">MMO$60*$C66*$C$65</f>
        <v>0</v>
      </c>
      <c r="MMQ66" s="378">
        <f t="shared" ref="MMQ66:MPB66" si="4582">MMQ$60*$C66*$C$65</f>
        <v>0</v>
      </c>
      <c r="MMS66" s="378">
        <f t="shared" ref="MMS66:MPD66" si="4583">MMS$60*$C66*$C$65</f>
        <v>0</v>
      </c>
      <c r="MMU66" s="378">
        <f t="shared" ref="MMU66:MPF66" si="4584">MMU$60*$C66*$C$65</f>
        <v>0</v>
      </c>
      <c r="MMW66" s="378">
        <f t="shared" ref="MMW66:MPH66" si="4585">MMW$60*$C66*$C$65</f>
        <v>0</v>
      </c>
      <c r="MMY66" s="378">
        <f t="shared" ref="MMY66:MPJ66" si="4586">MMY$60*$C66*$C$65</f>
        <v>0</v>
      </c>
      <c r="MNA66" s="378">
        <f t="shared" ref="MNA66:MPL66" si="4587">MNA$60*$C66*$C$65</f>
        <v>0</v>
      </c>
      <c r="MNC66" s="378">
        <f t="shared" ref="MNC66:MPN66" si="4588">MNC$60*$C66*$C$65</f>
        <v>0</v>
      </c>
      <c r="MNE66" s="378">
        <f t="shared" ref="MNE66:MPP66" si="4589">MNE$60*$C66*$C$65</f>
        <v>0</v>
      </c>
      <c r="MNG66" s="378">
        <f t="shared" ref="MNG66:MPR66" si="4590">MNG$60*$C66*$C$65</f>
        <v>0</v>
      </c>
      <c r="MNI66" s="378">
        <f t="shared" ref="MNI66:MPT66" si="4591">MNI$60*$C66*$C$65</f>
        <v>0</v>
      </c>
      <c r="MNK66" s="378">
        <f t="shared" ref="MNK66:MPV66" si="4592">MNK$60*$C66*$C$65</f>
        <v>0</v>
      </c>
      <c r="MNM66" s="378">
        <f t="shared" ref="MNM66:MPX66" si="4593">MNM$60*$C66*$C$65</f>
        <v>0</v>
      </c>
      <c r="MNO66" s="378">
        <f t="shared" ref="MNO66:MPZ66" si="4594">MNO$60*$C66*$C$65</f>
        <v>0</v>
      </c>
      <c r="MNQ66" s="378">
        <f t="shared" ref="MNQ66:MQB66" si="4595">MNQ$60*$C66*$C$65</f>
        <v>0</v>
      </c>
      <c r="MNS66" s="378">
        <f t="shared" ref="MNS66:MQD66" si="4596">MNS$60*$C66*$C$65</f>
        <v>0</v>
      </c>
      <c r="MNU66" s="378">
        <f t="shared" ref="MNU66:MQF66" si="4597">MNU$60*$C66*$C$65</f>
        <v>0</v>
      </c>
      <c r="MNW66" s="378">
        <f t="shared" ref="MNW66:MQH69" si="4598">MNW$60*$C66*$C$65</f>
        <v>0</v>
      </c>
      <c r="MNY66" s="378">
        <f t="shared" ref="MNY66:MQJ66" si="4599">MNY$60*$C66*$C$65</f>
        <v>0</v>
      </c>
      <c r="MOA66" s="378">
        <f t="shared" ref="MOA66:MQL66" si="4600">MOA$60*$C66*$C$65</f>
        <v>0</v>
      </c>
      <c r="MOC66" s="378">
        <f t="shared" ref="MOC66:MQN66" si="4601">MOC$60*$C66*$C$65</f>
        <v>0</v>
      </c>
      <c r="MOE66" s="378">
        <f t="shared" ref="MOE66:MQP66" si="4602">MOE$60*$C66*$C$65</f>
        <v>0</v>
      </c>
      <c r="MOG66" s="378">
        <f t="shared" ref="MOG66:MQR66" si="4603">MOG$60*$C66*$C$65</f>
        <v>0</v>
      </c>
      <c r="MOI66" s="378">
        <f t="shared" ref="MOI66:MQT66" si="4604">MOI$60*$C66*$C$65</f>
        <v>0</v>
      </c>
      <c r="MOK66" s="378">
        <f t="shared" ref="MOK66:MQV66" si="4605">MOK$60*$C66*$C$65</f>
        <v>0</v>
      </c>
      <c r="MOM66" s="378">
        <f t="shared" ref="MOM66:MQX66" si="4606">MOM$60*$C66*$C$65</f>
        <v>0</v>
      </c>
      <c r="MOO66" s="378">
        <f t="shared" ref="MOO66:MQZ66" si="4607">MOO$60*$C66*$C$65</f>
        <v>0</v>
      </c>
      <c r="MOQ66" s="378">
        <f t="shared" ref="MOQ66:MRB66" si="4608">MOQ$60*$C66*$C$65</f>
        <v>0</v>
      </c>
      <c r="MOS66" s="378">
        <f t="shared" ref="MOS66:MRD66" si="4609">MOS$60*$C66*$C$65</f>
        <v>0</v>
      </c>
      <c r="MOU66" s="378">
        <f t="shared" ref="MOU66:MRF66" si="4610">MOU$60*$C66*$C$65</f>
        <v>0</v>
      </c>
      <c r="MOW66" s="378">
        <f t="shared" ref="MOW66:MRH66" si="4611">MOW$60*$C66*$C$65</f>
        <v>0</v>
      </c>
      <c r="MOY66" s="378">
        <f t="shared" ref="MOY66:MRJ66" si="4612">MOY$60*$C66*$C$65</f>
        <v>0</v>
      </c>
      <c r="MPA66" s="378">
        <f t="shared" ref="MPA66:MRL66" si="4613">MPA$60*$C66*$C$65</f>
        <v>0</v>
      </c>
      <c r="MPC66" s="378">
        <f t="shared" ref="MPC66:MRN66" si="4614">MPC$60*$C66*$C$65</f>
        <v>0</v>
      </c>
      <c r="MPE66" s="378">
        <f t="shared" ref="MPE66:MRP66" si="4615">MPE$60*$C66*$C$65</f>
        <v>0</v>
      </c>
      <c r="MPG66" s="378">
        <f t="shared" ref="MPG66:MRR66" si="4616">MPG$60*$C66*$C$65</f>
        <v>0</v>
      </c>
      <c r="MPI66" s="378">
        <f t="shared" ref="MPI66:MRT66" si="4617">MPI$60*$C66*$C$65</f>
        <v>0</v>
      </c>
      <c r="MPK66" s="378">
        <f t="shared" ref="MPK66:MRV66" si="4618">MPK$60*$C66*$C$65</f>
        <v>0</v>
      </c>
      <c r="MPM66" s="378">
        <f t="shared" ref="MPM66:MRX66" si="4619">MPM$60*$C66*$C$65</f>
        <v>0</v>
      </c>
      <c r="MPO66" s="378">
        <f t="shared" ref="MPO66:MRZ66" si="4620">MPO$60*$C66*$C$65</f>
        <v>0</v>
      </c>
      <c r="MPQ66" s="378">
        <f t="shared" ref="MPQ66:MSB66" si="4621">MPQ$60*$C66*$C$65</f>
        <v>0</v>
      </c>
      <c r="MPS66" s="378">
        <f t="shared" ref="MPS66:MSD66" si="4622">MPS$60*$C66*$C$65</f>
        <v>0</v>
      </c>
      <c r="MPU66" s="378">
        <f t="shared" ref="MPU66:MSF66" si="4623">MPU$60*$C66*$C$65</f>
        <v>0</v>
      </c>
      <c r="MPW66" s="378">
        <f t="shared" ref="MPW66:MSH66" si="4624">MPW$60*$C66*$C$65</f>
        <v>0</v>
      </c>
      <c r="MPY66" s="378">
        <f t="shared" ref="MPY66:MSJ66" si="4625">MPY$60*$C66*$C$65</f>
        <v>0</v>
      </c>
      <c r="MQA66" s="378">
        <f t="shared" ref="MQA66:MSL66" si="4626">MQA$60*$C66*$C$65</f>
        <v>0</v>
      </c>
      <c r="MQC66" s="378">
        <f t="shared" ref="MQC66:MSN66" si="4627">MQC$60*$C66*$C$65</f>
        <v>0</v>
      </c>
      <c r="MQE66" s="378">
        <f t="shared" ref="MQE66:MSP66" si="4628">MQE$60*$C66*$C$65</f>
        <v>0</v>
      </c>
      <c r="MQG66" s="378">
        <f t="shared" ref="MQG66:MSR66" si="4629">MQG$60*$C66*$C$65</f>
        <v>0</v>
      </c>
      <c r="MQI66" s="378">
        <f t="shared" ref="MQI66:MST69" si="4630">MQI$60*$C66*$C$65</f>
        <v>0</v>
      </c>
      <c r="MQK66" s="378">
        <f t="shared" ref="MQK66:MSV66" si="4631">MQK$60*$C66*$C$65</f>
        <v>0</v>
      </c>
      <c r="MQM66" s="378">
        <f t="shared" ref="MQM66:MSX66" si="4632">MQM$60*$C66*$C$65</f>
        <v>0</v>
      </c>
      <c r="MQO66" s="378">
        <f t="shared" ref="MQO66:MSZ66" si="4633">MQO$60*$C66*$C$65</f>
        <v>0</v>
      </c>
      <c r="MQQ66" s="378">
        <f t="shared" ref="MQQ66:MTB66" si="4634">MQQ$60*$C66*$C$65</f>
        <v>0</v>
      </c>
      <c r="MQS66" s="378">
        <f t="shared" ref="MQS66:MTD66" si="4635">MQS$60*$C66*$C$65</f>
        <v>0</v>
      </c>
      <c r="MQU66" s="378">
        <f t="shared" ref="MQU66:MTF66" si="4636">MQU$60*$C66*$C$65</f>
        <v>0</v>
      </c>
      <c r="MQW66" s="378">
        <f t="shared" ref="MQW66:MTH66" si="4637">MQW$60*$C66*$C$65</f>
        <v>0</v>
      </c>
      <c r="MQY66" s="378">
        <f t="shared" ref="MQY66:MTJ66" si="4638">MQY$60*$C66*$C$65</f>
        <v>0</v>
      </c>
      <c r="MRA66" s="378">
        <f t="shared" ref="MRA66:MTL66" si="4639">MRA$60*$C66*$C$65</f>
        <v>0</v>
      </c>
      <c r="MRC66" s="378">
        <f t="shared" ref="MRC66:MTN66" si="4640">MRC$60*$C66*$C$65</f>
        <v>0</v>
      </c>
      <c r="MRE66" s="378">
        <f t="shared" ref="MRE66:MTP66" si="4641">MRE$60*$C66*$C$65</f>
        <v>0</v>
      </c>
      <c r="MRG66" s="378">
        <f t="shared" ref="MRG66:MTR66" si="4642">MRG$60*$C66*$C$65</f>
        <v>0</v>
      </c>
      <c r="MRI66" s="378">
        <f t="shared" ref="MRI66:MTT66" si="4643">MRI$60*$C66*$C$65</f>
        <v>0</v>
      </c>
      <c r="MRK66" s="378">
        <f t="shared" ref="MRK66:MTV66" si="4644">MRK$60*$C66*$C$65</f>
        <v>0</v>
      </c>
      <c r="MRM66" s="378">
        <f t="shared" ref="MRM66:MTX66" si="4645">MRM$60*$C66*$C$65</f>
        <v>0</v>
      </c>
      <c r="MRO66" s="378">
        <f t="shared" ref="MRO66:MTZ66" si="4646">MRO$60*$C66*$C$65</f>
        <v>0</v>
      </c>
      <c r="MRQ66" s="378">
        <f t="shared" ref="MRQ66:MUB66" si="4647">MRQ$60*$C66*$C$65</f>
        <v>0</v>
      </c>
      <c r="MRS66" s="378">
        <f t="shared" ref="MRS66:MUD66" si="4648">MRS$60*$C66*$C$65</f>
        <v>0</v>
      </c>
      <c r="MRU66" s="378">
        <f t="shared" ref="MRU66:MUF66" si="4649">MRU$60*$C66*$C$65</f>
        <v>0</v>
      </c>
      <c r="MRW66" s="378">
        <f t="shared" ref="MRW66:MUH66" si="4650">MRW$60*$C66*$C$65</f>
        <v>0</v>
      </c>
      <c r="MRY66" s="378">
        <f t="shared" ref="MRY66:MUJ66" si="4651">MRY$60*$C66*$C$65</f>
        <v>0</v>
      </c>
      <c r="MSA66" s="378">
        <f t="shared" ref="MSA66:MUL66" si="4652">MSA$60*$C66*$C$65</f>
        <v>0</v>
      </c>
      <c r="MSC66" s="378">
        <f t="shared" ref="MSC66:MUN66" si="4653">MSC$60*$C66*$C$65</f>
        <v>0</v>
      </c>
      <c r="MSE66" s="378">
        <f t="shared" ref="MSE66:MUP66" si="4654">MSE$60*$C66*$C$65</f>
        <v>0</v>
      </c>
      <c r="MSG66" s="378">
        <f t="shared" ref="MSG66:MUR66" si="4655">MSG$60*$C66*$C$65</f>
        <v>0</v>
      </c>
      <c r="MSI66" s="378">
        <f t="shared" ref="MSI66:MUT66" si="4656">MSI$60*$C66*$C$65</f>
        <v>0</v>
      </c>
      <c r="MSK66" s="378">
        <f t="shared" ref="MSK66:MUV66" si="4657">MSK$60*$C66*$C$65</f>
        <v>0</v>
      </c>
      <c r="MSM66" s="378">
        <f t="shared" ref="MSM66:MUX66" si="4658">MSM$60*$C66*$C$65</f>
        <v>0</v>
      </c>
      <c r="MSO66" s="378">
        <f t="shared" ref="MSO66:MUZ66" si="4659">MSO$60*$C66*$C$65</f>
        <v>0</v>
      </c>
      <c r="MSQ66" s="378">
        <f t="shared" ref="MSQ66:MVB66" si="4660">MSQ$60*$C66*$C$65</f>
        <v>0</v>
      </c>
      <c r="MSS66" s="378">
        <f t="shared" ref="MSS66:MVD66" si="4661">MSS$60*$C66*$C$65</f>
        <v>0</v>
      </c>
      <c r="MSU66" s="378">
        <f t="shared" ref="MSU66:MVF69" si="4662">MSU$60*$C66*$C$65</f>
        <v>0</v>
      </c>
      <c r="MSW66" s="378">
        <f t="shared" ref="MSW66:MVH66" si="4663">MSW$60*$C66*$C$65</f>
        <v>0</v>
      </c>
      <c r="MSY66" s="378">
        <f t="shared" ref="MSY66:MVJ66" si="4664">MSY$60*$C66*$C$65</f>
        <v>0</v>
      </c>
      <c r="MTA66" s="378">
        <f t="shared" ref="MTA66:MVL66" si="4665">MTA$60*$C66*$C$65</f>
        <v>0</v>
      </c>
      <c r="MTC66" s="378">
        <f t="shared" ref="MTC66:MVN66" si="4666">MTC$60*$C66*$C$65</f>
        <v>0</v>
      </c>
      <c r="MTE66" s="378">
        <f t="shared" ref="MTE66:MVP66" si="4667">MTE$60*$C66*$C$65</f>
        <v>0</v>
      </c>
      <c r="MTG66" s="378">
        <f t="shared" ref="MTG66:MVR66" si="4668">MTG$60*$C66*$C$65</f>
        <v>0</v>
      </c>
      <c r="MTI66" s="378">
        <f t="shared" ref="MTI66:MVT66" si="4669">MTI$60*$C66*$C$65</f>
        <v>0</v>
      </c>
      <c r="MTK66" s="378">
        <f t="shared" ref="MTK66:MVV66" si="4670">MTK$60*$C66*$C$65</f>
        <v>0</v>
      </c>
      <c r="MTM66" s="378">
        <f t="shared" ref="MTM66:MVX66" si="4671">MTM$60*$C66*$C$65</f>
        <v>0</v>
      </c>
      <c r="MTO66" s="378">
        <f t="shared" ref="MTO66:MVZ66" si="4672">MTO$60*$C66*$C$65</f>
        <v>0</v>
      </c>
      <c r="MTQ66" s="378">
        <f t="shared" ref="MTQ66:MWB66" si="4673">MTQ$60*$C66*$C$65</f>
        <v>0</v>
      </c>
      <c r="MTS66" s="378">
        <f t="shared" ref="MTS66:MWD66" si="4674">MTS$60*$C66*$C$65</f>
        <v>0</v>
      </c>
      <c r="MTU66" s="378">
        <f t="shared" ref="MTU66:MWF66" si="4675">MTU$60*$C66*$C$65</f>
        <v>0</v>
      </c>
      <c r="MTW66" s="378">
        <f t="shared" ref="MTW66:MWH66" si="4676">MTW$60*$C66*$C$65</f>
        <v>0</v>
      </c>
      <c r="MTY66" s="378">
        <f t="shared" ref="MTY66:MWJ66" si="4677">MTY$60*$C66*$C$65</f>
        <v>0</v>
      </c>
      <c r="MUA66" s="378">
        <f t="shared" ref="MUA66:MWL66" si="4678">MUA$60*$C66*$C$65</f>
        <v>0</v>
      </c>
      <c r="MUC66" s="378">
        <f t="shared" ref="MUC66:MWN66" si="4679">MUC$60*$C66*$C$65</f>
        <v>0</v>
      </c>
      <c r="MUE66" s="378">
        <f t="shared" ref="MUE66:MWP66" si="4680">MUE$60*$C66*$C$65</f>
        <v>0</v>
      </c>
      <c r="MUG66" s="378">
        <f t="shared" ref="MUG66:MWR66" si="4681">MUG$60*$C66*$C$65</f>
        <v>0</v>
      </c>
      <c r="MUI66" s="378">
        <f t="shared" ref="MUI66:MWT66" si="4682">MUI$60*$C66*$C$65</f>
        <v>0</v>
      </c>
      <c r="MUK66" s="378">
        <f t="shared" ref="MUK66:MWV66" si="4683">MUK$60*$C66*$C$65</f>
        <v>0</v>
      </c>
      <c r="MUM66" s="378">
        <f t="shared" ref="MUM66:MWX66" si="4684">MUM$60*$C66*$C$65</f>
        <v>0</v>
      </c>
      <c r="MUO66" s="378">
        <f t="shared" ref="MUO66:MWZ66" si="4685">MUO$60*$C66*$C$65</f>
        <v>0</v>
      </c>
      <c r="MUQ66" s="378">
        <f t="shared" ref="MUQ66:MXB66" si="4686">MUQ$60*$C66*$C$65</f>
        <v>0</v>
      </c>
      <c r="MUS66" s="378">
        <f t="shared" ref="MUS66:MXD66" si="4687">MUS$60*$C66*$C$65</f>
        <v>0</v>
      </c>
      <c r="MUU66" s="378">
        <f t="shared" ref="MUU66:MXF66" si="4688">MUU$60*$C66*$C$65</f>
        <v>0</v>
      </c>
      <c r="MUW66" s="378">
        <f t="shared" ref="MUW66:MXH66" si="4689">MUW$60*$C66*$C$65</f>
        <v>0</v>
      </c>
      <c r="MUY66" s="378">
        <f t="shared" ref="MUY66:MXJ66" si="4690">MUY$60*$C66*$C$65</f>
        <v>0</v>
      </c>
      <c r="MVA66" s="378">
        <f t="shared" ref="MVA66:MXL66" si="4691">MVA$60*$C66*$C$65</f>
        <v>0</v>
      </c>
      <c r="MVC66" s="378">
        <f t="shared" ref="MVC66:MXN66" si="4692">MVC$60*$C66*$C$65</f>
        <v>0</v>
      </c>
      <c r="MVE66" s="378">
        <f t="shared" ref="MVE66:MXP66" si="4693">MVE$60*$C66*$C$65</f>
        <v>0</v>
      </c>
      <c r="MVG66" s="378">
        <f t="shared" ref="MVG66:MXR69" si="4694">MVG$60*$C66*$C$65</f>
        <v>0</v>
      </c>
      <c r="MVI66" s="378">
        <f t="shared" ref="MVI66:MXT66" si="4695">MVI$60*$C66*$C$65</f>
        <v>0</v>
      </c>
      <c r="MVK66" s="378">
        <f t="shared" ref="MVK66:MXV66" si="4696">MVK$60*$C66*$C$65</f>
        <v>0</v>
      </c>
      <c r="MVM66" s="378">
        <f t="shared" ref="MVM66:MXX66" si="4697">MVM$60*$C66*$C$65</f>
        <v>0</v>
      </c>
      <c r="MVO66" s="378">
        <f t="shared" ref="MVO66:MXZ66" si="4698">MVO$60*$C66*$C$65</f>
        <v>0</v>
      </c>
      <c r="MVQ66" s="378">
        <f t="shared" ref="MVQ66:MYB66" si="4699">MVQ$60*$C66*$C$65</f>
        <v>0</v>
      </c>
      <c r="MVS66" s="378">
        <f t="shared" ref="MVS66:MYD66" si="4700">MVS$60*$C66*$C$65</f>
        <v>0</v>
      </c>
      <c r="MVU66" s="378">
        <f t="shared" ref="MVU66:MYF66" si="4701">MVU$60*$C66*$C$65</f>
        <v>0</v>
      </c>
      <c r="MVW66" s="378">
        <f t="shared" ref="MVW66:MYH66" si="4702">MVW$60*$C66*$C$65</f>
        <v>0</v>
      </c>
      <c r="MVY66" s="378">
        <f t="shared" ref="MVY66:MYJ66" si="4703">MVY$60*$C66*$C$65</f>
        <v>0</v>
      </c>
      <c r="MWA66" s="378">
        <f t="shared" ref="MWA66:MYL66" si="4704">MWA$60*$C66*$C$65</f>
        <v>0</v>
      </c>
      <c r="MWC66" s="378">
        <f t="shared" ref="MWC66:MYN66" si="4705">MWC$60*$C66*$C$65</f>
        <v>0</v>
      </c>
      <c r="MWE66" s="378">
        <f t="shared" ref="MWE66:MYP66" si="4706">MWE$60*$C66*$C$65</f>
        <v>0</v>
      </c>
      <c r="MWG66" s="378">
        <f t="shared" ref="MWG66:MYR66" si="4707">MWG$60*$C66*$C$65</f>
        <v>0</v>
      </c>
      <c r="MWI66" s="378">
        <f t="shared" ref="MWI66:MYT66" si="4708">MWI$60*$C66*$C$65</f>
        <v>0</v>
      </c>
      <c r="MWK66" s="378">
        <f t="shared" ref="MWK66:MYV66" si="4709">MWK$60*$C66*$C$65</f>
        <v>0</v>
      </c>
      <c r="MWM66" s="378">
        <f t="shared" ref="MWM66:MYX66" si="4710">MWM$60*$C66*$C$65</f>
        <v>0</v>
      </c>
      <c r="MWO66" s="378">
        <f t="shared" ref="MWO66:MYZ66" si="4711">MWO$60*$C66*$C$65</f>
        <v>0</v>
      </c>
      <c r="MWQ66" s="378">
        <f t="shared" ref="MWQ66:MZB66" si="4712">MWQ$60*$C66*$C$65</f>
        <v>0</v>
      </c>
      <c r="MWS66" s="378">
        <f t="shared" ref="MWS66:MZD66" si="4713">MWS$60*$C66*$C$65</f>
        <v>0</v>
      </c>
      <c r="MWU66" s="378">
        <f t="shared" ref="MWU66:MZF66" si="4714">MWU$60*$C66*$C$65</f>
        <v>0</v>
      </c>
      <c r="MWW66" s="378">
        <f t="shared" ref="MWW66:MZH66" si="4715">MWW$60*$C66*$C$65</f>
        <v>0</v>
      </c>
      <c r="MWY66" s="378">
        <f t="shared" ref="MWY66:MZJ66" si="4716">MWY$60*$C66*$C$65</f>
        <v>0</v>
      </c>
      <c r="MXA66" s="378">
        <f t="shared" ref="MXA66:MZL66" si="4717">MXA$60*$C66*$C$65</f>
        <v>0</v>
      </c>
      <c r="MXC66" s="378">
        <f t="shared" ref="MXC66:MZN66" si="4718">MXC$60*$C66*$C$65</f>
        <v>0</v>
      </c>
      <c r="MXE66" s="378">
        <f t="shared" ref="MXE66:MZP66" si="4719">MXE$60*$C66*$C$65</f>
        <v>0</v>
      </c>
      <c r="MXG66" s="378">
        <f t="shared" ref="MXG66:MZR66" si="4720">MXG$60*$C66*$C$65</f>
        <v>0</v>
      </c>
      <c r="MXI66" s="378">
        <f t="shared" ref="MXI66:MZT66" si="4721">MXI$60*$C66*$C$65</f>
        <v>0</v>
      </c>
      <c r="MXK66" s="378">
        <f t="shared" ref="MXK66:MZV66" si="4722">MXK$60*$C66*$C$65</f>
        <v>0</v>
      </c>
      <c r="MXM66" s="378">
        <f t="shared" ref="MXM66:MZX66" si="4723">MXM$60*$C66*$C$65</f>
        <v>0</v>
      </c>
      <c r="MXO66" s="378">
        <f t="shared" ref="MXO66:MZZ66" si="4724">MXO$60*$C66*$C$65</f>
        <v>0</v>
      </c>
      <c r="MXQ66" s="378">
        <f t="shared" ref="MXQ66:NAB66" si="4725">MXQ$60*$C66*$C$65</f>
        <v>0</v>
      </c>
      <c r="MXS66" s="378">
        <f t="shared" ref="MXS66:NAD69" si="4726">MXS$60*$C66*$C$65</f>
        <v>0</v>
      </c>
      <c r="MXU66" s="378">
        <f t="shared" ref="MXU66:NAF66" si="4727">MXU$60*$C66*$C$65</f>
        <v>0</v>
      </c>
      <c r="MXW66" s="378">
        <f t="shared" ref="MXW66:NAH66" si="4728">MXW$60*$C66*$C$65</f>
        <v>0</v>
      </c>
      <c r="MXY66" s="378">
        <f t="shared" ref="MXY66:NAJ66" si="4729">MXY$60*$C66*$C$65</f>
        <v>0</v>
      </c>
      <c r="MYA66" s="378">
        <f t="shared" ref="MYA66:NAL66" si="4730">MYA$60*$C66*$C$65</f>
        <v>0</v>
      </c>
      <c r="MYC66" s="378">
        <f t="shared" ref="MYC66:NAN66" si="4731">MYC$60*$C66*$C$65</f>
        <v>0</v>
      </c>
      <c r="MYE66" s="378">
        <f t="shared" ref="MYE66:NAP66" si="4732">MYE$60*$C66*$C$65</f>
        <v>0</v>
      </c>
      <c r="MYG66" s="378">
        <f t="shared" ref="MYG66:NAR66" si="4733">MYG$60*$C66*$C$65</f>
        <v>0</v>
      </c>
      <c r="MYI66" s="378">
        <f t="shared" ref="MYI66:NAT66" si="4734">MYI$60*$C66*$C$65</f>
        <v>0</v>
      </c>
      <c r="MYK66" s="378">
        <f t="shared" ref="MYK66:NAV66" si="4735">MYK$60*$C66*$C$65</f>
        <v>0</v>
      </c>
      <c r="MYM66" s="378">
        <f t="shared" ref="MYM66:NAX66" si="4736">MYM$60*$C66*$C$65</f>
        <v>0</v>
      </c>
      <c r="MYO66" s="378">
        <f t="shared" ref="MYO66:NAZ66" si="4737">MYO$60*$C66*$C$65</f>
        <v>0</v>
      </c>
      <c r="MYQ66" s="378">
        <f t="shared" ref="MYQ66:NBB66" si="4738">MYQ$60*$C66*$C$65</f>
        <v>0</v>
      </c>
      <c r="MYS66" s="378">
        <f t="shared" ref="MYS66:NBD66" si="4739">MYS$60*$C66*$C$65</f>
        <v>0</v>
      </c>
      <c r="MYU66" s="378">
        <f t="shared" ref="MYU66:NBF66" si="4740">MYU$60*$C66*$C$65</f>
        <v>0</v>
      </c>
      <c r="MYW66" s="378">
        <f t="shared" ref="MYW66:NBH66" si="4741">MYW$60*$C66*$C$65</f>
        <v>0</v>
      </c>
      <c r="MYY66" s="378">
        <f t="shared" ref="MYY66:NBJ66" si="4742">MYY$60*$C66*$C$65</f>
        <v>0</v>
      </c>
      <c r="MZA66" s="378">
        <f t="shared" ref="MZA66:NBL66" si="4743">MZA$60*$C66*$C$65</f>
        <v>0</v>
      </c>
      <c r="MZC66" s="378">
        <f t="shared" ref="MZC66:NBN66" si="4744">MZC$60*$C66*$C$65</f>
        <v>0</v>
      </c>
      <c r="MZE66" s="378">
        <f t="shared" ref="MZE66:NBP66" si="4745">MZE$60*$C66*$C$65</f>
        <v>0</v>
      </c>
      <c r="MZG66" s="378">
        <f t="shared" ref="MZG66:NBR66" si="4746">MZG$60*$C66*$C$65</f>
        <v>0</v>
      </c>
      <c r="MZI66" s="378">
        <f t="shared" ref="MZI66:NBT66" si="4747">MZI$60*$C66*$C$65</f>
        <v>0</v>
      </c>
      <c r="MZK66" s="378">
        <f t="shared" ref="MZK66:NBV66" si="4748">MZK$60*$C66*$C$65</f>
        <v>0</v>
      </c>
      <c r="MZM66" s="378">
        <f t="shared" ref="MZM66:NBX66" si="4749">MZM$60*$C66*$C$65</f>
        <v>0</v>
      </c>
      <c r="MZO66" s="378">
        <f t="shared" ref="MZO66:NBZ66" si="4750">MZO$60*$C66*$C$65</f>
        <v>0</v>
      </c>
      <c r="MZQ66" s="378">
        <f t="shared" ref="MZQ66:NCB66" si="4751">MZQ$60*$C66*$C$65</f>
        <v>0</v>
      </c>
      <c r="MZS66" s="378">
        <f t="shared" ref="MZS66:NCD66" si="4752">MZS$60*$C66*$C$65</f>
        <v>0</v>
      </c>
      <c r="MZU66" s="378">
        <f t="shared" ref="MZU66:NCF66" si="4753">MZU$60*$C66*$C$65</f>
        <v>0</v>
      </c>
      <c r="MZW66" s="378">
        <f t="shared" ref="MZW66:NCH66" si="4754">MZW$60*$C66*$C$65</f>
        <v>0</v>
      </c>
      <c r="MZY66" s="378">
        <f t="shared" ref="MZY66:NCJ66" si="4755">MZY$60*$C66*$C$65</f>
        <v>0</v>
      </c>
      <c r="NAA66" s="378">
        <f t="shared" ref="NAA66:NCL66" si="4756">NAA$60*$C66*$C$65</f>
        <v>0</v>
      </c>
      <c r="NAC66" s="378">
        <f t="shared" ref="NAC66:NCN66" si="4757">NAC$60*$C66*$C$65</f>
        <v>0</v>
      </c>
      <c r="NAE66" s="378">
        <f t="shared" ref="NAE66:NCP69" si="4758">NAE$60*$C66*$C$65</f>
        <v>0</v>
      </c>
      <c r="NAG66" s="378">
        <f t="shared" ref="NAG66:NCR66" si="4759">NAG$60*$C66*$C$65</f>
        <v>0</v>
      </c>
      <c r="NAI66" s="378">
        <f t="shared" ref="NAI66:NCT66" si="4760">NAI$60*$C66*$C$65</f>
        <v>0</v>
      </c>
      <c r="NAK66" s="378">
        <f t="shared" ref="NAK66:NCV66" si="4761">NAK$60*$C66*$C$65</f>
        <v>0</v>
      </c>
      <c r="NAM66" s="378">
        <f t="shared" ref="NAM66:NCX66" si="4762">NAM$60*$C66*$C$65</f>
        <v>0</v>
      </c>
      <c r="NAO66" s="378">
        <f t="shared" ref="NAO66:NCZ66" si="4763">NAO$60*$C66*$C$65</f>
        <v>0</v>
      </c>
      <c r="NAQ66" s="378">
        <f t="shared" ref="NAQ66:NDB66" si="4764">NAQ$60*$C66*$C$65</f>
        <v>0</v>
      </c>
      <c r="NAS66" s="378">
        <f t="shared" ref="NAS66:NDD66" si="4765">NAS$60*$C66*$C$65</f>
        <v>0</v>
      </c>
      <c r="NAU66" s="378">
        <f t="shared" ref="NAU66:NDF66" si="4766">NAU$60*$C66*$C$65</f>
        <v>0</v>
      </c>
      <c r="NAW66" s="378">
        <f t="shared" ref="NAW66:NDH66" si="4767">NAW$60*$C66*$C$65</f>
        <v>0</v>
      </c>
      <c r="NAY66" s="378">
        <f t="shared" ref="NAY66:NDJ66" si="4768">NAY$60*$C66*$C$65</f>
        <v>0</v>
      </c>
      <c r="NBA66" s="378">
        <f t="shared" ref="NBA66:NDL66" si="4769">NBA$60*$C66*$C$65</f>
        <v>0</v>
      </c>
      <c r="NBC66" s="378">
        <f t="shared" ref="NBC66:NDN66" si="4770">NBC$60*$C66*$C$65</f>
        <v>0</v>
      </c>
      <c r="NBE66" s="378">
        <f t="shared" ref="NBE66:NDP66" si="4771">NBE$60*$C66*$C$65</f>
        <v>0</v>
      </c>
      <c r="NBG66" s="378">
        <f t="shared" ref="NBG66:NDR66" si="4772">NBG$60*$C66*$C$65</f>
        <v>0</v>
      </c>
      <c r="NBI66" s="378">
        <f t="shared" ref="NBI66:NDT66" si="4773">NBI$60*$C66*$C$65</f>
        <v>0</v>
      </c>
      <c r="NBK66" s="378">
        <f t="shared" ref="NBK66:NDV66" si="4774">NBK$60*$C66*$C$65</f>
        <v>0</v>
      </c>
      <c r="NBM66" s="378">
        <f t="shared" ref="NBM66:NDX66" si="4775">NBM$60*$C66*$C$65</f>
        <v>0</v>
      </c>
      <c r="NBO66" s="378">
        <f t="shared" ref="NBO66:NDZ66" si="4776">NBO$60*$C66*$C$65</f>
        <v>0</v>
      </c>
      <c r="NBQ66" s="378">
        <f t="shared" ref="NBQ66:NEB66" si="4777">NBQ$60*$C66*$C$65</f>
        <v>0</v>
      </c>
      <c r="NBS66" s="378">
        <f t="shared" ref="NBS66:NED66" si="4778">NBS$60*$C66*$C$65</f>
        <v>0</v>
      </c>
      <c r="NBU66" s="378">
        <f t="shared" ref="NBU66:NEF66" si="4779">NBU$60*$C66*$C$65</f>
        <v>0</v>
      </c>
      <c r="NBW66" s="378">
        <f t="shared" ref="NBW66:NEH66" si="4780">NBW$60*$C66*$C$65</f>
        <v>0</v>
      </c>
      <c r="NBY66" s="378">
        <f t="shared" ref="NBY66:NEJ66" si="4781">NBY$60*$C66*$C$65</f>
        <v>0</v>
      </c>
      <c r="NCA66" s="378">
        <f t="shared" ref="NCA66:NEL66" si="4782">NCA$60*$C66*$C$65</f>
        <v>0</v>
      </c>
      <c r="NCC66" s="378">
        <f t="shared" ref="NCC66:NEN66" si="4783">NCC$60*$C66*$C$65</f>
        <v>0</v>
      </c>
      <c r="NCE66" s="378">
        <f t="shared" ref="NCE66:NEP66" si="4784">NCE$60*$C66*$C$65</f>
        <v>0</v>
      </c>
      <c r="NCG66" s="378">
        <f t="shared" ref="NCG66:NER66" si="4785">NCG$60*$C66*$C$65</f>
        <v>0</v>
      </c>
      <c r="NCI66" s="378">
        <f t="shared" ref="NCI66:NET66" si="4786">NCI$60*$C66*$C$65</f>
        <v>0</v>
      </c>
      <c r="NCK66" s="378">
        <f t="shared" ref="NCK66:NEV66" si="4787">NCK$60*$C66*$C$65</f>
        <v>0</v>
      </c>
      <c r="NCM66" s="378">
        <f t="shared" ref="NCM66:NEX66" si="4788">NCM$60*$C66*$C$65</f>
        <v>0</v>
      </c>
      <c r="NCO66" s="378">
        <f t="shared" ref="NCO66:NEZ66" si="4789">NCO$60*$C66*$C$65</f>
        <v>0</v>
      </c>
      <c r="NCQ66" s="378">
        <f t="shared" ref="NCQ66:NFB69" si="4790">NCQ$60*$C66*$C$65</f>
        <v>0</v>
      </c>
      <c r="NCS66" s="378">
        <f t="shared" ref="NCS66:NFD66" si="4791">NCS$60*$C66*$C$65</f>
        <v>0</v>
      </c>
      <c r="NCU66" s="378">
        <f t="shared" ref="NCU66:NFF66" si="4792">NCU$60*$C66*$C$65</f>
        <v>0</v>
      </c>
      <c r="NCW66" s="378">
        <f t="shared" ref="NCW66:NFH66" si="4793">NCW$60*$C66*$C$65</f>
        <v>0</v>
      </c>
      <c r="NCY66" s="378">
        <f t="shared" ref="NCY66:NFJ66" si="4794">NCY$60*$C66*$C$65</f>
        <v>0</v>
      </c>
      <c r="NDA66" s="378">
        <f t="shared" ref="NDA66:NFL66" si="4795">NDA$60*$C66*$C$65</f>
        <v>0</v>
      </c>
      <c r="NDC66" s="378">
        <f t="shared" ref="NDC66:NFN66" si="4796">NDC$60*$C66*$C$65</f>
        <v>0</v>
      </c>
      <c r="NDE66" s="378">
        <f t="shared" ref="NDE66:NFP66" si="4797">NDE$60*$C66*$C$65</f>
        <v>0</v>
      </c>
      <c r="NDG66" s="378">
        <f t="shared" ref="NDG66:NFR66" si="4798">NDG$60*$C66*$C$65</f>
        <v>0</v>
      </c>
      <c r="NDI66" s="378">
        <f t="shared" ref="NDI66:NFT66" si="4799">NDI$60*$C66*$C$65</f>
        <v>0</v>
      </c>
      <c r="NDK66" s="378">
        <f t="shared" ref="NDK66:NFV66" si="4800">NDK$60*$C66*$C$65</f>
        <v>0</v>
      </c>
      <c r="NDM66" s="378">
        <f t="shared" ref="NDM66:NFX66" si="4801">NDM$60*$C66*$C$65</f>
        <v>0</v>
      </c>
      <c r="NDO66" s="378">
        <f t="shared" ref="NDO66:NFZ66" si="4802">NDO$60*$C66*$C$65</f>
        <v>0</v>
      </c>
      <c r="NDQ66" s="378">
        <f t="shared" ref="NDQ66:NGB66" si="4803">NDQ$60*$C66*$C$65</f>
        <v>0</v>
      </c>
      <c r="NDS66" s="378">
        <f t="shared" ref="NDS66:NGD66" si="4804">NDS$60*$C66*$C$65</f>
        <v>0</v>
      </c>
      <c r="NDU66" s="378">
        <f t="shared" ref="NDU66:NGF66" si="4805">NDU$60*$C66*$C$65</f>
        <v>0</v>
      </c>
      <c r="NDW66" s="378">
        <f t="shared" ref="NDW66:NGH66" si="4806">NDW$60*$C66*$C$65</f>
        <v>0</v>
      </c>
      <c r="NDY66" s="378">
        <f t="shared" ref="NDY66:NGJ66" si="4807">NDY$60*$C66*$C$65</f>
        <v>0</v>
      </c>
      <c r="NEA66" s="378">
        <f t="shared" ref="NEA66:NGL66" si="4808">NEA$60*$C66*$C$65</f>
        <v>0</v>
      </c>
      <c r="NEC66" s="378">
        <f t="shared" ref="NEC66:NGN66" si="4809">NEC$60*$C66*$C$65</f>
        <v>0</v>
      </c>
      <c r="NEE66" s="378">
        <f t="shared" ref="NEE66:NGP66" si="4810">NEE$60*$C66*$C$65</f>
        <v>0</v>
      </c>
      <c r="NEG66" s="378">
        <f t="shared" ref="NEG66:NGR66" si="4811">NEG$60*$C66*$C$65</f>
        <v>0</v>
      </c>
      <c r="NEI66" s="378">
        <f t="shared" ref="NEI66:NGT66" si="4812">NEI$60*$C66*$C$65</f>
        <v>0</v>
      </c>
      <c r="NEK66" s="378">
        <f t="shared" ref="NEK66:NGV66" si="4813">NEK$60*$C66*$C$65</f>
        <v>0</v>
      </c>
      <c r="NEM66" s="378">
        <f t="shared" ref="NEM66:NGX66" si="4814">NEM$60*$C66*$C$65</f>
        <v>0</v>
      </c>
      <c r="NEO66" s="378">
        <f t="shared" ref="NEO66:NGZ66" si="4815">NEO$60*$C66*$C$65</f>
        <v>0</v>
      </c>
      <c r="NEQ66" s="378">
        <f t="shared" ref="NEQ66:NHB66" si="4816">NEQ$60*$C66*$C$65</f>
        <v>0</v>
      </c>
      <c r="NES66" s="378">
        <f t="shared" ref="NES66:NHD66" si="4817">NES$60*$C66*$C$65</f>
        <v>0</v>
      </c>
      <c r="NEU66" s="378">
        <f t="shared" ref="NEU66:NHF66" si="4818">NEU$60*$C66*$C$65</f>
        <v>0</v>
      </c>
      <c r="NEW66" s="378">
        <f t="shared" ref="NEW66:NHH66" si="4819">NEW$60*$C66*$C$65</f>
        <v>0</v>
      </c>
      <c r="NEY66" s="378">
        <f t="shared" ref="NEY66:NHJ66" si="4820">NEY$60*$C66*$C$65</f>
        <v>0</v>
      </c>
      <c r="NFA66" s="378">
        <f t="shared" ref="NFA66:NHL66" si="4821">NFA$60*$C66*$C$65</f>
        <v>0</v>
      </c>
      <c r="NFC66" s="378">
        <f t="shared" ref="NFC66:NHN69" si="4822">NFC$60*$C66*$C$65</f>
        <v>0</v>
      </c>
      <c r="NFE66" s="378">
        <f t="shared" ref="NFE66:NHP66" si="4823">NFE$60*$C66*$C$65</f>
        <v>0</v>
      </c>
      <c r="NFG66" s="378">
        <f t="shared" ref="NFG66:NHR66" si="4824">NFG$60*$C66*$C$65</f>
        <v>0</v>
      </c>
      <c r="NFI66" s="378">
        <f t="shared" ref="NFI66:NHT66" si="4825">NFI$60*$C66*$C$65</f>
        <v>0</v>
      </c>
      <c r="NFK66" s="378">
        <f t="shared" ref="NFK66:NHV66" si="4826">NFK$60*$C66*$C$65</f>
        <v>0</v>
      </c>
      <c r="NFM66" s="378">
        <f t="shared" ref="NFM66:NHX66" si="4827">NFM$60*$C66*$C$65</f>
        <v>0</v>
      </c>
      <c r="NFO66" s="378">
        <f t="shared" ref="NFO66:NHZ66" si="4828">NFO$60*$C66*$C$65</f>
        <v>0</v>
      </c>
      <c r="NFQ66" s="378">
        <f t="shared" ref="NFQ66:NIB66" si="4829">NFQ$60*$C66*$C$65</f>
        <v>0</v>
      </c>
      <c r="NFS66" s="378">
        <f t="shared" ref="NFS66:NID66" si="4830">NFS$60*$C66*$C$65</f>
        <v>0</v>
      </c>
      <c r="NFU66" s="378">
        <f t="shared" ref="NFU66:NIF66" si="4831">NFU$60*$C66*$C$65</f>
        <v>0</v>
      </c>
      <c r="NFW66" s="378">
        <f t="shared" ref="NFW66:NIH66" si="4832">NFW$60*$C66*$C$65</f>
        <v>0</v>
      </c>
      <c r="NFY66" s="378">
        <f t="shared" ref="NFY66:NIJ66" si="4833">NFY$60*$C66*$C$65</f>
        <v>0</v>
      </c>
      <c r="NGA66" s="378">
        <f t="shared" ref="NGA66:NIL66" si="4834">NGA$60*$C66*$C$65</f>
        <v>0</v>
      </c>
      <c r="NGC66" s="378">
        <f t="shared" ref="NGC66:NIN66" si="4835">NGC$60*$C66*$C$65</f>
        <v>0</v>
      </c>
      <c r="NGE66" s="378">
        <f t="shared" ref="NGE66:NIP66" si="4836">NGE$60*$C66*$C$65</f>
        <v>0</v>
      </c>
      <c r="NGG66" s="378">
        <f t="shared" ref="NGG66:NIR66" si="4837">NGG$60*$C66*$C$65</f>
        <v>0</v>
      </c>
      <c r="NGI66" s="378">
        <f t="shared" ref="NGI66:NIT66" si="4838">NGI$60*$C66*$C$65</f>
        <v>0</v>
      </c>
      <c r="NGK66" s="378">
        <f t="shared" ref="NGK66:NIV66" si="4839">NGK$60*$C66*$C$65</f>
        <v>0</v>
      </c>
      <c r="NGM66" s="378">
        <f t="shared" ref="NGM66:NIX66" si="4840">NGM$60*$C66*$C$65</f>
        <v>0</v>
      </c>
      <c r="NGO66" s="378">
        <f t="shared" ref="NGO66:NIZ66" si="4841">NGO$60*$C66*$C$65</f>
        <v>0</v>
      </c>
      <c r="NGQ66" s="378">
        <f t="shared" ref="NGQ66:NJB66" si="4842">NGQ$60*$C66*$C$65</f>
        <v>0</v>
      </c>
      <c r="NGS66" s="378">
        <f t="shared" ref="NGS66:NJD66" si="4843">NGS$60*$C66*$C$65</f>
        <v>0</v>
      </c>
      <c r="NGU66" s="378">
        <f t="shared" ref="NGU66:NJF66" si="4844">NGU$60*$C66*$C$65</f>
        <v>0</v>
      </c>
      <c r="NGW66" s="378">
        <f t="shared" ref="NGW66:NJH66" si="4845">NGW$60*$C66*$C$65</f>
        <v>0</v>
      </c>
      <c r="NGY66" s="378">
        <f t="shared" ref="NGY66:NJJ66" si="4846">NGY$60*$C66*$C$65</f>
        <v>0</v>
      </c>
      <c r="NHA66" s="378">
        <f t="shared" ref="NHA66:NJL66" si="4847">NHA$60*$C66*$C$65</f>
        <v>0</v>
      </c>
      <c r="NHC66" s="378">
        <f t="shared" ref="NHC66:NJN66" si="4848">NHC$60*$C66*$C$65</f>
        <v>0</v>
      </c>
      <c r="NHE66" s="378">
        <f t="shared" ref="NHE66:NJP66" si="4849">NHE$60*$C66*$C$65</f>
        <v>0</v>
      </c>
      <c r="NHG66" s="378">
        <f t="shared" ref="NHG66:NJR66" si="4850">NHG$60*$C66*$C$65</f>
        <v>0</v>
      </c>
      <c r="NHI66" s="378">
        <f t="shared" ref="NHI66:NJT66" si="4851">NHI$60*$C66*$C$65</f>
        <v>0</v>
      </c>
      <c r="NHK66" s="378">
        <f t="shared" ref="NHK66:NJV66" si="4852">NHK$60*$C66*$C$65</f>
        <v>0</v>
      </c>
      <c r="NHM66" s="378">
        <f t="shared" ref="NHM66:NJX66" si="4853">NHM$60*$C66*$C$65</f>
        <v>0</v>
      </c>
      <c r="NHO66" s="378">
        <f t="shared" ref="NHO66:NJZ69" si="4854">NHO$60*$C66*$C$65</f>
        <v>0</v>
      </c>
      <c r="NHQ66" s="378">
        <f t="shared" ref="NHQ66:NKB66" si="4855">NHQ$60*$C66*$C$65</f>
        <v>0</v>
      </c>
      <c r="NHS66" s="378">
        <f t="shared" ref="NHS66:NKD66" si="4856">NHS$60*$C66*$C$65</f>
        <v>0</v>
      </c>
      <c r="NHU66" s="378">
        <f t="shared" ref="NHU66:NKF66" si="4857">NHU$60*$C66*$C$65</f>
        <v>0</v>
      </c>
      <c r="NHW66" s="378">
        <f t="shared" ref="NHW66:NKH66" si="4858">NHW$60*$C66*$C$65</f>
        <v>0</v>
      </c>
      <c r="NHY66" s="378">
        <f t="shared" ref="NHY66:NKJ66" si="4859">NHY$60*$C66*$C$65</f>
        <v>0</v>
      </c>
      <c r="NIA66" s="378">
        <f t="shared" ref="NIA66:NKL66" si="4860">NIA$60*$C66*$C$65</f>
        <v>0</v>
      </c>
      <c r="NIC66" s="378">
        <f t="shared" ref="NIC66:NKN66" si="4861">NIC$60*$C66*$C$65</f>
        <v>0</v>
      </c>
      <c r="NIE66" s="378">
        <f t="shared" ref="NIE66:NKP66" si="4862">NIE$60*$C66*$C$65</f>
        <v>0</v>
      </c>
      <c r="NIG66" s="378">
        <f t="shared" ref="NIG66:NKR66" si="4863">NIG$60*$C66*$C$65</f>
        <v>0</v>
      </c>
      <c r="NII66" s="378">
        <f t="shared" ref="NII66:NKT66" si="4864">NII$60*$C66*$C$65</f>
        <v>0</v>
      </c>
      <c r="NIK66" s="378">
        <f t="shared" ref="NIK66:NKV66" si="4865">NIK$60*$C66*$C$65</f>
        <v>0</v>
      </c>
      <c r="NIM66" s="378">
        <f t="shared" ref="NIM66:NKX66" si="4866">NIM$60*$C66*$C$65</f>
        <v>0</v>
      </c>
      <c r="NIO66" s="378">
        <f t="shared" ref="NIO66:NKZ66" si="4867">NIO$60*$C66*$C$65</f>
        <v>0</v>
      </c>
      <c r="NIQ66" s="378">
        <f t="shared" ref="NIQ66:NLB66" si="4868">NIQ$60*$C66*$C$65</f>
        <v>0</v>
      </c>
      <c r="NIS66" s="378">
        <f t="shared" ref="NIS66:NLD66" si="4869">NIS$60*$C66*$C$65</f>
        <v>0</v>
      </c>
      <c r="NIU66" s="378">
        <f t="shared" ref="NIU66:NLF66" si="4870">NIU$60*$C66*$C$65</f>
        <v>0</v>
      </c>
      <c r="NIW66" s="378">
        <f t="shared" ref="NIW66:NLH66" si="4871">NIW$60*$C66*$C$65</f>
        <v>0</v>
      </c>
      <c r="NIY66" s="378">
        <f t="shared" ref="NIY66:NLJ66" si="4872">NIY$60*$C66*$C$65</f>
        <v>0</v>
      </c>
      <c r="NJA66" s="378">
        <f t="shared" ref="NJA66:NLL66" si="4873">NJA$60*$C66*$C$65</f>
        <v>0</v>
      </c>
      <c r="NJC66" s="378">
        <f t="shared" ref="NJC66:NLN66" si="4874">NJC$60*$C66*$C$65</f>
        <v>0</v>
      </c>
      <c r="NJE66" s="378">
        <f t="shared" ref="NJE66:NLP66" si="4875">NJE$60*$C66*$C$65</f>
        <v>0</v>
      </c>
      <c r="NJG66" s="378">
        <f t="shared" ref="NJG66:NLR66" si="4876">NJG$60*$C66*$C$65</f>
        <v>0</v>
      </c>
      <c r="NJI66" s="378">
        <f t="shared" ref="NJI66:NLT66" si="4877">NJI$60*$C66*$C$65</f>
        <v>0</v>
      </c>
      <c r="NJK66" s="378">
        <f t="shared" ref="NJK66:NLV66" si="4878">NJK$60*$C66*$C$65</f>
        <v>0</v>
      </c>
      <c r="NJM66" s="378">
        <f t="shared" ref="NJM66:NLX66" si="4879">NJM$60*$C66*$C$65</f>
        <v>0</v>
      </c>
      <c r="NJO66" s="378">
        <f t="shared" ref="NJO66:NLZ66" si="4880">NJO$60*$C66*$C$65</f>
        <v>0</v>
      </c>
      <c r="NJQ66" s="378">
        <f t="shared" ref="NJQ66:NMB66" si="4881">NJQ$60*$C66*$C$65</f>
        <v>0</v>
      </c>
      <c r="NJS66" s="378">
        <f t="shared" ref="NJS66:NMD66" si="4882">NJS$60*$C66*$C$65</f>
        <v>0</v>
      </c>
      <c r="NJU66" s="378">
        <f t="shared" ref="NJU66:NMF66" si="4883">NJU$60*$C66*$C$65</f>
        <v>0</v>
      </c>
      <c r="NJW66" s="378">
        <f t="shared" ref="NJW66:NMH66" si="4884">NJW$60*$C66*$C$65</f>
        <v>0</v>
      </c>
      <c r="NJY66" s="378">
        <f t="shared" ref="NJY66:NMJ66" si="4885">NJY$60*$C66*$C$65</f>
        <v>0</v>
      </c>
      <c r="NKA66" s="378">
        <f t="shared" ref="NKA66:NML69" si="4886">NKA$60*$C66*$C$65</f>
        <v>0</v>
      </c>
      <c r="NKC66" s="378">
        <f t="shared" ref="NKC66:NMN66" si="4887">NKC$60*$C66*$C$65</f>
        <v>0</v>
      </c>
      <c r="NKE66" s="378">
        <f t="shared" ref="NKE66:NMP66" si="4888">NKE$60*$C66*$C$65</f>
        <v>0</v>
      </c>
      <c r="NKG66" s="378">
        <f t="shared" ref="NKG66:NMR66" si="4889">NKG$60*$C66*$C$65</f>
        <v>0</v>
      </c>
      <c r="NKI66" s="378">
        <f t="shared" ref="NKI66:NMT66" si="4890">NKI$60*$C66*$C$65</f>
        <v>0</v>
      </c>
      <c r="NKK66" s="378">
        <f t="shared" ref="NKK66:NMV66" si="4891">NKK$60*$C66*$C$65</f>
        <v>0</v>
      </c>
      <c r="NKM66" s="378">
        <f t="shared" ref="NKM66:NMX66" si="4892">NKM$60*$C66*$C$65</f>
        <v>0</v>
      </c>
      <c r="NKO66" s="378">
        <f t="shared" ref="NKO66:NMZ66" si="4893">NKO$60*$C66*$C$65</f>
        <v>0</v>
      </c>
      <c r="NKQ66" s="378">
        <f t="shared" ref="NKQ66:NNB66" si="4894">NKQ$60*$C66*$C$65</f>
        <v>0</v>
      </c>
      <c r="NKS66" s="378">
        <f t="shared" ref="NKS66:NND66" si="4895">NKS$60*$C66*$C$65</f>
        <v>0</v>
      </c>
      <c r="NKU66" s="378">
        <f t="shared" ref="NKU66:NNF66" si="4896">NKU$60*$C66*$C$65</f>
        <v>0</v>
      </c>
      <c r="NKW66" s="378">
        <f t="shared" ref="NKW66:NNH66" si="4897">NKW$60*$C66*$C$65</f>
        <v>0</v>
      </c>
      <c r="NKY66" s="378">
        <f t="shared" ref="NKY66:NNJ66" si="4898">NKY$60*$C66*$C$65</f>
        <v>0</v>
      </c>
      <c r="NLA66" s="378">
        <f t="shared" ref="NLA66:NNL66" si="4899">NLA$60*$C66*$C$65</f>
        <v>0</v>
      </c>
      <c r="NLC66" s="378">
        <f t="shared" ref="NLC66:NNN66" si="4900">NLC$60*$C66*$C$65</f>
        <v>0</v>
      </c>
      <c r="NLE66" s="378">
        <f t="shared" ref="NLE66:NNP66" si="4901">NLE$60*$C66*$C$65</f>
        <v>0</v>
      </c>
      <c r="NLG66" s="378">
        <f t="shared" ref="NLG66:NNR66" si="4902">NLG$60*$C66*$C$65</f>
        <v>0</v>
      </c>
      <c r="NLI66" s="378">
        <f t="shared" ref="NLI66:NNT66" si="4903">NLI$60*$C66*$C$65</f>
        <v>0</v>
      </c>
      <c r="NLK66" s="378">
        <f t="shared" ref="NLK66:NNV66" si="4904">NLK$60*$C66*$C$65</f>
        <v>0</v>
      </c>
      <c r="NLM66" s="378">
        <f t="shared" ref="NLM66:NNX66" si="4905">NLM$60*$C66*$C$65</f>
        <v>0</v>
      </c>
      <c r="NLO66" s="378">
        <f t="shared" ref="NLO66:NNZ66" si="4906">NLO$60*$C66*$C$65</f>
        <v>0</v>
      </c>
      <c r="NLQ66" s="378">
        <f t="shared" ref="NLQ66:NOB66" si="4907">NLQ$60*$C66*$C$65</f>
        <v>0</v>
      </c>
      <c r="NLS66" s="378">
        <f t="shared" ref="NLS66:NOD66" si="4908">NLS$60*$C66*$C$65</f>
        <v>0</v>
      </c>
      <c r="NLU66" s="378">
        <f t="shared" ref="NLU66:NOF66" si="4909">NLU$60*$C66*$C$65</f>
        <v>0</v>
      </c>
      <c r="NLW66" s="378">
        <f t="shared" ref="NLW66:NOH66" si="4910">NLW$60*$C66*$C$65</f>
        <v>0</v>
      </c>
      <c r="NLY66" s="378">
        <f t="shared" ref="NLY66:NOJ66" si="4911">NLY$60*$C66*$C$65</f>
        <v>0</v>
      </c>
      <c r="NMA66" s="378">
        <f t="shared" ref="NMA66:NOL66" si="4912">NMA$60*$C66*$C$65</f>
        <v>0</v>
      </c>
      <c r="NMC66" s="378">
        <f t="shared" ref="NMC66:NON66" si="4913">NMC$60*$C66*$C$65</f>
        <v>0</v>
      </c>
      <c r="NME66" s="378">
        <f t="shared" ref="NME66:NOP66" si="4914">NME$60*$C66*$C$65</f>
        <v>0</v>
      </c>
      <c r="NMG66" s="378">
        <f t="shared" ref="NMG66:NOR66" si="4915">NMG$60*$C66*$C$65</f>
        <v>0</v>
      </c>
      <c r="NMI66" s="378">
        <f t="shared" ref="NMI66:NOT66" si="4916">NMI$60*$C66*$C$65</f>
        <v>0</v>
      </c>
      <c r="NMK66" s="378">
        <f t="shared" ref="NMK66:NOV66" si="4917">NMK$60*$C66*$C$65</f>
        <v>0</v>
      </c>
      <c r="NMM66" s="378">
        <f t="shared" ref="NMM66:NOX69" si="4918">NMM$60*$C66*$C$65</f>
        <v>0</v>
      </c>
      <c r="NMO66" s="378">
        <f t="shared" ref="NMO66:NOZ66" si="4919">NMO$60*$C66*$C$65</f>
        <v>0</v>
      </c>
      <c r="NMQ66" s="378">
        <f t="shared" ref="NMQ66:NPB66" si="4920">NMQ$60*$C66*$C$65</f>
        <v>0</v>
      </c>
      <c r="NMS66" s="378">
        <f t="shared" ref="NMS66:NPD66" si="4921">NMS$60*$C66*$C$65</f>
        <v>0</v>
      </c>
      <c r="NMU66" s="378">
        <f t="shared" ref="NMU66:NPF66" si="4922">NMU$60*$C66*$C$65</f>
        <v>0</v>
      </c>
      <c r="NMW66" s="378">
        <f t="shared" ref="NMW66:NPH66" si="4923">NMW$60*$C66*$C$65</f>
        <v>0</v>
      </c>
      <c r="NMY66" s="378">
        <f t="shared" ref="NMY66:NPJ66" si="4924">NMY$60*$C66*$C$65</f>
        <v>0</v>
      </c>
      <c r="NNA66" s="378">
        <f t="shared" ref="NNA66:NPL66" si="4925">NNA$60*$C66*$C$65</f>
        <v>0</v>
      </c>
      <c r="NNC66" s="378">
        <f t="shared" ref="NNC66:NPN66" si="4926">NNC$60*$C66*$C$65</f>
        <v>0</v>
      </c>
      <c r="NNE66" s="378">
        <f t="shared" ref="NNE66:NPP66" si="4927">NNE$60*$C66*$C$65</f>
        <v>0</v>
      </c>
      <c r="NNG66" s="378">
        <f t="shared" ref="NNG66:NPR66" si="4928">NNG$60*$C66*$C$65</f>
        <v>0</v>
      </c>
      <c r="NNI66" s="378">
        <f t="shared" ref="NNI66:NPT66" si="4929">NNI$60*$C66*$C$65</f>
        <v>0</v>
      </c>
      <c r="NNK66" s="378">
        <f t="shared" ref="NNK66:NPV66" si="4930">NNK$60*$C66*$C$65</f>
        <v>0</v>
      </c>
      <c r="NNM66" s="378">
        <f t="shared" ref="NNM66:NPX66" si="4931">NNM$60*$C66*$C$65</f>
        <v>0</v>
      </c>
      <c r="NNO66" s="378">
        <f t="shared" ref="NNO66:NPZ66" si="4932">NNO$60*$C66*$C$65</f>
        <v>0</v>
      </c>
      <c r="NNQ66" s="378">
        <f t="shared" ref="NNQ66:NQB66" si="4933">NNQ$60*$C66*$C$65</f>
        <v>0</v>
      </c>
      <c r="NNS66" s="378">
        <f t="shared" ref="NNS66:NQD66" si="4934">NNS$60*$C66*$C$65</f>
        <v>0</v>
      </c>
      <c r="NNU66" s="378">
        <f t="shared" ref="NNU66:NQF66" si="4935">NNU$60*$C66*$C$65</f>
        <v>0</v>
      </c>
      <c r="NNW66" s="378">
        <f t="shared" ref="NNW66:NQH66" si="4936">NNW$60*$C66*$C$65</f>
        <v>0</v>
      </c>
      <c r="NNY66" s="378">
        <f t="shared" ref="NNY66:NQJ66" si="4937">NNY$60*$C66*$C$65</f>
        <v>0</v>
      </c>
      <c r="NOA66" s="378">
        <f t="shared" ref="NOA66:NQL66" si="4938">NOA$60*$C66*$C$65</f>
        <v>0</v>
      </c>
      <c r="NOC66" s="378">
        <f t="shared" ref="NOC66:NQN66" si="4939">NOC$60*$C66*$C$65</f>
        <v>0</v>
      </c>
      <c r="NOE66" s="378">
        <f t="shared" ref="NOE66:NQP66" si="4940">NOE$60*$C66*$C$65</f>
        <v>0</v>
      </c>
      <c r="NOG66" s="378">
        <f t="shared" ref="NOG66:NQR66" si="4941">NOG$60*$C66*$C$65</f>
        <v>0</v>
      </c>
      <c r="NOI66" s="378">
        <f t="shared" ref="NOI66:NQT66" si="4942">NOI$60*$C66*$C$65</f>
        <v>0</v>
      </c>
      <c r="NOK66" s="378">
        <f t="shared" ref="NOK66:NQV66" si="4943">NOK$60*$C66*$C$65</f>
        <v>0</v>
      </c>
      <c r="NOM66" s="378">
        <f t="shared" ref="NOM66:NQX66" si="4944">NOM$60*$C66*$C$65</f>
        <v>0</v>
      </c>
      <c r="NOO66" s="378">
        <f t="shared" ref="NOO66:NQZ66" si="4945">NOO$60*$C66*$C$65</f>
        <v>0</v>
      </c>
      <c r="NOQ66" s="378">
        <f t="shared" ref="NOQ66:NRB66" si="4946">NOQ$60*$C66*$C$65</f>
        <v>0</v>
      </c>
      <c r="NOS66" s="378">
        <f t="shared" ref="NOS66:NRD66" si="4947">NOS$60*$C66*$C$65</f>
        <v>0</v>
      </c>
      <c r="NOU66" s="378">
        <f t="shared" ref="NOU66:NRF66" si="4948">NOU$60*$C66*$C$65</f>
        <v>0</v>
      </c>
      <c r="NOW66" s="378">
        <f t="shared" ref="NOW66:NRH66" si="4949">NOW$60*$C66*$C$65</f>
        <v>0</v>
      </c>
      <c r="NOY66" s="378">
        <f t="shared" ref="NOY66:NRJ69" si="4950">NOY$60*$C66*$C$65</f>
        <v>0</v>
      </c>
      <c r="NPA66" s="378">
        <f t="shared" ref="NPA66:NRL66" si="4951">NPA$60*$C66*$C$65</f>
        <v>0</v>
      </c>
      <c r="NPC66" s="378">
        <f t="shared" ref="NPC66:NRN66" si="4952">NPC$60*$C66*$C$65</f>
        <v>0</v>
      </c>
      <c r="NPE66" s="378">
        <f t="shared" ref="NPE66:NRP66" si="4953">NPE$60*$C66*$C$65</f>
        <v>0</v>
      </c>
      <c r="NPG66" s="378">
        <f t="shared" ref="NPG66:NRR66" si="4954">NPG$60*$C66*$C$65</f>
        <v>0</v>
      </c>
      <c r="NPI66" s="378">
        <f t="shared" ref="NPI66:NRT66" si="4955">NPI$60*$C66*$C$65</f>
        <v>0</v>
      </c>
      <c r="NPK66" s="378">
        <f t="shared" ref="NPK66:NRV66" si="4956">NPK$60*$C66*$C$65</f>
        <v>0</v>
      </c>
      <c r="NPM66" s="378">
        <f t="shared" ref="NPM66:NRX66" si="4957">NPM$60*$C66*$C$65</f>
        <v>0</v>
      </c>
      <c r="NPO66" s="378">
        <f t="shared" ref="NPO66:NRZ66" si="4958">NPO$60*$C66*$C$65</f>
        <v>0</v>
      </c>
      <c r="NPQ66" s="378">
        <f t="shared" ref="NPQ66:NSB66" si="4959">NPQ$60*$C66*$C$65</f>
        <v>0</v>
      </c>
      <c r="NPS66" s="378">
        <f t="shared" ref="NPS66:NSD66" si="4960">NPS$60*$C66*$C$65</f>
        <v>0</v>
      </c>
      <c r="NPU66" s="378">
        <f t="shared" ref="NPU66:NSF66" si="4961">NPU$60*$C66*$C$65</f>
        <v>0</v>
      </c>
      <c r="NPW66" s="378">
        <f t="shared" ref="NPW66:NSH66" si="4962">NPW$60*$C66*$C$65</f>
        <v>0</v>
      </c>
      <c r="NPY66" s="378">
        <f t="shared" ref="NPY66:NSJ66" si="4963">NPY$60*$C66*$C$65</f>
        <v>0</v>
      </c>
      <c r="NQA66" s="378">
        <f t="shared" ref="NQA66:NSL66" si="4964">NQA$60*$C66*$C$65</f>
        <v>0</v>
      </c>
      <c r="NQC66" s="378">
        <f t="shared" ref="NQC66:NSN66" si="4965">NQC$60*$C66*$C$65</f>
        <v>0</v>
      </c>
      <c r="NQE66" s="378">
        <f t="shared" ref="NQE66:NSP66" si="4966">NQE$60*$C66*$C$65</f>
        <v>0</v>
      </c>
      <c r="NQG66" s="378">
        <f t="shared" ref="NQG66:NSR66" si="4967">NQG$60*$C66*$C$65</f>
        <v>0</v>
      </c>
      <c r="NQI66" s="378">
        <f t="shared" ref="NQI66:NST66" si="4968">NQI$60*$C66*$C$65</f>
        <v>0</v>
      </c>
      <c r="NQK66" s="378">
        <f t="shared" ref="NQK66:NSV66" si="4969">NQK$60*$C66*$C$65</f>
        <v>0</v>
      </c>
      <c r="NQM66" s="378">
        <f t="shared" ref="NQM66:NSX66" si="4970">NQM$60*$C66*$C$65</f>
        <v>0</v>
      </c>
      <c r="NQO66" s="378">
        <f t="shared" ref="NQO66:NSZ66" si="4971">NQO$60*$C66*$C$65</f>
        <v>0</v>
      </c>
      <c r="NQQ66" s="378">
        <f t="shared" ref="NQQ66:NTB66" si="4972">NQQ$60*$C66*$C$65</f>
        <v>0</v>
      </c>
      <c r="NQS66" s="378">
        <f t="shared" ref="NQS66:NTD66" si="4973">NQS$60*$C66*$C$65</f>
        <v>0</v>
      </c>
      <c r="NQU66" s="378">
        <f t="shared" ref="NQU66:NTF66" si="4974">NQU$60*$C66*$C$65</f>
        <v>0</v>
      </c>
      <c r="NQW66" s="378">
        <f t="shared" ref="NQW66:NTH66" si="4975">NQW$60*$C66*$C$65</f>
        <v>0</v>
      </c>
      <c r="NQY66" s="378">
        <f t="shared" ref="NQY66:NTJ66" si="4976">NQY$60*$C66*$C$65</f>
        <v>0</v>
      </c>
      <c r="NRA66" s="378">
        <f t="shared" ref="NRA66:NTL66" si="4977">NRA$60*$C66*$C$65</f>
        <v>0</v>
      </c>
      <c r="NRC66" s="378">
        <f t="shared" ref="NRC66:NTN66" si="4978">NRC$60*$C66*$C$65</f>
        <v>0</v>
      </c>
      <c r="NRE66" s="378">
        <f t="shared" ref="NRE66:NTP66" si="4979">NRE$60*$C66*$C$65</f>
        <v>0</v>
      </c>
      <c r="NRG66" s="378">
        <f t="shared" ref="NRG66:NTR66" si="4980">NRG$60*$C66*$C$65</f>
        <v>0</v>
      </c>
      <c r="NRI66" s="378">
        <f t="shared" ref="NRI66:NTT66" si="4981">NRI$60*$C66*$C$65</f>
        <v>0</v>
      </c>
      <c r="NRK66" s="378">
        <f t="shared" ref="NRK66:NTV69" si="4982">NRK$60*$C66*$C$65</f>
        <v>0</v>
      </c>
      <c r="NRM66" s="378">
        <f t="shared" ref="NRM66:NTX66" si="4983">NRM$60*$C66*$C$65</f>
        <v>0</v>
      </c>
      <c r="NRO66" s="378">
        <f t="shared" ref="NRO66:NTZ66" si="4984">NRO$60*$C66*$C$65</f>
        <v>0</v>
      </c>
      <c r="NRQ66" s="378">
        <f t="shared" ref="NRQ66:NUB66" si="4985">NRQ$60*$C66*$C$65</f>
        <v>0</v>
      </c>
      <c r="NRS66" s="378">
        <f t="shared" ref="NRS66:NUD66" si="4986">NRS$60*$C66*$C$65</f>
        <v>0</v>
      </c>
      <c r="NRU66" s="378">
        <f t="shared" ref="NRU66:NUF66" si="4987">NRU$60*$C66*$C$65</f>
        <v>0</v>
      </c>
      <c r="NRW66" s="378">
        <f t="shared" ref="NRW66:NUH66" si="4988">NRW$60*$C66*$C$65</f>
        <v>0</v>
      </c>
      <c r="NRY66" s="378">
        <f t="shared" ref="NRY66:NUJ66" si="4989">NRY$60*$C66*$C$65</f>
        <v>0</v>
      </c>
      <c r="NSA66" s="378">
        <f t="shared" ref="NSA66:NUL66" si="4990">NSA$60*$C66*$C$65</f>
        <v>0</v>
      </c>
      <c r="NSC66" s="378">
        <f t="shared" ref="NSC66:NUN66" si="4991">NSC$60*$C66*$C$65</f>
        <v>0</v>
      </c>
      <c r="NSE66" s="378">
        <f t="shared" ref="NSE66:NUP66" si="4992">NSE$60*$C66*$C$65</f>
        <v>0</v>
      </c>
      <c r="NSG66" s="378">
        <f t="shared" ref="NSG66:NUR66" si="4993">NSG$60*$C66*$C$65</f>
        <v>0</v>
      </c>
      <c r="NSI66" s="378">
        <f t="shared" ref="NSI66:NUT66" si="4994">NSI$60*$C66*$C$65</f>
        <v>0</v>
      </c>
      <c r="NSK66" s="378">
        <f t="shared" ref="NSK66:NUV66" si="4995">NSK$60*$C66*$C$65</f>
        <v>0</v>
      </c>
      <c r="NSM66" s="378">
        <f t="shared" ref="NSM66:NUX66" si="4996">NSM$60*$C66*$C$65</f>
        <v>0</v>
      </c>
      <c r="NSO66" s="378">
        <f t="shared" ref="NSO66:NUZ66" si="4997">NSO$60*$C66*$C$65</f>
        <v>0</v>
      </c>
      <c r="NSQ66" s="378">
        <f t="shared" ref="NSQ66:NVB66" si="4998">NSQ$60*$C66*$C$65</f>
        <v>0</v>
      </c>
      <c r="NSS66" s="378">
        <f t="shared" ref="NSS66:NVD66" si="4999">NSS$60*$C66*$C$65</f>
        <v>0</v>
      </c>
      <c r="NSU66" s="378">
        <f t="shared" ref="NSU66:NVF66" si="5000">NSU$60*$C66*$C$65</f>
        <v>0</v>
      </c>
      <c r="NSW66" s="378">
        <f t="shared" ref="NSW66:NVH66" si="5001">NSW$60*$C66*$C$65</f>
        <v>0</v>
      </c>
      <c r="NSY66" s="378">
        <f t="shared" ref="NSY66:NVJ66" si="5002">NSY$60*$C66*$C$65</f>
        <v>0</v>
      </c>
      <c r="NTA66" s="378">
        <f t="shared" ref="NTA66:NVL66" si="5003">NTA$60*$C66*$C$65</f>
        <v>0</v>
      </c>
      <c r="NTC66" s="378">
        <f t="shared" ref="NTC66:NVN66" si="5004">NTC$60*$C66*$C$65</f>
        <v>0</v>
      </c>
      <c r="NTE66" s="378">
        <f t="shared" ref="NTE66:NVP66" si="5005">NTE$60*$C66*$C$65</f>
        <v>0</v>
      </c>
      <c r="NTG66" s="378">
        <f t="shared" ref="NTG66:NVR66" si="5006">NTG$60*$C66*$C$65</f>
        <v>0</v>
      </c>
      <c r="NTI66" s="378">
        <f t="shared" ref="NTI66:NVT66" si="5007">NTI$60*$C66*$C$65</f>
        <v>0</v>
      </c>
      <c r="NTK66" s="378">
        <f t="shared" ref="NTK66:NVV66" si="5008">NTK$60*$C66*$C$65</f>
        <v>0</v>
      </c>
      <c r="NTM66" s="378">
        <f t="shared" ref="NTM66:NVX66" si="5009">NTM$60*$C66*$C$65</f>
        <v>0</v>
      </c>
      <c r="NTO66" s="378">
        <f t="shared" ref="NTO66:NVZ66" si="5010">NTO$60*$C66*$C$65</f>
        <v>0</v>
      </c>
      <c r="NTQ66" s="378">
        <f t="shared" ref="NTQ66:NWB66" si="5011">NTQ$60*$C66*$C$65</f>
        <v>0</v>
      </c>
      <c r="NTS66" s="378">
        <f t="shared" ref="NTS66:NWD66" si="5012">NTS$60*$C66*$C$65</f>
        <v>0</v>
      </c>
      <c r="NTU66" s="378">
        <f t="shared" ref="NTU66:NWF66" si="5013">NTU$60*$C66*$C$65</f>
        <v>0</v>
      </c>
      <c r="NTW66" s="378">
        <f t="shared" ref="NTW66:NWH69" si="5014">NTW$60*$C66*$C$65</f>
        <v>0</v>
      </c>
      <c r="NTY66" s="378">
        <f t="shared" ref="NTY66:NWJ66" si="5015">NTY$60*$C66*$C$65</f>
        <v>0</v>
      </c>
      <c r="NUA66" s="378">
        <f t="shared" ref="NUA66:NWL66" si="5016">NUA$60*$C66*$C$65</f>
        <v>0</v>
      </c>
      <c r="NUC66" s="378">
        <f t="shared" ref="NUC66:NWN66" si="5017">NUC$60*$C66*$C$65</f>
        <v>0</v>
      </c>
      <c r="NUE66" s="378">
        <f t="shared" ref="NUE66:NWP66" si="5018">NUE$60*$C66*$C$65</f>
        <v>0</v>
      </c>
      <c r="NUG66" s="378">
        <f t="shared" ref="NUG66:NWR66" si="5019">NUG$60*$C66*$C$65</f>
        <v>0</v>
      </c>
      <c r="NUI66" s="378">
        <f t="shared" ref="NUI66:NWT66" si="5020">NUI$60*$C66*$C$65</f>
        <v>0</v>
      </c>
      <c r="NUK66" s="378">
        <f t="shared" ref="NUK66:NWV66" si="5021">NUK$60*$C66*$C$65</f>
        <v>0</v>
      </c>
      <c r="NUM66" s="378">
        <f t="shared" ref="NUM66:NWX66" si="5022">NUM$60*$C66*$C$65</f>
        <v>0</v>
      </c>
      <c r="NUO66" s="378">
        <f t="shared" ref="NUO66:NWZ66" si="5023">NUO$60*$C66*$C$65</f>
        <v>0</v>
      </c>
      <c r="NUQ66" s="378">
        <f t="shared" ref="NUQ66:NXB66" si="5024">NUQ$60*$C66*$C$65</f>
        <v>0</v>
      </c>
      <c r="NUS66" s="378">
        <f t="shared" ref="NUS66:NXD66" si="5025">NUS$60*$C66*$C$65</f>
        <v>0</v>
      </c>
      <c r="NUU66" s="378">
        <f t="shared" ref="NUU66:NXF66" si="5026">NUU$60*$C66*$C$65</f>
        <v>0</v>
      </c>
      <c r="NUW66" s="378">
        <f t="shared" ref="NUW66:NXH66" si="5027">NUW$60*$C66*$C$65</f>
        <v>0</v>
      </c>
      <c r="NUY66" s="378">
        <f t="shared" ref="NUY66:NXJ66" si="5028">NUY$60*$C66*$C$65</f>
        <v>0</v>
      </c>
      <c r="NVA66" s="378">
        <f t="shared" ref="NVA66:NXL66" si="5029">NVA$60*$C66*$C$65</f>
        <v>0</v>
      </c>
      <c r="NVC66" s="378">
        <f t="shared" ref="NVC66:NXN66" si="5030">NVC$60*$C66*$C$65</f>
        <v>0</v>
      </c>
      <c r="NVE66" s="378">
        <f t="shared" ref="NVE66:NXP66" si="5031">NVE$60*$C66*$C$65</f>
        <v>0</v>
      </c>
      <c r="NVG66" s="378">
        <f t="shared" ref="NVG66:NXR66" si="5032">NVG$60*$C66*$C$65</f>
        <v>0</v>
      </c>
      <c r="NVI66" s="378">
        <f t="shared" ref="NVI66:NXT66" si="5033">NVI$60*$C66*$C$65</f>
        <v>0</v>
      </c>
      <c r="NVK66" s="378">
        <f t="shared" ref="NVK66:NXV66" si="5034">NVK$60*$C66*$C$65</f>
        <v>0</v>
      </c>
      <c r="NVM66" s="378">
        <f t="shared" ref="NVM66:NXX66" si="5035">NVM$60*$C66*$C$65</f>
        <v>0</v>
      </c>
      <c r="NVO66" s="378">
        <f t="shared" ref="NVO66:NXZ66" si="5036">NVO$60*$C66*$C$65</f>
        <v>0</v>
      </c>
      <c r="NVQ66" s="378">
        <f t="shared" ref="NVQ66:NYB66" si="5037">NVQ$60*$C66*$C$65</f>
        <v>0</v>
      </c>
      <c r="NVS66" s="378">
        <f t="shared" ref="NVS66:NYD66" si="5038">NVS$60*$C66*$C$65</f>
        <v>0</v>
      </c>
      <c r="NVU66" s="378">
        <f t="shared" ref="NVU66:NYF66" si="5039">NVU$60*$C66*$C$65</f>
        <v>0</v>
      </c>
      <c r="NVW66" s="378">
        <f t="shared" ref="NVW66:NYH66" si="5040">NVW$60*$C66*$C$65</f>
        <v>0</v>
      </c>
      <c r="NVY66" s="378">
        <f t="shared" ref="NVY66:NYJ66" si="5041">NVY$60*$C66*$C$65</f>
        <v>0</v>
      </c>
      <c r="NWA66" s="378">
        <f t="shared" ref="NWA66:NYL66" si="5042">NWA$60*$C66*$C$65</f>
        <v>0</v>
      </c>
      <c r="NWC66" s="378">
        <f t="shared" ref="NWC66:NYN66" si="5043">NWC$60*$C66*$C$65</f>
        <v>0</v>
      </c>
      <c r="NWE66" s="378">
        <f t="shared" ref="NWE66:NYP66" si="5044">NWE$60*$C66*$C$65</f>
        <v>0</v>
      </c>
      <c r="NWG66" s="378">
        <f t="shared" ref="NWG66:NYR66" si="5045">NWG$60*$C66*$C$65</f>
        <v>0</v>
      </c>
      <c r="NWI66" s="378">
        <f t="shared" ref="NWI66:NYT69" si="5046">NWI$60*$C66*$C$65</f>
        <v>0</v>
      </c>
      <c r="NWK66" s="378">
        <f t="shared" ref="NWK66:NYV66" si="5047">NWK$60*$C66*$C$65</f>
        <v>0</v>
      </c>
      <c r="NWM66" s="378">
        <f t="shared" ref="NWM66:NYX66" si="5048">NWM$60*$C66*$C$65</f>
        <v>0</v>
      </c>
      <c r="NWO66" s="378">
        <f t="shared" ref="NWO66:NYZ66" si="5049">NWO$60*$C66*$C$65</f>
        <v>0</v>
      </c>
      <c r="NWQ66" s="378">
        <f t="shared" ref="NWQ66:NZB66" si="5050">NWQ$60*$C66*$C$65</f>
        <v>0</v>
      </c>
      <c r="NWS66" s="378">
        <f t="shared" ref="NWS66:NZD66" si="5051">NWS$60*$C66*$C$65</f>
        <v>0</v>
      </c>
      <c r="NWU66" s="378">
        <f t="shared" ref="NWU66:NZF66" si="5052">NWU$60*$C66*$C$65</f>
        <v>0</v>
      </c>
      <c r="NWW66" s="378">
        <f t="shared" ref="NWW66:NZH66" si="5053">NWW$60*$C66*$C$65</f>
        <v>0</v>
      </c>
      <c r="NWY66" s="378">
        <f t="shared" ref="NWY66:NZJ66" si="5054">NWY$60*$C66*$C$65</f>
        <v>0</v>
      </c>
      <c r="NXA66" s="378">
        <f t="shared" ref="NXA66:NZL66" si="5055">NXA$60*$C66*$C$65</f>
        <v>0</v>
      </c>
      <c r="NXC66" s="378">
        <f t="shared" ref="NXC66:NZN66" si="5056">NXC$60*$C66*$C$65</f>
        <v>0</v>
      </c>
      <c r="NXE66" s="378">
        <f t="shared" ref="NXE66:NZP66" si="5057">NXE$60*$C66*$C$65</f>
        <v>0</v>
      </c>
      <c r="NXG66" s="378">
        <f t="shared" ref="NXG66:NZR66" si="5058">NXG$60*$C66*$C$65</f>
        <v>0</v>
      </c>
      <c r="NXI66" s="378">
        <f t="shared" ref="NXI66:NZT66" si="5059">NXI$60*$C66*$C$65</f>
        <v>0</v>
      </c>
      <c r="NXK66" s="378">
        <f t="shared" ref="NXK66:NZV66" si="5060">NXK$60*$C66*$C$65</f>
        <v>0</v>
      </c>
      <c r="NXM66" s="378">
        <f t="shared" ref="NXM66:NZX66" si="5061">NXM$60*$C66*$C$65</f>
        <v>0</v>
      </c>
      <c r="NXO66" s="378">
        <f t="shared" ref="NXO66:NZZ66" si="5062">NXO$60*$C66*$C$65</f>
        <v>0</v>
      </c>
      <c r="NXQ66" s="378">
        <f t="shared" ref="NXQ66:OAB66" si="5063">NXQ$60*$C66*$C$65</f>
        <v>0</v>
      </c>
      <c r="NXS66" s="378">
        <f t="shared" ref="NXS66:OAD66" si="5064">NXS$60*$C66*$C$65</f>
        <v>0</v>
      </c>
      <c r="NXU66" s="378">
        <f t="shared" ref="NXU66:OAF66" si="5065">NXU$60*$C66*$C$65</f>
        <v>0</v>
      </c>
      <c r="NXW66" s="378">
        <f t="shared" ref="NXW66:OAH66" si="5066">NXW$60*$C66*$C$65</f>
        <v>0</v>
      </c>
      <c r="NXY66" s="378">
        <f t="shared" ref="NXY66:OAJ66" si="5067">NXY$60*$C66*$C$65</f>
        <v>0</v>
      </c>
      <c r="NYA66" s="378">
        <f t="shared" ref="NYA66:OAL66" si="5068">NYA$60*$C66*$C$65</f>
        <v>0</v>
      </c>
      <c r="NYC66" s="378">
        <f t="shared" ref="NYC66:OAN66" si="5069">NYC$60*$C66*$C$65</f>
        <v>0</v>
      </c>
      <c r="NYE66" s="378">
        <f t="shared" ref="NYE66:OAP66" si="5070">NYE$60*$C66*$C$65</f>
        <v>0</v>
      </c>
      <c r="NYG66" s="378">
        <f t="shared" ref="NYG66:OAR66" si="5071">NYG$60*$C66*$C$65</f>
        <v>0</v>
      </c>
      <c r="NYI66" s="378">
        <f t="shared" ref="NYI66:OAT66" si="5072">NYI$60*$C66*$C$65</f>
        <v>0</v>
      </c>
      <c r="NYK66" s="378">
        <f t="shared" ref="NYK66:OAV66" si="5073">NYK$60*$C66*$C$65</f>
        <v>0</v>
      </c>
      <c r="NYM66" s="378">
        <f t="shared" ref="NYM66:OAX66" si="5074">NYM$60*$C66*$C$65</f>
        <v>0</v>
      </c>
      <c r="NYO66" s="378">
        <f t="shared" ref="NYO66:OAZ66" si="5075">NYO$60*$C66*$C$65</f>
        <v>0</v>
      </c>
      <c r="NYQ66" s="378">
        <f t="shared" ref="NYQ66:OBB66" si="5076">NYQ$60*$C66*$C$65</f>
        <v>0</v>
      </c>
      <c r="NYS66" s="378">
        <f t="shared" ref="NYS66:OBD66" si="5077">NYS$60*$C66*$C$65</f>
        <v>0</v>
      </c>
      <c r="NYU66" s="378">
        <f t="shared" ref="NYU66:OBF69" si="5078">NYU$60*$C66*$C$65</f>
        <v>0</v>
      </c>
      <c r="NYW66" s="378">
        <f t="shared" ref="NYW66:OBH66" si="5079">NYW$60*$C66*$C$65</f>
        <v>0</v>
      </c>
      <c r="NYY66" s="378">
        <f t="shared" ref="NYY66:OBJ66" si="5080">NYY$60*$C66*$C$65</f>
        <v>0</v>
      </c>
      <c r="NZA66" s="378">
        <f t="shared" ref="NZA66:OBL66" si="5081">NZA$60*$C66*$C$65</f>
        <v>0</v>
      </c>
      <c r="NZC66" s="378">
        <f t="shared" ref="NZC66:OBN66" si="5082">NZC$60*$C66*$C$65</f>
        <v>0</v>
      </c>
      <c r="NZE66" s="378">
        <f t="shared" ref="NZE66:OBP66" si="5083">NZE$60*$C66*$C$65</f>
        <v>0</v>
      </c>
      <c r="NZG66" s="378">
        <f t="shared" ref="NZG66:OBR66" si="5084">NZG$60*$C66*$C$65</f>
        <v>0</v>
      </c>
      <c r="NZI66" s="378">
        <f t="shared" ref="NZI66:OBT66" si="5085">NZI$60*$C66*$C$65</f>
        <v>0</v>
      </c>
      <c r="NZK66" s="378">
        <f t="shared" ref="NZK66:OBV66" si="5086">NZK$60*$C66*$C$65</f>
        <v>0</v>
      </c>
      <c r="NZM66" s="378">
        <f t="shared" ref="NZM66:OBX66" si="5087">NZM$60*$C66*$C$65</f>
        <v>0</v>
      </c>
      <c r="NZO66" s="378">
        <f t="shared" ref="NZO66:OBZ66" si="5088">NZO$60*$C66*$C$65</f>
        <v>0</v>
      </c>
      <c r="NZQ66" s="378">
        <f t="shared" ref="NZQ66:OCB66" si="5089">NZQ$60*$C66*$C$65</f>
        <v>0</v>
      </c>
      <c r="NZS66" s="378">
        <f t="shared" ref="NZS66:OCD66" si="5090">NZS$60*$C66*$C$65</f>
        <v>0</v>
      </c>
      <c r="NZU66" s="378">
        <f t="shared" ref="NZU66:OCF66" si="5091">NZU$60*$C66*$C$65</f>
        <v>0</v>
      </c>
      <c r="NZW66" s="378">
        <f t="shared" ref="NZW66:OCH66" si="5092">NZW$60*$C66*$C$65</f>
        <v>0</v>
      </c>
      <c r="NZY66" s="378">
        <f t="shared" ref="NZY66:OCJ66" si="5093">NZY$60*$C66*$C$65</f>
        <v>0</v>
      </c>
      <c r="OAA66" s="378">
        <f t="shared" ref="OAA66:OCL66" si="5094">OAA$60*$C66*$C$65</f>
        <v>0</v>
      </c>
      <c r="OAC66" s="378">
        <f t="shared" ref="OAC66:OCN66" si="5095">OAC$60*$C66*$C$65</f>
        <v>0</v>
      </c>
      <c r="OAE66" s="378">
        <f t="shared" ref="OAE66:OCP66" si="5096">OAE$60*$C66*$C$65</f>
        <v>0</v>
      </c>
      <c r="OAG66" s="378">
        <f t="shared" ref="OAG66:OCR66" si="5097">OAG$60*$C66*$C$65</f>
        <v>0</v>
      </c>
      <c r="OAI66" s="378">
        <f t="shared" ref="OAI66:OCT66" si="5098">OAI$60*$C66*$C$65</f>
        <v>0</v>
      </c>
      <c r="OAK66" s="378">
        <f t="shared" ref="OAK66:OCV66" si="5099">OAK$60*$C66*$C$65</f>
        <v>0</v>
      </c>
      <c r="OAM66" s="378">
        <f t="shared" ref="OAM66:OCX66" si="5100">OAM$60*$C66*$C$65</f>
        <v>0</v>
      </c>
      <c r="OAO66" s="378">
        <f t="shared" ref="OAO66:OCZ66" si="5101">OAO$60*$C66*$C$65</f>
        <v>0</v>
      </c>
      <c r="OAQ66" s="378">
        <f t="shared" ref="OAQ66:ODB66" si="5102">OAQ$60*$C66*$C$65</f>
        <v>0</v>
      </c>
      <c r="OAS66" s="378">
        <f t="shared" ref="OAS66:ODD66" si="5103">OAS$60*$C66*$C$65</f>
        <v>0</v>
      </c>
      <c r="OAU66" s="378">
        <f t="shared" ref="OAU66:ODF66" si="5104">OAU$60*$C66*$C$65</f>
        <v>0</v>
      </c>
      <c r="OAW66" s="378">
        <f t="shared" ref="OAW66:ODH66" si="5105">OAW$60*$C66*$C$65</f>
        <v>0</v>
      </c>
      <c r="OAY66" s="378">
        <f t="shared" ref="OAY66:ODJ66" si="5106">OAY$60*$C66*$C$65</f>
        <v>0</v>
      </c>
      <c r="OBA66" s="378">
        <f t="shared" ref="OBA66:ODL66" si="5107">OBA$60*$C66*$C$65</f>
        <v>0</v>
      </c>
      <c r="OBC66" s="378">
        <f t="shared" ref="OBC66:ODN66" si="5108">OBC$60*$C66*$C$65</f>
        <v>0</v>
      </c>
      <c r="OBE66" s="378">
        <f t="shared" ref="OBE66:ODP66" si="5109">OBE$60*$C66*$C$65</f>
        <v>0</v>
      </c>
      <c r="OBG66" s="378">
        <f t="shared" ref="OBG66:ODR69" si="5110">OBG$60*$C66*$C$65</f>
        <v>0</v>
      </c>
      <c r="OBI66" s="378">
        <f t="shared" ref="OBI66:ODT66" si="5111">OBI$60*$C66*$C$65</f>
        <v>0</v>
      </c>
      <c r="OBK66" s="378">
        <f t="shared" ref="OBK66:ODV66" si="5112">OBK$60*$C66*$C$65</f>
        <v>0</v>
      </c>
      <c r="OBM66" s="378">
        <f t="shared" ref="OBM66:ODX66" si="5113">OBM$60*$C66*$C$65</f>
        <v>0</v>
      </c>
      <c r="OBO66" s="378">
        <f t="shared" ref="OBO66:ODZ66" si="5114">OBO$60*$C66*$C$65</f>
        <v>0</v>
      </c>
      <c r="OBQ66" s="378">
        <f t="shared" ref="OBQ66:OEB66" si="5115">OBQ$60*$C66*$C$65</f>
        <v>0</v>
      </c>
      <c r="OBS66" s="378">
        <f t="shared" ref="OBS66:OED66" si="5116">OBS$60*$C66*$C$65</f>
        <v>0</v>
      </c>
      <c r="OBU66" s="378">
        <f t="shared" ref="OBU66:OEF66" si="5117">OBU$60*$C66*$C$65</f>
        <v>0</v>
      </c>
      <c r="OBW66" s="378">
        <f t="shared" ref="OBW66:OEH66" si="5118">OBW$60*$C66*$C$65</f>
        <v>0</v>
      </c>
      <c r="OBY66" s="378">
        <f t="shared" ref="OBY66:OEJ66" si="5119">OBY$60*$C66*$C$65</f>
        <v>0</v>
      </c>
      <c r="OCA66" s="378">
        <f t="shared" ref="OCA66:OEL66" si="5120">OCA$60*$C66*$C$65</f>
        <v>0</v>
      </c>
      <c r="OCC66" s="378">
        <f t="shared" ref="OCC66:OEN66" si="5121">OCC$60*$C66*$C$65</f>
        <v>0</v>
      </c>
      <c r="OCE66" s="378">
        <f t="shared" ref="OCE66:OEP66" si="5122">OCE$60*$C66*$C$65</f>
        <v>0</v>
      </c>
      <c r="OCG66" s="378">
        <f t="shared" ref="OCG66:OER66" si="5123">OCG$60*$C66*$C$65</f>
        <v>0</v>
      </c>
      <c r="OCI66" s="378">
        <f t="shared" ref="OCI66:OET66" si="5124">OCI$60*$C66*$C$65</f>
        <v>0</v>
      </c>
      <c r="OCK66" s="378">
        <f t="shared" ref="OCK66:OEV66" si="5125">OCK$60*$C66*$C$65</f>
        <v>0</v>
      </c>
      <c r="OCM66" s="378">
        <f t="shared" ref="OCM66:OEX66" si="5126">OCM$60*$C66*$C$65</f>
        <v>0</v>
      </c>
      <c r="OCO66" s="378">
        <f t="shared" ref="OCO66:OEZ66" si="5127">OCO$60*$C66*$C$65</f>
        <v>0</v>
      </c>
      <c r="OCQ66" s="378">
        <f t="shared" ref="OCQ66:OFB66" si="5128">OCQ$60*$C66*$C$65</f>
        <v>0</v>
      </c>
      <c r="OCS66" s="378">
        <f t="shared" ref="OCS66:OFD66" si="5129">OCS$60*$C66*$C$65</f>
        <v>0</v>
      </c>
      <c r="OCU66" s="378">
        <f t="shared" ref="OCU66:OFF66" si="5130">OCU$60*$C66*$C$65</f>
        <v>0</v>
      </c>
      <c r="OCW66" s="378">
        <f t="shared" ref="OCW66:OFH66" si="5131">OCW$60*$C66*$C$65</f>
        <v>0</v>
      </c>
      <c r="OCY66" s="378">
        <f t="shared" ref="OCY66:OFJ66" si="5132">OCY$60*$C66*$C$65</f>
        <v>0</v>
      </c>
      <c r="ODA66" s="378">
        <f t="shared" ref="ODA66:OFL66" si="5133">ODA$60*$C66*$C$65</f>
        <v>0</v>
      </c>
      <c r="ODC66" s="378">
        <f t="shared" ref="ODC66:OFN66" si="5134">ODC$60*$C66*$C$65</f>
        <v>0</v>
      </c>
      <c r="ODE66" s="378">
        <f t="shared" ref="ODE66:OFP66" si="5135">ODE$60*$C66*$C$65</f>
        <v>0</v>
      </c>
      <c r="ODG66" s="378">
        <f t="shared" ref="ODG66:OFR66" si="5136">ODG$60*$C66*$C$65</f>
        <v>0</v>
      </c>
      <c r="ODI66" s="378">
        <f t="shared" ref="ODI66:OFT66" si="5137">ODI$60*$C66*$C$65</f>
        <v>0</v>
      </c>
      <c r="ODK66" s="378">
        <f t="shared" ref="ODK66:OFV66" si="5138">ODK$60*$C66*$C$65</f>
        <v>0</v>
      </c>
      <c r="ODM66" s="378">
        <f t="shared" ref="ODM66:OFX66" si="5139">ODM$60*$C66*$C$65</f>
        <v>0</v>
      </c>
      <c r="ODO66" s="378">
        <f t="shared" ref="ODO66:OFZ66" si="5140">ODO$60*$C66*$C$65</f>
        <v>0</v>
      </c>
      <c r="ODQ66" s="378">
        <f t="shared" ref="ODQ66:OGB66" si="5141">ODQ$60*$C66*$C$65</f>
        <v>0</v>
      </c>
      <c r="ODS66" s="378">
        <f t="shared" ref="ODS66:OGD69" si="5142">ODS$60*$C66*$C$65</f>
        <v>0</v>
      </c>
      <c r="ODU66" s="378">
        <f t="shared" ref="ODU66:OGF66" si="5143">ODU$60*$C66*$C$65</f>
        <v>0</v>
      </c>
      <c r="ODW66" s="378">
        <f t="shared" ref="ODW66:OGH66" si="5144">ODW$60*$C66*$C$65</f>
        <v>0</v>
      </c>
      <c r="ODY66" s="378">
        <f t="shared" ref="ODY66:OGJ66" si="5145">ODY$60*$C66*$C$65</f>
        <v>0</v>
      </c>
      <c r="OEA66" s="378">
        <f t="shared" ref="OEA66:OGL66" si="5146">OEA$60*$C66*$C$65</f>
        <v>0</v>
      </c>
      <c r="OEC66" s="378">
        <f t="shared" ref="OEC66:OGN66" si="5147">OEC$60*$C66*$C$65</f>
        <v>0</v>
      </c>
      <c r="OEE66" s="378">
        <f t="shared" ref="OEE66:OGP66" si="5148">OEE$60*$C66*$C$65</f>
        <v>0</v>
      </c>
      <c r="OEG66" s="378">
        <f t="shared" ref="OEG66:OGR66" si="5149">OEG$60*$C66*$C$65</f>
        <v>0</v>
      </c>
      <c r="OEI66" s="378">
        <f t="shared" ref="OEI66:OGT66" si="5150">OEI$60*$C66*$C$65</f>
        <v>0</v>
      </c>
      <c r="OEK66" s="378">
        <f t="shared" ref="OEK66:OGV66" si="5151">OEK$60*$C66*$C$65</f>
        <v>0</v>
      </c>
      <c r="OEM66" s="378">
        <f t="shared" ref="OEM66:OGX66" si="5152">OEM$60*$C66*$C$65</f>
        <v>0</v>
      </c>
      <c r="OEO66" s="378">
        <f t="shared" ref="OEO66:OGZ66" si="5153">OEO$60*$C66*$C$65</f>
        <v>0</v>
      </c>
      <c r="OEQ66" s="378">
        <f t="shared" ref="OEQ66:OHB66" si="5154">OEQ$60*$C66*$C$65</f>
        <v>0</v>
      </c>
      <c r="OES66" s="378">
        <f t="shared" ref="OES66:OHD66" si="5155">OES$60*$C66*$C$65</f>
        <v>0</v>
      </c>
      <c r="OEU66" s="378">
        <f t="shared" ref="OEU66:OHF66" si="5156">OEU$60*$C66*$C$65</f>
        <v>0</v>
      </c>
      <c r="OEW66" s="378">
        <f t="shared" ref="OEW66:OHH66" si="5157">OEW$60*$C66*$C$65</f>
        <v>0</v>
      </c>
      <c r="OEY66" s="378">
        <f t="shared" ref="OEY66:OHJ66" si="5158">OEY$60*$C66*$C$65</f>
        <v>0</v>
      </c>
      <c r="OFA66" s="378">
        <f t="shared" ref="OFA66:OHL66" si="5159">OFA$60*$C66*$C$65</f>
        <v>0</v>
      </c>
      <c r="OFC66" s="378">
        <f t="shared" ref="OFC66:OHN66" si="5160">OFC$60*$C66*$C$65</f>
        <v>0</v>
      </c>
      <c r="OFE66" s="378">
        <f t="shared" ref="OFE66:OHP66" si="5161">OFE$60*$C66*$C$65</f>
        <v>0</v>
      </c>
      <c r="OFG66" s="378">
        <f t="shared" ref="OFG66:OHR66" si="5162">OFG$60*$C66*$C$65</f>
        <v>0</v>
      </c>
      <c r="OFI66" s="378">
        <f t="shared" ref="OFI66:OHT66" si="5163">OFI$60*$C66*$C$65</f>
        <v>0</v>
      </c>
      <c r="OFK66" s="378">
        <f t="shared" ref="OFK66:OHV66" si="5164">OFK$60*$C66*$C$65</f>
        <v>0</v>
      </c>
      <c r="OFM66" s="378">
        <f t="shared" ref="OFM66:OHX66" si="5165">OFM$60*$C66*$C$65</f>
        <v>0</v>
      </c>
      <c r="OFO66" s="378">
        <f t="shared" ref="OFO66:OHZ66" si="5166">OFO$60*$C66*$C$65</f>
        <v>0</v>
      </c>
      <c r="OFQ66" s="378">
        <f t="shared" ref="OFQ66:OIB66" si="5167">OFQ$60*$C66*$C$65</f>
        <v>0</v>
      </c>
      <c r="OFS66" s="378">
        <f t="shared" ref="OFS66:OID66" si="5168">OFS$60*$C66*$C$65</f>
        <v>0</v>
      </c>
      <c r="OFU66" s="378">
        <f t="shared" ref="OFU66:OIF66" si="5169">OFU$60*$C66*$C$65</f>
        <v>0</v>
      </c>
      <c r="OFW66" s="378">
        <f t="shared" ref="OFW66:OIH66" si="5170">OFW$60*$C66*$C$65</f>
        <v>0</v>
      </c>
      <c r="OFY66" s="378">
        <f t="shared" ref="OFY66:OIJ66" si="5171">OFY$60*$C66*$C$65</f>
        <v>0</v>
      </c>
      <c r="OGA66" s="378">
        <f t="shared" ref="OGA66:OIL66" si="5172">OGA$60*$C66*$C$65</f>
        <v>0</v>
      </c>
      <c r="OGC66" s="378">
        <f t="shared" ref="OGC66:OIN66" si="5173">OGC$60*$C66*$C$65</f>
        <v>0</v>
      </c>
      <c r="OGE66" s="378">
        <f t="shared" ref="OGE66:OIP69" si="5174">OGE$60*$C66*$C$65</f>
        <v>0</v>
      </c>
      <c r="OGG66" s="378">
        <f t="shared" ref="OGG66:OIR66" si="5175">OGG$60*$C66*$C$65</f>
        <v>0</v>
      </c>
      <c r="OGI66" s="378">
        <f t="shared" ref="OGI66:OIT66" si="5176">OGI$60*$C66*$C$65</f>
        <v>0</v>
      </c>
      <c r="OGK66" s="378">
        <f t="shared" ref="OGK66:OIV66" si="5177">OGK$60*$C66*$C$65</f>
        <v>0</v>
      </c>
      <c r="OGM66" s="378">
        <f t="shared" ref="OGM66:OIX66" si="5178">OGM$60*$C66*$C$65</f>
        <v>0</v>
      </c>
      <c r="OGO66" s="378">
        <f t="shared" ref="OGO66:OIZ66" si="5179">OGO$60*$C66*$C$65</f>
        <v>0</v>
      </c>
      <c r="OGQ66" s="378">
        <f t="shared" ref="OGQ66:OJB66" si="5180">OGQ$60*$C66*$C$65</f>
        <v>0</v>
      </c>
      <c r="OGS66" s="378">
        <f t="shared" ref="OGS66:OJD66" si="5181">OGS$60*$C66*$C$65</f>
        <v>0</v>
      </c>
      <c r="OGU66" s="378">
        <f t="shared" ref="OGU66:OJF66" si="5182">OGU$60*$C66*$C$65</f>
        <v>0</v>
      </c>
      <c r="OGW66" s="378">
        <f t="shared" ref="OGW66:OJH66" si="5183">OGW$60*$C66*$C$65</f>
        <v>0</v>
      </c>
      <c r="OGY66" s="378">
        <f t="shared" ref="OGY66:OJJ66" si="5184">OGY$60*$C66*$C$65</f>
        <v>0</v>
      </c>
      <c r="OHA66" s="378">
        <f t="shared" ref="OHA66:OJL66" si="5185">OHA$60*$C66*$C$65</f>
        <v>0</v>
      </c>
      <c r="OHC66" s="378">
        <f t="shared" ref="OHC66:OJN66" si="5186">OHC$60*$C66*$C$65</f>
        <v>0</v>
      </c>
      <c r="OHE66" s="378">
        <f t="shared" ref="OHE66:OJP66" si="5187">OHE$60*$C66*$C$65</f>
        <v>0</v>
      </c>
      <c r="OHG66" s="378">
        <f t="shared" ref="OHG66:OJR66" si="5188">OHG$60*$C66*$C$65</f>
        <v>0</v>
      </c>
      <c r="OHI66" s="378">
        <f t="shared" ref="OHI66:OJT66" si="5189">OHI$60*$C66*$C$65</f>
        <v>0</v>
      </c>
      <c r="OHK66" s="378">
        <f t="shared" ref="OHK66:OJV66" si="5190">OHK$60*$C66*$C$65</f>
        <v>0</v>
      </c>
      <c r="OHM66" s="378">
        <f t="shared" ref="OHM66:OJX66" si="5191">OHM$60*$C66*$C$65</f>
        <v>0</v>
      </c>
      <c r="OHO66" s="378">
        <f t="shared" ref="OHO66:OJZ66" si="5192">OHO$60*$C66*$C$65</f>
        <v>0</v>
      </c>
      <c r="OHQ66" s="378">
        <f t="shared" ref="OHQ66:OKB66" si="5193">OHQ$60*$C66*$C$65</f>
        <v>0</v>
      </c>
      <c r="OHS66" s="378">
        <f t="shared" ref="OHS66:OKD66" si="5194">OHS$60*$C66*$C$65</f>
        <v>0</v>
      </c>
      <c r="OHU66" s="378">
        <f t="shared" ref="OHU66:OKF66" si="5195">OHU$60*$C66*$C$65</f>
        <v>0</v>
      </c>
      <c r="OHW66" s="378">
        <f t="shared" ref="OHW66:OKH66" si="5196">OHW$60*$C66*$C$65</f>
        <v>0</v>
      </c>
      <c r="OHY66" s="378">
        <f t="shared" ref="OHY66:OKJ66" si="5197">OHY$60*$C66*$C$65</f>
        <v>0</v>
      </c>
      <c r="OIA66" s="378">
        <f t="shared" ref="OIA66:OKL66" si="5198">OIA$60*$C66*$C$65</f>
        <v>0</v>
      </c>
      <c r="OIC66" s="378">
        <f t="shared" ref="OIC66:OKN66" si="5199">OIC$60*$C66*$C$65</f>
        <v>0</v>
      </c>
      <c r="OIE66" s="378">
        <f t="shared" ref="OIE66:OKP66" si="5200">OIE$60*$C66*$C$65</f>
        <v>0</v>
      </c>
      <c r="OIG66" s="378">
        <f t="shared" ref="OIG66:OKR66" si="5201">OIG$60*$C66*$C$65</f>
        <v>0</v>
      </c>
      <c r="OII66" s="378">
        <f t="shared" ref="OII66:OKT66" si="5202">OII$60*$C66*$C$65</f>
        <v>0</v>
      </c>
      <c r="OIK66" s="378">
        <f t="shared" ref="OIK66:OKV66" si="5203">OIK$60*$C66*$C$65</f>
        <v>0</v>
      </c>
      <c r="OIM66" s="378">
        <f t="shared" ref="OIM66:OKX66" si="5204">OIM$60*$C66*$C$65</f>
        <v>0</v>
      </c>
      <c r="OIO66" s="378">
        <f t="shared" ref="OIO66:OKZ66" si="5205">OIO$60*$C66*$C$65</f>
        <v>0</v>
      </c>
      <c r="OIQ66" s="378">
        <f t="shared" ref="OIQ66:OLB69" si="5206">OIQ$60*$C66*$C$65</f>
        <v>0</v>
      </c>
      <c r="OIS66" s="378">
        <f t="shared" ref="OIS66:OLD66" si="5207">OIS$60*$C66*$C$65</f>
        <v>0</v>
      </c>
      <c r="OIU66" s="378">
        <f t="shared" ref="OIU66:OLF66" si="5208">OIU$60*$C66*$C$65</f>
        <v>0</v>
      </c>
      <c r="OIW66" s="378">
        <f t="shared" ref="OIW66:OLH66" si="5209">OIW$60*$C66*$C$65</f>
        <v>0</v>
      </c>
      <c r="OIY66" s="378">
        <f t="shared" ref="OIY66:OLJ66" si="5210">OIY$60*$C66*$C$65</f>
        <v>0</v>
      </c>
      <c r="OJA66" s="378">
        <f t="shared" ref="OJA66:OLL66" si="5211">OJA$60*$C66*$C$65</f>
        <v>0</v>
      </c>
      <c r="OJC66" s="378">
        <f t="shared" ref="OJC66:OLN66" si="5212">OJC$60*$C66*$C$65</f>
        <v>0</v>
      </c>
      <c r="OJE66" s="378">
        <f t="shared" ref="OJE66:OLP66" si="5213">OJE$60*$C66*$C$65</f>
        <v>0</v>
      </c>
      <c r="OJG66" s="378">
        <f t="shared" ref="OJG66:OLR66" si="5214">OJG$60*$C66*$C$65</f>
        <v>0</v>
      </c>
      <c r="OJI66" s="378">
        <f t="shared" ref="OJI66:OLT66" si="5215">OJI$60*$C66*$C$65</f>
        <v>0</v>
      </c>
      <c r="OJK66" s="378">
        <f t="shared" ref="OJK66:OLV66" si="5216">OJK$60*$C66*$C$65</f>
        <v>0</v>
      </c>
      <c r="OJM66" s="378">
        <f t="shared" ref="OJM66:OLX66" si="5217">OJM$60*$C66*$C$65</f>
        <v>0</v>
      </c>
      <c r="OJO66" s="378">
        <f t="shared" ref="OJO66:OLZ66" si="5218">OJO$60*$C66*$C$65</f>
        <v>0</v>
      </c>
      <c r="OJQ66" s="378">
        <f t="shared" ref="OJQ66:OMB66" si="5219">OJQ$60*$C66*$C$65</f>
        <v>0</v>
      </c>
      <c r="OJS66" s="378">
        <f t="shared" ref="OJS66:OMD66" si="5220">OJS$60*$C66*$C$65</f>
        <v>0</v>
      </c>
      <c r="OJU66" s="378">
        <f t="shared" ref="OJU66:OMF66" si="5221">OJU$60*$C66*$C$65</f>
        <v>0</v>
      </c>
      <c r="OJW66" s="378">
        <f t="shared" ref="OJW66:OMH66" si="5222">OJW$60*$C66*$C$65</f>
        <v>0</v>
      </c>
      <c r="OJY66" s="378">
        <f t="shared" ref="OJY66:OMJ66" si="5223">OJY$60*$C66*$C$65</f>
        <v>0</v>
      </c>
      <c r="OKA66" s="378">
        <f t="shared" ref="OKA66:OML66" si="5224">OKA$60*$C66*$C$65</f>
        <v>0</v>
      </c>
      <c r="OKC66" s="378">
        <f t="shared" ref="OKC66:OMN66" si="5225">OKC$60*$C66*$C$65</f>
        <v>0</v>
      </c>
      <c r="OKE66" s="378">
        <f t="shared" ref="OKE66:OMP66" si="5226">OKE$60*$C66*$C$65</f>
        <v>0</v>
      </c>
      <c r="OKG66" s="378">
        <f t="shared" ref="OKG66:OMR66" si="5227">OKG$60*$C66*$C$65</f>
        <v>0</v>
      </c>
      <c r="OKI66" s="378">
        <f t="shared" ref="OKI66:OMT66" si="5228">OKI$60*$C66*$C$65</f>
        <v>0</v>
      </c>
      <c r="OKK66" s="378">
        <f t="shared" ref="OKK66:OMV66" si="5229">OKK$60*$C66*$C$65</f>
        <v>0</v>
      </c>
      <c r="OKM66" s="378">
        <f t="shared" ref="OKM66:OMX66" si="5230">OKM$60*$C66*$C$65</f>
        <v>0</v>
      </c>
      <c r="OKO66" s="378">
        <f t="shared" ref="OKO66:OMZ66" si="5231">OKO$60*$C66*$C$65</f>
        <v>0</v>
      </c>
      <c r="OKQ66" s="378">
        <f t="shared" ref="OKQ66:ONB66" si="5232">OKQ$60*$C66*$C$65</f>
        <v>0</v>
      </c>
      <c r="OKS66" s="378">
        <f t="shared" ref="OKS66:OND66" si="5233">OKS$60*$C66*$C$65</f>
        <v>0</v>
      </c>
      <c r="OKU66" s="378">
        <f t="shared" ref="OKU66:ONF66" si="5234">OKU$60*$C66*$C$65</f>
        <v>0</v>
      </c>
      <c r="OKW66" s="378">
        <f t="shared" ref="OKW66:ONH66" si="5235">OKW$60*$C66*$C$65</f>
        <v>0</v>
      </c>
      <c r="OKY66" s="378">
        <f t="shared" ref="OKY66:ONJ66" si="5236">OKY$60*$C66*$C$65</f>
        <v>0</v>
      </c>
      <c r="OLA66" s="378">
        <f t="shared" ref="OLA66:ONL66" si="5237">OLA$60*$C66*$C$65</f>
        <v>0</v>
      </c>
      <c r="OLC66" s="378">
        <f t="shared" ref="OLC66:ONN69" si="5238">OLC$60*$C66*$C$65</f>
        <v>0</v>
      </c>
      <c r="OLE66" s="378">
        <f t="shared" ref="OLE66:ONP66" si="5239">OLE$60*$C66*$C$65</f>
        <v>0</v>
      </c>
      <c r="OLG66" s="378">
        <f t="shared" ref="OLG66:ONR66" si="5240">OLG$60*$C66*$C$65</f>
        <v>0</v>
      </c>
      <c r="OLI66" s="378">
        <f t="shared" ref="OLI66:ONT66" si="5241">OLI$60*$C66*$C$65</f>
        <v>0</v>
      </c>
      <c r="OLK66" s="378">
        <f t="shared" ref="OLK66:ONV66" si="5242">OLK$60*$C66*$C$65</f>
        <v>0</v>
      </c>
      <c r="OLM66" s="378">
        <f t="shared" ref="OLM66:ONX66" si="5243">OLM$60*$C66*$C$65</f>
        <v>0</v>
      </c>
      <c r="OLO66" s="378">
        <f t="shared" ref="OLO66:ONZ66" si="5244">OLO$60*$C66*$C$65</f>
        <v>0</v>
      </c>
      <c r="OLQ66" s="378">
        <f t="shared" ref="OLQ66:OOB66" si="5245">OLQ$60*$C66*$C$65</f>
        <v>0</v>
      </c>
      <c r="OLS66" s="378">
        <f t="shared" ref="OLS66:OOD66" si="5246">OLS$60*$C66*$C$65</f>
        <v>0</v>
      </c>
      <c r="OLU66" s="378">
        <f t="shared" ref="OLU66:OOF66" si="5247">OLU$60*$C66*$C$65</f>
        <v>0</v>
      </c>
      <c r="OLW66" s="378">
        <f t="shared" ref="OLW66:OOH66" si="5248">OLW$60*$C66*$C$65</f>
        <v>0</v>
      </c>
      <c r="OLY66" s="378">
        <f t="shared" ref="OLY66:OOJ66" si="5249">OLY$60*$C66*$C$65</f>
        <v>0</v>
      </c>
      <c r="OMA66" s="378">
        <f t="shared" ref="OMA66:OOL66" si="5250">OMA$60*$C66*$C$65</f>
        <v>0</v>
      </c>
      <c r="OMC66" s="378">
        <f t="shared" ref="OMC66:OON66" si="5251">OMC$60*$C66*$C$65</f>
        <v>0</v>
      </c>
      <c r="OME66" s="378">
        <f t="shared" ref="OME66:OOP66" si="5252">OME$60*$C66*$C$65</f>
        <v>0</v>
      </c>
      <c r="OMG66" s="378">
        <f t="shared" ref="OMG66:OOR66" si="5253">OMG$60*$C66*$C$65</f>
        <v>0</v>
      </c>
      <c r="OMI66" s="378">
        <f t="shared" ref="OMI66:OOT66" si="5254">OMI$60*$C66*$C$65</f>
        <v>0</v>
      </c>
      <c r="OMK66" s="378">
        <f t="shared" ref="OMK66:OOV66" si="5255">OMK$60*$C66*$C$65</f>
        <v>0</v>
      </c>
      <c r="OMM66" s="378">
        <f t="shared" ref="OMM66:OOX66" si="5256">OMM$60*$C66*$C$65</f>
        <v>0</v>
      </c>
      <c r="OMO66" s="378">
        <f t="shared" ref="OMO66:OOZ66" si="5257">OMO$60*$C66*$C$65</f>
        <v>0</v>
      </c>
      <c r="OMQ66" s="378">
        <f t="shared" ref="OMQ66:OPB66" si="5258">OMQ$60*$C66*$C$65</f>
        <v>0</v>
      </c>
      <c r="OMS66" s="378">
        <f t="shared" ref="OMS66:OPD66" si="5259">OMS$60*$C66*$C$65</f>
        <v>0</v>
      </c>
      <c r="OMU66" s="378">
        <f t="shared" ref="OMU66:OPF66" si="5260">OMU$60*$C66*$C$65</f>
        <v>0</v>
      </c>
      <c r="OMW66" s="378">
        <f t="shared" ref="OMW66:OPH66" si="5261">OMW$60*$C66*$C$65</f>
        <v>0</v>
      </c>
      <c r="OMY66" s="378">
        <f t="shared" ref="OMY66:OPJ66" si="5262">OMY$60*$C66*$C$65</f>
        <v>0</v>
      </c>
      <c r="ONA66" s="378">
        <f t="shared" ref="ONA66:OPL66" si="5263">ONA$60*$C66*$C$65</f>
        <v>0</v>
      </c>
      <c r="ONC66" s="378">
        <f t="shared" ref="ONC66:OPN66" si="5264">ONC$60*$C66*$C$65</f>
        <v>0</v>
      </c>
      <c r="ONE66" s="378">
        <f t="shared" ref="ONE66:OPP66" si="5265">ONE$60*$C66*$C$65</f>
        <v>0</v>
      </c>
      <c r="ONG66" s="378">
        <f t="shared" ref="ONG66:OPR66" si="5266">ONG$60*$C66*$C$65</f>
        <v>0</v>
      </c>
      <c r="ONI66" s="378">
        <f t="shared" ref="ONI66:OPT66" si="5267">ONI$60*$C66*$C$65</f>
        <v>0</v>
      </c>
      <c r="ONK66" s="378">
        <f t="shared" ref="ONK66:OPV66" si="5268">ONK$60*$C66*$C$65</f>
        <v>0</v>
      </c>
      <c r="ONM66" s="378">
        <f t="shared" ref="ONM66:OPX66" si="5269">ONM$60*$C66*$C$65</f>
        <v>0</v>
      </c>
      <c r="ONO66" s="378">
        <f t="shared" ref="ONO66:OPZ69" si="5270">ONO$60*$C66*$C$65</f>
        <v>0</v>
      </c>
      <c r="ONQ66" s="378">
        <f t="shared" ref="ONQ66:OQB66" si="5271">ONQ$60*$C66*$C$65</f>
        <v>0</v>
      </c>
      <c r="ONS66" s="378">
        <f t="shared" ref="ONS66:OQD66" si="5272">ONS$60*$C66*$C$65</f>
        <v>0</v>
      </c>
      <c r="ONU66" s="378">
        <f t="shared" ref="ONU66:OQF66" si="5273">ONU$60*$C66*$C$65</f>
        <v>0</v>
      </c>
      <c r="ONW66" s="378">
        <f t="shared" ref="ONW66:OQH66" si="5274">ONW$60*$C66*$C$65</f>
        <v>0</v>
      </c>
      <c r="ONY66" s="378">
        <f t="shared" ref="ONY66:OQJ66" si="5275">ONY$60*$C66*$C$65</f>
        <v>0</v>
      </c>
      <c r="OOA66" s="378">
        <f t="shared" ref="OOA66:OQL66" si="5276">OOA$60*$C66*$C$65</f>
        <v>0</v>
      </c>
      <c r="OOC66" s="378">
        <f t="shared" ref="OOC66:OQN66" si="5277">OOC$60*$C66*$C$65</f>
        <v>0</v>
      </c>
      <c r="OOE66" s="378">
        <f t="shared" ref="OOE66:OQP66" si="5278">OOE$60*$C66*$C$65</f>
        <v>0</v>
      </c>
      <c r="OOG66" s="378">
        <f t="shared" ref="OOG66:OQR66" si="5279">OOG$60*$C66*$C$65</f>
        <v>0</v>
      </c>
      <c r="OOI66" s="378">
        <f t="shared" ref="OOI66:OQT66" si="5280">OOI$60*$C66*$C$65</f>
        <v>0</v>
      </c>
      <c r="OOK66" s="378">
        <f t="shared" ref="OOK66:OQV66" si="5281">OOK$60*$C66*$C$65</f>
        <v>0</v>
      </c>
      <c r="OOM66" s="378">
        <f t="shared" ref="OOM66:OQX66" si="5282">OOM$60*$C66*$C$65</f>
        <v>0</v>
      </c>
      <c r="OOO66" s="378">
        <f t="shared" ref="OOO66:OQZ66" si="5283">OOO$60*$C66*$C$65</f>
        <v>0</v>
      </c>
      <c r="OOQ66" s="378">
        <f t="shared" ref="OOQ66:ORB66" si="5284">OOQ$60*$C66*$C$65</f>
        <v>0</v>
      </c>
      <c r="OOS66" s="378">
        <f t="shared" ref="OOS66:ORD66" si="5285">OOS$60*$C66*$C$65</f>
        <v>0</v>
      </c>
      <c r="OOU66" s="378">
        <f t="shared" ref="OOU66:ORF66" si="5286">OOU$60*$C66*$C$65</f>
        <v>0</v>
      </c>
      <c r="OOW66" s="378">
        <f t="shared" ref="OOW66:ORH66" si="5287">OOW$60*$C66*$C$65</f>
        <v>0</v>
      </c>
      <c r="OOY66" s="378">
        <f t="shared" ref="OOY66:ORJ66" si="5288">OOY$60*$C66*$C$65</f>
        <v>0</v>
      </c>
      <c r="OPA66" s="378">
        <f t="shared" ref="OPA66:ORL66" si="5289">OPA$60*$C66*$C$65</f>
        <v>0</v>
      </c>
      <c r="OPC66" s="378">
        <f t="shared" ref="OPC66:ORN66" si="5290">OPC$60*$C66*$C$65</f>
        <v>0</v>
      </c>
      <c r="OPE66" s="378">
        <f t="shared" ref="OPE66:ORP66" si="5291">OPE$60*$C66*$C$65</f>
        <v>0</v>
      </c>
      <c r="OPG66" s="378">
        <f t="shared" ref="OPG66:ORR66" si="5292">OPG$60*$C66*$C$65</f>
        <v>0</v>
      </c>
      <c r="OPI66" s="378">
        <f t="shared" ref="OPI66:ORT66" si="5293">OPI$60*$C66*$C$65</f>
        <v>0</v>
      </c>
      <c r="OPK66" s="378">
        <f t="shared" ref="OPK66:ORV66" si="5294">OPK$60*$C66*$C$65</f>
        <v>0</v>
      </c>
      <c r="OPM66" s="378">
        <f t="shared" ref="OPM66:ORX66" si="5295">OPM$60*$C66*$C$65</f>
        <v>0</v>
      </c>
      <c r="OPO66" s="378">
        <f t="shared" ref="OPO66:ORZ66" si="5296">OPO$60*$C66*$C$65</f>
        <v>0</v>
      </c>
      <c r="OPQ66" s="378">
        <f t="shared" ref="OPQ66:OSB66" si="5297">OPQ$60*$C66*$C$65</f>
        <v>0</v>
      </c>
      <c r="OPS66" s="378">
        <f t="shared" ref="OPS66:OSD66" si="5298">OPS$60*$C66*$C$65</f>
        <v>0</v>
      </c>
      <c r="OPU66" s="378">
        <f t="shared" ref="OPU66:OSF66" si="5299">OPU$60*$C66*$C$65</f>
        <v>0</v>
      </c>
      <c r="OPW66" s="378">
        <f t="shared" ref="OPW66:OSH66" si="5300">OPW$60*$C66*$C$65</f>
        <v>0</v>
      </c>
      <c r="OPY66" s="378">
        <f t="shared" ref="OPY66:OSJ66" si="5301">OPY$60*$C66*$C$65</f>
        <v>0</v>
      </c>
      <c r="OQA66" s="378">
        <f t="shared" ref="OQA66:OSL69" si="5302">OQA$60*$C66*$C$65</f>
        <v>0</v>
      </c>
      <c r="OQC66" s="378">
        <f t="shared" ref="OQC66:OSN66" si="5303">OQC$60*$C66*$C$65</f>
        <v>0</v>
      </c>
      <c r="OQE66" s="378">
        <f t="shared" ref="OQE66:OSP66" si="5304">OQE$60*$C66*$C$65</f>
        <v>0</v>
      </c>
      <c r="OQG66" s="378">
        <f t="shared" ref="OQG66:OSR66" si="5305">OQG$60*$C66*$C$65</f>
        <v>0</v>
      </c>
      <c r="OQI66" s="378">
        <f t="shared" ref="OQI66:OST66" si="5306">OQI$60*$C66*$C$65</f>
        <v>0</v>
      </c>
      <c r="OQK66" s="378">
        <f t="shared" ref="OQK66:OSV66" si="5307">OQK$60*$C66*$C$65</f>
        <v>0</v>
      </c>
      <c r="OQM66" s="378">
        <f t="shared" ref="OQM66:OSX66" si="5308">OQM$60*$C66*$C$65</f>
        <v>0</v>
      </c>
      <c r="OQO66" s="378">
        <f t="shared" ref="OQO66:OSZ66" si="5309">OQO$60*$C66*$C$65</f>
        <v>0</v>
      </c>
      <c r="OQQ66" s="378">
        <f t="shared" ref="OQQ66:OTB66" si="5310">OQQ$60*$C66*$C$65</f>
        <v>0</v>
      </c>
      <c r="OQS66" s="378">
        <f t="shared" ref="OQS66:OTD66" si="5311">OQS$60*$C66*$C$65</f>
        <v>0</v>
      </c>
      <c r="OQU66" s="378">
        <f t="shared" ref="OQU66:OTF66" si="5312">OQU$60*$C66*$C$65</f>
        <v>0</v>
      </c>
      <c r="OQW66" s="378">
        <f t="shared" ref="OQW66:OTH66" si="5313">OQW$60*$C66*$C$65</f>
        <v>0</v>
      </c>
      <c r="OQY66" s="378">
        <f t="shared" ref="OQY66:OTJ66" si="5314">OQY$60*$C66*$C$65</f>
        <v>0</v>
      </c>
      <c r="ORA66" s="378">
        <f t="shared" ref="ORA66:OTL66" si="5315">ORA$60*$C66*$C$65</f>
        <v>0</v>
      </c>
      <c r="ORC66" s="378">
        <f t="shared" ref="ORC66:OTN66" si="5316">ORC$60*$C66*$C$65</f>
        <v>0</v>
      </c>
      <c r="ORE66" s="378">
        <f t="shared" ref="ORE66:OTP66" si="5317">ORE$60*$C66*$C$65</f>
        <v>0</v>
      </c>
      <c r="ORG66" s="378">
        <f t="shared" ref="ORG66:OTR66" si="5318">ORG$60*$C66*$C$65</f>
        <v>0</v>
      </c>
      <c r="ORI66" s="378">
        <f t="shared" ref="ORI66:OTT66" si="5319">ORI$60*$C66*$C$65</f>
        <v>0</v>
      </c>
      <c r="ORK66" s="378">
        <f t="shared" ref="ORK66:OTV66" si="5320">ORK$60*$C66*$C$65</f>
        <v>0</v>
      </c>
      <c r="ORM66" s="378">
        <f t="shared" ref="ORM66:OTX66" si="5321">ORM$60*$C66*$C$65</f>
        <v>0</v>
      </c>
      <c r="ORO66" s="378">
        <f t="shared" ref="ORO66:OTZ66" si="5322">ORO$60*$C66*$C$65</f>
        <v>0</v>
      </c>
      <c r="ORQ66" s="378">
        <f t="shared" ref="ORQ66:OUB66" si="5323">ORQ$60*$C66*$C$65</f>
        <v>0</v>
      </c>
      <c r="ORS66" s="378">
        <f t="shared" ref="ORS66:OUD66" si="5324">ORS$60*$C66*$C$65</f>
        <v>0</v>
      </c>
      <c r="ORU66" s="378">
        <f t="shared" ref="ORU66:OUF66" si="5325">ORU$60*$C66*$C$65</f>
        <v>0</v>
      </c>
      <c r="ORW66" s="378">
        <f t="shared" ref="ORW66:OUH66" si="5326">ORW$60*$C66*$C$65</f>
        <v>0</v>
      </c>
      <c r="ORY66" s="378">
        <f t="shared" ref="ORY66:OUJ66" si="5327">ORY$60*$C66*$C$65</f>
        <v>0</v>
      </c>
      <c r="OSA66" s="378">
        <f t="shared" ref="OSA66:OUL66" si="5328">OSA$60*$C66*$C$65</f>
        <v>0</v>
      </c>
      <c r="OSC66" s="378">
        <f t="shared" ref="OSC66:OUN66" si="5329">OSC$60*$C66*$C$65</f>
        <v>0</v>
      </c>
      <c r="OSE66" s="378">
        <f t="shared" ref="OSE66:OUP66" si="5330">OSE$60*$C66*$C$65</f>
        <v>0</v>
      </c>
      <c r="OSG66" s="378">
        <f t="shared" ref="OSG66:OUR66" si="5331">OSG$60*$C66*$C$65</f>
        <v>0</v>
      </c>
      <c r="OSI66" s="378">
        <f t="shared" ref="OSI66:OUT66" si="5332">OSI$60*$C66*$C$65</f>
        <v>0</v>
      </c>
      <c r="OSK66" s="378">
        <f t="shared" ref="OSK66:OUV66" si="5333">OSK$60*$C66*$C$65</f>
        <v>0</v>
      </c>
      <c r="OSM66" s="378">
        <f t="shared" ref="OSM66:OUX69" si="5334">OSM$60*$C66*$C$65</f>
        <v>0</v>
      </c>
      <c r="OSO66" s="378">
        <f t="shared" ref="OSO66:OUZ66" si="5335">OSO$60*$C66*$C$65</f>
        <v>0</v>
      </c>
      <c r="OSQ66" s="378">
        <f t="shared" ref="OSQ66:OVB66" si="5336">OSQ$60*$C66*$C$65</f>
        <v>0</v>
      </c>
      <c r="OSS66" s="378">
        <f t="shared" ref="OSS66:OVD66" si="5337">OSS$60*$C66*$C$65</f>
        <v>0</v>
      </c>
      <c r="OSU66" s="378">
        <f t="shared" ref="OSU66:OVF66" si="5338">OSU$60*$C66*$C$65</f>
        <v>0</v>
      </c>
      <c r="OSW66" s="378">
        <f t="shared" ref="OSW66:OVH66" si="5339">OSW$60*$C66*$C$65</f>
        <v>0</v>
      </c>
      <c r="OSY66" s="378">
        <f t="shared" ref="OSY66:OVJ66" si="5340">OSY$60*$C66*$C$65</f>
        <v>0</v>
      </c>
      <c r="OTA66" s="378">
        <f t="shared" ref="OTA66:OVL66" si="5341">OTA$60*$C66*$C$65</f>
        <v>0</v>
      </c>
      <c r="OTC66" s="378">
        <f t="shared" ref="OTC66:OVN66" si="5342">OTC$60*$C66*$C$65</f>
        <v>0</v>
      </c>
      <c r="OTE66" s="378">
        <f t="shared" ref="OTE66:OVP66" si="5343">OTE$60*$C66*$C$65</f>
        <v>0</v>
      </c>
      <c r="OTG66" s="378">
        <f t="shared" ref="OTG66:OVR66" si="5344">OTG$60*$C66*$C$65</f>
        <v>0</v>
      </c>
      <c r="OTI66" s="378">
        <f t="shared" ref="OTI66:OVT66" si="5345">OTI$60*$C66*$C$65</f>
        <v>0</v>
      </c>
      <c r="OTK66" s="378">
        <f t="shared" ref="OTK66:OVV66" si="5346">OTK$60*$C66*$C$65</f>
        <v>0</v>
      </c>
      <c r="OTM66" s="378">
        <f t="shared" ref="OTM66:OVX66" si="5347">OTM$60*$C66*$C$65</f>
        <v>0</v>
      </c>
      <c r="OTO66" s="378">
        <f t="shared" ref="OTO66:OVZ66" si="5348">OTO$60*$C66*$C$65</f>
        <v>0</v>
      </c>
      <c r="OTQ66" s="378">
        <f t="shared" ref="OTQ66:OWB66" si="5349">OTQ$60*$C66*$C$65</f>
        <v>0</v>
      </c>
      <c r="OTS66" s="378">
        <f t="shared" ref="OTS66:OWD66" si="5350">OTS$60*$C66*$C$65</f>
        <v>0</v>
      </c>
      <c r="OTU66" s="378">
        <f t="shared" ref="OTU66:OWF66" si="5351">OTU$60*$C66*$C$65</f>
        <v>0</v>
      </c>
      <c r="OTW66" s="378">
        <f t="shared" ref="OTW66:OWH66" si="5352">OTW$60*$C66*$C$65</f>
        <v>0</v>
      </c>
      <c r="OTY66" s="378">
        <f t="shared" ref="OTY66:OWJ66" si="5353">OTY$60*$C66*$C$65</f>
        <v>0</v>
      </c>
      <c r="OUA66" s="378">
        <f t="shared" ref="OUA66:OWL66" si="5354">OUA$60*$C66*$C$65</f>
        <v>0</v>
      </c>
      <c r="OUC66" s="378">
        <f t="shared" ref="OUC66:OWN66" si="5355">OUC$60*$C66*$C$65</f>
        <v>0</v>
      </c>
      <c r="OUE66" s="378">
        <f t="shared" ref="OUE66:OWP66" si="5356">OUE$60*$C66*$C$65</f>
        <v>0</v>
      </c>
      <c r="OUG66" s="378">
        <f t="shared" ref="OUG66:OWR66" si="5357">OUG$60*$C66*$C$65</f>
        <v>0</v>
      </c>
      <c r="OUI66" s="378">
        <f t="shared" ref="OUI66:OWT66" si="5358">OUI$60*$C66*$C$65</f>
        <v>0</v>
      </c>
      <c r="OUK66" s="378">
        <f t="shared" ref="OUK66:OWV66" si="5359">OUK$60*$C66*$C$65</f>
        <v>0</v>
      </c>
      <c r="OUM66" s="378">
        <f t="shared" ref="OUM66:OWX66" si="5360">OUM$60*$C66*$C$65</f>
        <v>0</v>
      </c>
      <c r="OUO66" s="378">
        <f t="shared" ref="OUO66:OWZ66" si="5361">OUO$60*$C66*$C$65</f>
        <v>0</v>
      </c>
      <c r="OUQ66" s="378">
        <f t="shared" ref="OUQ66:OXB66" si="5362">OUQ$60*$C66*$C$65</f>
        <v>0</v>
      </c>
      <c r="OUS66" s="378">
        <f t="shared" ref="OUS66:OXD66" si="5363">OUS$60*$C66*$C$65</f>
        <v>0</v>
      </c>
      <c r="OUU66" s="378">
        <f t="shared" ref="OUU66:OXF66" si="5364">OUU$60*$C66*$C$65</f>
        <v>0</v>
      </c>
      <c r="OUW66" s="378">
        <f t="shared" ref="OUW66:OXH66" si="5365">OUW$60*$C66*$C$65</f>
        <v>0</v>
      </c>
      <c r="OUY66" s="378">
        <f t="shared" ref="OUY66:OXJ69" si="5366">OUY$60*$C66*$C$65</f>
        <v>0</v>
      </c>
      <c r="OVA66" s="378">
        <f t="shared" ref="OVA66:OXL66" si="5367">OVA$60*$C66*$C$65</f>
        <v>0</v>
      </c>
      <c r="OVC66" s="378">
        <f t="shared" ref="OVC66:OXN66" si="5368">OVC$60*$C66*$C$65</f>
        <v>0</v>
      </c>
      <c r="OVE66" s="378">
        <f t="shared" ref="OVE66:OXP66" si="5369">OVE$60*$C66*$C$65</f>
        <v>0</v>
      </c>
      <c r="OVG66" s="378">
        <f t="shared" ref="OVG66:OXR66" si="5370">OVG$60*$C66*$C$65</f>
        <v>0</v>
      </c>
      <c r="OVI66" s="378">
        <f t="shared" ref="OVI66:OXT66" si="5371">OVI$60*$C66*$C$65</f>
        <v>0</v>
      </c>
      <c r="OVK66" s="378">
        <f t="shared" ref="OVK66:OXV66" si="5372">OVK$60*$C66*$C$65</f>
        <v>0</v>
      </c>
      <c r="OVM66" s="378">
        <f t="shared" ref="OVM66:OXX66" si="5373">OVM$60*$C66*$C$65</f>
        <v>0</v>
      </c>
      <c r="OVO66" s="378">
        <f t="shared" ref="OVO66:OXZ66" si="5374">OVO$60*$C66*$C$65</f>
        <v>0</v>
      </c>
      <c r="OVQ66" s="378">
        <f t="shared" ref="OVQ66:OYB66" si="5375">OVQ$60*$C66*$C$65</f>
        <v>0</v>
      </c>
      <c r="OVS66" s="378">
        <f t="shared" ref="OVS66:OYD66" si="5376">OVS$60*$C66*$C$65</f>
        <v>0</v>
      </c>
      <c r="OVU66" s="378">
        <f t="shared" ref="OVU66:OYF66" si="5377">OVU$60*$C66*$C$65</f>
        <v>0</v>
      </c>
      <c r="OVW66" s="378">
        <f t="shared" ref="OVW66:OYH66" si="5378">OVW$60*$C66*$C$65</f>
        <v>0</v>
      </c>
      <c r="OVY66" s="378">
        <f t="shared" ref="OVY66:OYJ66" si="5379">OVY$60*$C66*$C$65</f>
        <v>0</v>
      </c>
      <c r="OWA66" s="378">
        <f t="shared" ref="OWA66:OYL66" si="5380">OWA$60*$C66*$C$65</f>
        <v>0</v>
      </c>
      <c r="OWC66" s="378">
        <f t="shared" ref="OWC66:OYN66" si="5381">OWC$60*$C66*$C$65</f>
        <v>0</v>
      </c>
      <c r="OWE66" s="378">
        <f t="shared" ref="OWE66:OYP66" si="5382">OWE$60*$C66*$C$65</f>
        <v>0</v>
      </c>
      <c r="OWG66" s="378">
        <f t="shared" ref="OWG66:OYR66" si="5383">OWG$60*$C66*$C$65</f>
        <v>0</v>
      </c>
      <c r="OWI66" s="378">
        <f t="shared" ref="OWI66:OYT66" si="5384">OWI$60*$C66*$C$65</f>
        <v>0</v>
      </c>
      <c r="OWK66" s="378">
        <f t="shared" ref="OWK66:OYV66" si="5385">OWK$60*$C66*$C$65</f>
        <v>0</v>
      </c>
      <c r="OWM66" s="378">
        <f t="shared" ref="OWM66:OYX66" si="5386">OWM$60*$C66*$C$65</f>
        <v>0</v>
      </c>
      <c r="OWO66" s="378">
        <f t="shared" ref="OWO66:OYZ66" si="5387">OWO$60*$C66*$C$65</f>
        <v>0</v>
      </c>
      <c r="OWQ66" s="378">
        <f t="shared" ref="OWQ66:OZB66" si="5388">OWQ$60*$C66*$C$65</f>
        <v>0</v>
      </c>
      <c r="OWS66" s="378">
        <f t="shared" ref="OWS66:OZD66" si="5389">OWS$60*$C66*$C$65</f>
        <v>0</v>
      </c>
      <c r="OWU66" s="378">
        <f t="shared" ref="OWU66:OZF66" si="5390">OWU$60*$C66*$C$65</f>
        <v>0</v>
      </c>
      <c r="OWW66" s="378">
        <f t="shared" ref="OWW66:OZH66" si="5391">OWW$60*$C66*$C$65</f>
        <v>0</v>
      </c>
      <c r="OWY66" s="378">
        <f t="shared" ref="OWY66:OZJ66" si="5392">OWY$60*$C66*$C$65</f>
        <v>0</v>
      </c>
      <c r="OXA66" s="378">
        <f t="shared" ref="OXA66:OZL66" si="5393">OXA$60*$C66*$C$65</f>
        <v>0</v>
      </c>
      <c r="OXC66" s="378">
        <f t="shared" ref="OXC66:OZN66" si="5394">OXC$60*$C66*$C$65</f>
        <v>0</v>
      </c>
      <c r="OXE66" s="378">
        <f t="shared" ref="OXE66:OZP66" si="5395">OXE$60*$C66*$C$65</f>
        <v>0</v>
      </c>
      <c r="OXG66" s="378">
        <f t="shared" ref="OXG66:OZR66" si="5396">OXG$60*$C66*$C$65</f>
        <v>0</v>
      </c>
      <c r="OXI66" s="378">
        <f t="shared" ref="OXI66:OZT66" si="5397">OXI$60*$C66*$C$65</f>
        <v>0</v>
      </c>
      <c r="OXK66" s="378">
        <f t="shared" ref="OXK66:OZV69" si="5398">OXK$60*$C66*$C$65</f>
        <v>0</v>
      </c>
      <c r="OXM66" s="378">
        <f t="shared" ref="OXM66:OZX66" si="5399">OXM$60*$C66*$C$65</f>
        <v>0</v>
      </c>
      <c r="OXO66" s="378">
        <f t="shared" ref="OXO66:OZZ66" si="5400">OXO$60*$C66*$C$65</f>
        <v>0</v>
      </c>
      <c r="OXQ66" s="378">
        <f t="shared" ref="OXQ66:PAB66" si="5401">OXQ$60*$C66*$C$65</f>
        <v>0</v>
      </c>
      <c r="OXS66" s="378">
        <f t="shared" ref="OXS66:PAD66" si="5402">OXS$60*$C66*$C$65</f>
        <v>0</v>
      </c>
      <c r="OXU66" s="378">
        <f t="shared" ref="OXU66:PAF66" si="5403">OXU$60*$C66*$C$65</f>
        <v>0</v>
      </c>
      <c r="OXW66" s="378">
        <f t="shared" ref="OXW66:PAH66" si="5404">OXW$60*$C66*$C$65</f>
        <v>0</v>
      </c>
      <c r="OXY66" s="378">
        <f t="shared" ref="OXY66:PAJ66" si="5405">OXY$60*$C66*$C$65</f>
        <v>0</v>
      </c>
      <c r="OYA66" s="378">
        <f t="shared" ref="OYA66:PAL66" si="5406">OYA$60*$C66*$C$65</f>
        <v>0</v>
      </c>
      <c r="OYC66" s="378">
        <f t="shared" ref="OYC66:PAN66" si="5407">OYC$60*$C66*$C$65</f>
        <v>0</v>
      </c>
      <c r="OYE66" s="378">
        <f t="shared" ref="OYE66:PAP66" si="5408">OYE$60*$C66*$C$65</f>
        <v>0</v>
      </c>
      <c r="OYG66" s="378">
        <f t="shared" ref="OYG66:PAR66" si="5409">OYG$60*$C66*$C$65</f>
        <v>0</v>
      </c>
      <c r="OYI66" s="378">
        <f t="shared" ref="OYI66:PAT66" si="5410">OYI$60*$C66*$C$65</f>
        <v>0</v>
      </c>
      <c r="OYK66" s="378">
        <f t="shared" ref="OYK66:PAV66" si="5411">OYK$60*$C66*$C$65</f>
        <v>0</v>
      </c>
      <c r="OYM66" s="378">
        <f t="shared" ref="OYM66:PAX66" si="5412">OYM$60*$C66*$C$65</f>
        <v>0</v>
      </c>
      <c r="OYO66" s="378">
        <f t="shared" ref="OYO66:PAZ66" si="5413">OYO$60*$C66*$C$65</f>
        <v>0</v>
      </c>
      <c r="OYQ66" s="378">
        <f t="shared" ref="OYQ66:PBB66" si="5414">OYQ$60*$C66*$C$65</f>
        <v>0</v>
      </c>
      <c r="OYS66" s="378">
        <f t="shared" ref="OYS66:PBD66" si="5415">OYS$60*$C66*$C$65</f>
        <v>0</v>
      </c>
      <c r="OYU66" s="378">
        <f t="shared" ref="OYU66:PBF66" si="5416">OYU$60*$C66*$C$65</f>
        <v>0</v>
      </c>
      <c r="OYW66" s="378">
        <f t="shared" ref="OYW66:PBH66" si="5417">OYW$60*$C66*$C$65</f>
        <v>0</v>
      </c>
      <c r="OYY66" s="378">
        <f t="shared" ref="OYY66:PBJ66" si="5418">OYY$60*$C66*$C$65</f>
        <v>0</v>
      </c>
      <c r="OZA66" s="378">
        <f t="shared" ref="OZA66:PBL66" si="5419">OZA$60*$C66*$C$65</f>
        <v>0</v>
      </c>
      <c r="OZC66" s="378">
        <f t="shared" ref="OZC66:PBN66" si="5420">OZC$60*$C66*$C$65</f>
        <v>0</v>
      </c>
      <c r="OZE66" s="378">
        <f t="shared" ref="OZE66:PBP66" si="5421">OZE$60*$C66*$C$65</f>
        <v>0</v>
      </c>
      <c r="OZG66" s="378">
        <f t="shared" ref="OZG66:PBR66" si="5422">OZG$60*$C66*$C$65</f>
        <v>0</v>
      </c>
      <c r="OZI66" s="378">
        <f t="shared" ref="OZI66:PBT66" si="5423">OZI$60*$C66*$C$65</f>
        <v>0</v>
      </c>
      <c r="OZK66" s="378">
        <f t="shared" ref="OZK66:PBV66" si="5424">OZK$60*$C66*$C$65</f>
        <v>0</v>
      </c>
      <c r="OZM66" s="378">
        <f t="shared" ref="OZM66:PBX66" si="5425">OZM$60*$C66*$C$65</f>
        <v>0</v>
      </c>
      <c r="OZO66" s="378">
        <f t="shared" ref="OZO66:PBZ66" si="5426">OZO$60*$C66*$C$65</f>
        <v>0</v>
      </c>
      <c r="OZQ66" s="378">
        <f t="shared" ref="OZQ66:PCB66" si="5427">OZQ$60*$C66*$C$65</f>
        <v>0</v>
      </c>
      <c r="OZS66" s="378">
        <f t="shared" ref="OZS66:PCD66" si="5428">OZS$60*$C66*$C$65</f>
        <v>0</v>
      </c>
      <c r="OZU66" s="378">
        <f t="shared" ref="OZU66:PCF66" si="5429">OZU$60*$C66*$C$65</f>
        <v>0</v>
      </c>
      <c r="OZW66" s="378">
        <f t="shared" ref="OZW66:PCH69" si="5430">OZW$60*$C66*$C$65</f>
        <v>0</v>
      </c>
      <c r="OZY66" s="378">
        <f t="shared" ref="OZY66:PCJ66" si="5431">OZY$60*$C66*$C$65</f>
        <v>0</v>
      </c>
      <c r="PAA66" s="378">
        <f t="shared" ref="PAA66:PCL66" si="5432">PAA$60*$C66*$C$65</f>
        <v>0</v>
      </c>
      <c r="PAC66" s="378">
        <f t="shared" ref="PAC66:PCN66" si="5433">PAC$60*$C66*$C$65</f>
        <v>0</v>
      </c>
      <c r="PAE66" s="378">
        <f t="shared" ref="PAE66:PCP66" si="5434">PAE$60*$C66*$C$65</f>
        <v>0</v>
      </c>
      <c r="PAG66" s="378">
        <f t="shared" ref="PAG66:PCR66" si="5435">PAG$60*$C66*$C$65</f>
        <v>0</v>
      </c>
      <c r="PAI66" s="378">
        <f t="shared" ref="PAI66:PCT66" si="5436">PAI$60*$C66*$C$65</f>
        <v>0</v>
      </c>
      <c r="PAK66" s="378">
        <f t="shared" ref="PAK66:PCV66" si="5437">PAK$60*$C66*$C$65</f>
        <v>0</v>
      </c>
      <c r="PAM66" s="378">
        <f t="shared" ref="PAM66:PCX66" si="5438">PAM$60*$C66*$C$65</f>
        <v>0</v>
      </c>
      <c r="PAO66" s="378">
        <f t="shared" ref="PAO66:PCZ66" si="5439">PAO$60*$C66*$C$65</f>
        <v>0</v>
      </c>
      <c r="PAQ66" s="378">
        <f t="shared" ref="PAQ66:PDB66" si="5440">PAQ$60*$C66*$C$65</f>
        <v>0</v>
      </c>
      <c r="PAS66" s="378">
        <f t="shared" ref="PAS66:PDD66" si="5441">PAS$60*$C66*$C$65</f>
        <v>0</v>
      </c>
      <c r="PAU66" s="378">
        <f t="shared" ref="PAU66:PDF66" si="5442">PAU$60*$C66*$C$65</f>
        <v>0</v>
      </c>
      <c r="PAW66" s="378">
        <f t="shared" ref="PAW66:PDH66" si="5443">PAW$60*$C66*$C$65</f>
        <v>0</v>
      </c>
      <c r="PAY66" s="378">
        <f t="shared" ref="PAY66:PDJ66" si="5444">PAY$60*$C66*$C$65</f>
        <v>0</v>
      </c>
      <c r="PBA66" s="378">
        <f t="shared" ref="PBA66:PDL66" si="5445">PBA$60*$C66*$C$65</f>
        <v>0</v>
      </c>
      <c r="PBC66" s="378">
        <f t="shared" ref="PBC66:PDN66" si="5446">PBC$60*$C66*$C$65</f>
        <v>0</v>
      </c>
      <c r="PBE66" s="378">
        <f t="shared" ref="PBE66:PDP66" si="5447">PBE$60*$C66*$C$65</f>
        <v>0</v>
      </c>
      <c r="PBG66" s="378">
        <f t="shared" ref="PBG66:PDR66" si="5448">PBG$60*$C66*$C$65</f>
        <v>0</v>
      </c>
      <c r="PBI66" s="378">
        <f t="shared" ref="PBI66:PDT66" si="5449">PBI$60*$C66*$C$65</f>
        <v>0</v>
      </c>
      <c r="PBK66" s="378">
        <f t="shared" ref="PBK66:PDV66" si="5450">PBK$60*$C66*$C$65</f>
        <v>0</v>
      </c>
      <c r="PBM66" s="378">
        <f t="shared" ref="PBM66:PDX66" si="5451">PBM$60*$C66*$C$65</f>
        <v>0</v>
      </c>
      <c r="PBO66" s="378">
        <f t="shared" ref="PBO66:PDZ66" si="5452">PBO$60*$C66*$C$65</f>
        <v>0</v>
      </c>
      <c r="PBQ66" s="378">
        <f t="shared" ref="PBQ66:PEB66" si="5453">PBQ$60*$C66*$C$65</f>
        <v>0</v>
      </c>
      <c r="PBS66" s="378">
        <f t="shared" ref="PBS66:PED66" si="5454">PBS$60*$C66*$C$65</f>
        <v>0</v>
      </c>
      <c r="PBU66" s="378">
        <f t="shared" ref="PBU66:PEF66" si="5455">PBU$60*$C66*$C$65</f>
        <v>0</v>
      </c>
      <c r="PBW66" s="378">
        <f t="shared" ref="PBW66:PEH66" si="5456">PBW$60*$C66*$C$65</f>
        <v>0</v>
      </c>
      <c r="PBY66" s="378">
        <f t="shared" ref="PBY66:PEJ66" si="5457">PBY$60*$C66*$C$65</f>
        <v>0</v>
      </c>
      <c r="PCA66" s="378">
        <f t="shared" ref="PCA66:PEL66" si="5458">PCA$60*$C66*$C$65</f>
        <v>0</v>
      </c>
      <c r="PCC66" s="378">
        <f t="shared" ref="PCC66:PEN66" si="5459">PCC$60*$C66*$C$65</f>
        <v>0</v>
      </c>
      <c r="PCE66" s="378">
        <f t="shared" ref="PCE66:PEP66" si="5460">PCE$60*$C66*$C$65</f>
        <v>0</v>
      </c>
      <c r="PCG66" s="378">
        <f t="shared" ref="PCG66:PER66" si="5461">PCG$60*$C66*$C$65</f>
        <v>0</v>
      </c>
      <c r="PCI66" s="378">
        <f t="shared" ref="PCI66:PET69" si="5462">PCI$60*$C66*$C$65</f>
        <v>0</v>
      </c>
      <c r="PCK66" s="378">
        <f t="shared" ref="PCK66:PEV66" si="5463">PCK$60*$C66*$C$65</f>
        <v>0</v>
      </c>
      <c r="PCM66" s="378">
        <f t="shared" ref="PCM66:PEX66" si="5464">PCM$60*$C66*$C$65</f>
        <v>0</v>
      </c>
      <c r="PCO66" s="378">
        <f t="shared" ref="PCO66:PEZ66" si="5465">PCO$60*$C66*$C$65</f>
        <v>0</v>
      </c>
      <c r="PCQ66" s="378">
        <f t="shared" ref="PCQ66:PFB66" si="5466">PCQ$60*$C66*$C$65</f>
        <v>0</v>
      </c>
      <c r="PCS66" s="378">
        <f t="shared" ref="PCS66:PFD66" si="5467">PCS$60*$C66*$C$65</f>
        <v>0</v>
      </c>
      <c r="PCU66" s="378">
        <f t="shared" ref="PCU66:PFF66" si="5468">PCU$60*$C66*$C$65</f>
        <v>0</v>
      </c>
      <c r="PCW66" s="378">
        <f t="shared" ref="PCW66:PFH66" si="5469">PCW$60*$C66*$C$65</f>
        <v>0</v>
      </c>
      <c r="PCY66" s="378">
        <f t="shared" ref="PCY66:PFJ66" si="5470">PCY$60*$C66*$C$65</f>
        <v>0</v>
      </c>
      <c r="PDA66" s="378">
        <f t="shared" ref="PDA66:PFL66" si="5471">PDA$60*$C66*$C$65</f>
        <v>0</v>
      </c>
      <c r="PDC66" s="378">
        <f t="shared" ref="PDC66:PFN66" si="5472">PDC$60*$C66*$C$65</f>
        <v>0</v>
      </c>
      <c r="PDE66" s="378">
        <f t="shared" ref="PDE66:PFP66" si="5473">PDE$60*$C66*$C$65</f>
        <v>0</v>
      </c>
      <c r="PDG66" s="378">
        <f t="shared" ref="PDG66:PFR66" si="5474">PDG$60*$C66*$C$65</f>
        <v>0</v>
      </c>
      <c r="PDI66" s="378">
        <f t="shared" ref="PDI66:PFT66" si="5475">PDI$60*$C66*$C$65</f>
        <v>0</v>
      </c>
      <c r="PDK66" s="378">
        <f t="shared" ref="PDK66:PFV66" si="5476">PDK$60*$C66*$C$65</f>
        <v>0</v>
      </c>
      <c r="PDM66" s="378">
        <f t="shared" ref="PDM66:PFX66" si="5477">PDM$60*$C66*$C$65</f>
        <v>0</v>
      </c>
      <c r="PDO66" s="378">
        <f t="shared" ref="PDO66:PFZ66" si="5478">PDO$60*$C66*$C$65</f>
        <v>0</v>
      </c>
      <c r="PDQ66" s="378">
        <f t="shared" ref="PDQ66:PGB66" si="5479">PDQ$60*$C66*$C$65</f>
        <v>0</v>
      </c>
      <c r="PDS66" s="378">
        <f t="shared" ref="PDS66:PGD66" si="5480">PDS$60*$C66*$C$65</f>
        <v>0</v>
      </c>
      <c r="PDU66" s="378">
        <f t="shared" ref="PDU66:PGF66" si="5481">PDU$60*$C66*$C$65</f>
        <v>0</v>
      </c>
      <c r="PDW66" s="378">
        <f t="shared" ref="PDW66:PGH66" si="5482">PDW$60*$C66*$C$65</f>
        <v>0</v>
      </c>
      <c r="PDY66" s="378">
        <f t="shared" ref="PDY66:PGJ66" si="5483">PDY$60*$C66*$C$65</f>
        <v>0</v>
      </c>
      <c r="PEA66" s="378">
        <f t="shared" ref="PEA66:PGL66" si="5484">PEA$60*$C66*$C$65</f>
        <v>0</v>
      </c>
      <c r="PEC66" s="378">
        <f t="shared" ref="PEC66:PGN66" si="5485">PEC$60*$C66*$C$65</f>
        <v>0</v>
      </c>
      <c r="PEE66" s="378">
        <f t="shared" ref="PEE66:PGP66" si="5486">PEE$60*$C66*$C$65</f>
        <v>0</v>
      </c>
      <c r="PEG66" s="378">
        <f t="shared" ref="PEG66:PGR66" si="5487">PEG$60*$C66*$C$65</f>
        <v>0</v>
      </c>
      <c r="PEI66" s="378">
        <f t="shared" ref="PEI66:PGT66" si="5488">PEI$60*$C66*$C$65</f>
        <v>0</v>
      </c>
      <c r="PEK66" s="378">
        <f t="shared" ref="PEK66:PGV66" si="5489">PEK$60*$C66*$C$65</f>
        <v>0</v>
      </c>
      <c r="PEM66" s="378">
        <f t="shared" ref="PEM66:PGX66" si="5490">PEM$60*$C66*$C$65</f>
        <v>0</v>
      </c>
      <c r="PEO66" s="378">
        <f t="shared" ref="PEO66:PGZ66" si="5491">PEO$60*$C66*$C$65</f>
        <v>0</v>
      </c>
      <c r="PEQ66" s="378">
        <f t="shared" ref="PEQ66:PHB66" si="5492">PEQ$60*$C66*$C$65</f>
        <v>0</v>
      </c>
      <c r="PES66" s="378">
        <f t="shared" ref="PES66:PHD66" si="5493">PES$60*$C66*$C$65</f>
        <v>0</v>
      </c>
      <c r="PEU66" s="378">
        <f t="shared" ref="PEU66:PHF69" si="5494">PEU$60*$C66*$C$65</f>
        <v>0</v>
      </c>
      <c r="PEW66" s="378">
        <f t="shared" ref="PEW66:PHH66" si="5495">PEW$60*$C66*$C$65</f>
        <v>0</v>
      </c>
      <c r="PEY66" s="378">
        <f t="shared" ref="PEY66:PHJ66" si="5496">PEY$60*$C66*$C$65</f>
        <v>0</v>
      </c>
      <c r="PFA66" s="378">
        <f t="shared" ref="PFA66:PHL66" si="5497">PFA$60*$C66*$C$65</f>
        <v>0</v>
      </c>
      <c r="PFC66" s="378">
        <f t="shared" ref="PFC66:PHN66" si="5498">PFC$60*$C66*$C$65</f>
        <v>0</v>
      </c>
      <c r="PFE66" s="378">
        <f t="shared" ref="PFE66:PHP66" si="5499">PFE$60*$C66*$C$65</f>
        <v>0</v>
      </c>
      <c r="PFG66" s="378">
        <f t="shared" ref="PFG66:PHR66" si="5500">PFG$60*$C66*$C$65</f>
        <v>0</v>
      </c>
      <c r="PFI66" s="378">
        <f t="shared" ref="PFI66:PHT66" si="5501">PFI$60*$C66*$C$65</f>
        <v>0</v>
      </c>
      <c r="PFK66" s="378">
        <f t="shared" ref="PFK66:PHV66" si="5502">PFK$60*$C66*$C$65</f>
        <v>0</v>
      </c>
      <c r="PFM66" s="378">
        <f t="shared" ref="PFM66:PHX66" si="5503">PFM$60*$C66*$C$65</f>
        <v>0</v>
      </c>
      <c r="PFO66" s="378">
        <f t="shared" ref="PFO66:PHZ66" si="5504">PFO$60*$C66*$C$65</f>
        <v>0</v>
      </c>
      <c r="PFQ66" s="378">
        <f t="shared" ref="PFQ66:PIB66" si="5505">PFQ$60*$C66*$C$65</f>
        <v>0</v>
      </c>
      <c r="PFS66" s="378">
        <f t="shared" ref="PFS66:PID66" si="5506">PFS$60*$C66*$C$65</f>
        <v>0</v>
      </c>
      <c r="PFU66" s="378">
        <f t="shared" ref="PFU66:PIF66" si="5507">PFU$60*$C66*$C$65</f>
        <v>0</v>
      </c>
      <c r="PFW66" s="378">
        <f t="shared" ref="PFW66:PIH66" si="5508">PFW$60*$C66*$C$65</f>
        <v>0</v>
      </c>
      <c r="PFY66" s="378">
        <f t="shared" ref="PFY66:PIJ66" si="5509">PFY$60*$C66*$C$65</f>
        <v>0</v>
      </c>
      <c r="PGA66" s="378">
        <f t="shared" ref="PGA66:PIL66" si="5510">PGA$60*$C66*$C$65</f>
        <v>0</v>
      </c>
      <c r="PGC66" s="378">
        <f t="shared" ref="PGC66:PIN66" si="5511">PGC$60*$C66*$C$65</f>
        <v>0</v>
      </c>
      <c r="PGE66" s="378">
        <f t="shared" ref="PGE66:PIP66" si="5512">PGE$60*$C66*$C$65</f>
        <v>0</v>
      </c>
      <c r="PGG66" s="378">
        <f t="shared" ref="PGG66:PIR66" si="5513">PGG$60*$C66*$C$65</f>
        <v>0</v>
      </c>
      <c r="PGI66" s="378">
        <f t="shared" ref="PGI66:PIT66" si="5514">PGI$60*$C66*$C$65</f>
        <v>0</v>
      </c>
      <c r="PGK66" s="378">
        <f t="shared" ref="PGK66:PIV66" si="5515">PGK$60*$C66*$C$65</f>
        <v>0</v>
      </c>
      <c r="PGM66" s="378">
        <f t="shared" ref="PGM66:PIX66" si="5516">PGM$60*$C66*$C$65</f>
        <v>0</v>
      </c>
      <c r="PGO66" s="378">
        <f t="shared" ref="PGO66:PIZ66" si="5517">PGO$60*$C66*$C$65</f>
        <v>0</v>
      </c>
      <c r="PGQ66" s="378">
        <f t="shared" ref="PGQ66:PJB66" si="5518">PGQ$60*$C66*$C$65</f>
        <v>0</v>
      </c>
      <c r="PGS66" s="378">
        <f t="shared" ref="PGS66:PJD66" si="5519">PGS$60*$C66*$C$65</f>
        <v>0</v>
      </c>
      <c r="PGU66" s="378">
        <f t="shared" ref="PGU66:PJF66" si="5520">PGU$60*$C66*$C$65</f>
        <v>0</v>
      </c>
      <c r="PGW66" s="378">
        <f t="shared" ref="PGW66:PJH66" si="5521">PGW$60*$C66*$C$65</f>
        <v>0</v>
      </c>
      <c r="PGY66" s="378">
        <f t="shared" ref="PGY66:PJJ66" si="5522">PGY$60*$C66*$C$65</f>
        <v>0</v>
      </c>
      <c r="PHA66" s="378">
        <f t="shared" ref="PHA66:PJL66" si="5523">PHA$60*$C66*$C$65</f>
        <v>0</v>
      </c>
      <c r="PHC66" s="378">
        <f t="shared" ref="PHC66:PJN66" si="5524">PHC$60*$C66*$C$65</f>
        <v>0</v>
      </c>
      <c r="PHE66" s="378">
        <f t="shared" ref="PHE66:PJP66" si="5525">PHE$60*$C66*$C$65</f>
        <v>0</v>
      </c>
      <c r="PHG66" s="378">
        <f t="shared" ref="PHG66:PJR69" si="5526">PHG$60*$C66*$C$65</f>
        <v>0</v>
      </c>
      <c r="PHI66" s="378">
        <f t="shared" ref="PHI66:PJT66" si="5527">PHI$60*$C66*$C$65</f>
        <v>0</v>
      </c>
      <c r="PHK66" s="378">
        <f t="shared" ref="PHK66:PJV66" si="5528">PHK$60*$C66*$C$65</f>
        <v>0</v>
      </c>
      <c r="PHM66" s="378">
        <f t="shared" ref="PHM66:PJX66" si="5529">PHM$60*$C66*$C$65</f>
        <v>0</v>
      </c>
      <c r="PHO66" s="378">
        <f t="shared" ref="PHO66:PJZ66" si="5530">PHO$60*$C66*$C$65</f>
        <v>0</v>
      </c>
      <c r="PHQ66" s="378">
        <f t="shared" ref="PHQ66:PKB66" si="5531">PHQ$60*$C66*$C$65</f>
        <v>0</v>
      </c>
      <c r="PHS66" s="378">
        <f t="shared" ref="PHS66:PKD66" si="5532">PHS$60*$C66*$C$65</f>
        <v>0</v>
      </c>
      <c r="PHU66" s="378">
        <f t="shared" ref="PHU66:PKF66" si="5533">PHU$60*$C66*$C$65</f>
        <v>0</v>
      </c>
      <c r="PHW66" s="378">
        <f t="shared" ref="PHW66:PKH66" si="5534">PHW$60*$C66*$C$65</f>
        <v>0</v>
      </c>
      <c r="PHY66" s="378">
        <f t="shared" ref="PHY66:PKJ66" si="5535">PHY$60*$C66*$C$65</f>
        <v>0</v>
      </c>
      <c r="PIA66" s="378">
        <f t="shared" ref="PIA66:PKL66" si="5536">PIA$60*$C66*$C$65</f>
        <v>0</v>
      </c>
      <c r="PIC66" s="378">
        <f t="shared" ref="PIC66:PKN66" si="5537">PIC$60*$C66*$C$65</f>
        <v>0</v>
      </c>
      <c r="PIE66" s="378">
        <f t="shared" ref="PIE66:PKP66" si="5538">PIE$60*$C66*$C$65</f>
        <v>0</v>
      </c>
      <c r="PIG66" s="378">
        <f t="shared" ref="PIG66:PKR66" si="5539">PIG$60*$C66*$C$65</f>
        <v>0</v>
      </c>
      <c r="PII66" s="378">
        <f t="shared" ref="PII66:PKT66" si="5540">PII$60*$C66*$C$65</f>
        <v>0</v>
      </c>
      <c r="PIK66" s="378">
        <f t="shared" ref="PIK66:PKV66" si="5541">PIK$60*$C66*$C$65</f>
        <v>0</v>
      </c>
      <c r="PIM66" s="378">
        <f t="shared" ref="PIM66:PKX66" si="5542">PIM$60*$C66*$C$65</f>
        <v>0</v>
      </c>
      <c r="PIO66" s="378">
        <f t="shared" ref="PIO66:PKZ66" si="5543">PIO$60*$C66*$C$65</f>
        <v>0</v>
      </c>
      <c r="PIQ66" s="378">
        <f t="shared" ref="PIQ66:PLB66" si="5544">PIQ$60*$C66*$C$65</f>
        <v>0</v>
      </c>
      <c r="PIS66" s="378">
        <f t="shared" ref="PIS66:PLD66" si="5545">PIS$60*$C66*$C$65</f>
        <v>0</v>
      </c>
      <c r="PIU66" s="378">
        <f t="shared" ref="PIU66:PLF66" si="5546">PIU$60*$C66*$C$65</f>
        <v>0</v>
      </c>
      <c r="PIW66" s="378">
        <f t="shared" ref="PIW66:PLH66" si="5547">PIW$60*$C66*$C$65</f>
        <v>0</v>
      </c>
      <c r="PIY66" s="378">
        <f t="shared" ref="PIY66:PLJ66" si="5548">PIY$60*$C66*$C$65</f>
        <v>0</v>
      </c>
      <c r="PJA66" s="378">
        <f t="shared" ref="PJA66:PLL66" si="5549">PJA$60*$C66*$C$65</f>
        <v>0</v>
      </c>
      <c r="PJC66" s="378">
        <f t="shared" ref="PJC66:PLN66" si="5550">PJC$60*$C66*$C$65</f>
        <v>0</v>
      </c>
      <c r="PJE66" s="378">
        <f t="shared" ref="PJE66:PLP66" si="5551">PJE$60*$C66*$C$65</f>
        <v>0</v>
      </c>
      <c r="PJG66" s="378">
        <f t="shared" ref="PJG66:PLR66" si="5552">PJG$60*$C66*$C$65</f>
        <v>0</v>
      </c>
      <c r="PJI66" s="378">
        <f t="shared" ref="PJI66:PLT66" si="5553">PJI$60*$C66*$C$65</f>
        <v>0</v>
      </c>
      <c r="PJK66" s="378">
        <f t="shared" ref="PJK66:PLV66" si="5554">PJK$60*$C66*$C$65</f>
        <v>0</v>
      </c>
      <c r="PJM66" s="378">
        <f t="shared" ref="PJM66:PLX66" si="5555">PJM$60*$C66*$C$65</f>
        <v>0</v>
      </c>
      <c r="PJO66" s="378">
        <f t="shared" ref="PJO66:PLZ66" si="5556">PJO$60*$C66*$C$65</f>
        <v>0</v>
      </c>
      <c r="PJQ66" s="378">
        <f t="shared" ref="PJQ66:PMB66" si="5557">PJQ$60*$C66*$C$65</f>
        <v>0</v>
      </c>
      <c r="PJS66" s="378">
        <f t="shared" ref="PJS66:PMD69" si="5558">PJS$60*$C66*$C$65</f>
        <v>0</v>
      </c>
      <c r="PJU66" s="378">
        <f t="shared" ref="PJU66:PMF66" si="5559">PJU$60*$C66*$C$65</f>
        <v>0</v>
      </c>
      <c r="PJW66" s="378">
        <f t="shared" ref="PJW66:PMH66" si="5560">PJW$60*$C66*$C$65</f>
        <v>0</v>
      </c>
      <c r="PJY66" s="378">
        <f t="shared" ref="PJY66:PMJ66" si="5561">PJY$60*$C66*$C$65</f>
        <v>0</v>
      </c>
      <c r="PKA66" s="378">
        <f t="shared" ref="PKA66:PML66" si="5562">PKA$60*$C66*$C$65</f>
        <v>0</v>
      </c>
      <c r="PKC66" s="378">
        <f t="shared" ref="PKC66:PMN66" si="5563">PKC$60*$C66*$C$65</f>
        <v>0</v>
      </c>
      <c r="PKE66" s="378">
        <f t="shared" ref="PKE66:PMP66" si="5564">PKE$60*$C66*$C$65</f>
        <v>0</v>
      </c>
      <c r="PKG66" s="378">
        <f t="shared" ref="PKG66:PMR66" si="5565">PKG$60*$C66*$C$65</f>
        <v>0</v>
      </c>
      <c r="PKI66" s="378">
        <f t="shared" ref="PKI66:PMT66" si="5566">PKI$60*$C66*$C$65</f>
        <v>0</v>
      </c>
      <c r="PKK66" s="378">
        <f t="shared" ref="PKK66:PMV66" si="5567">PKK$60*$C66*$C$65</f>
        <v>0</v>
      </c>
      <c r="PKM66" s="378">
        <f t="shared" ref="PKM66:PMX66" si="5568">PKM$60*$C66*$C$65</f>
        <v>0</v>
      </c>
      <c r="PKO66" s="378">
        <f t="shared" ref="PKO66:PMZ66" si="5569">PKO$60*$C66*$C$65</f>
        <v>0</v>
      </c>
      <c r="PKQ66" s="378">
        <f t="shared" ref="PKQ66:PNB66" si="5570">PKQ$60*$C66*$C$65</f>
        <v>0</v>
      </c>
      <c r="PKS66" s="378">
        <f t="shared" ref="PKS66:PND66" si="5571">PKS$60*$C66*$C$65</f>
        <v>0</v>
      </c>
      <c r="PKU66" s="378">
        <f t="shared" ref="PKU66:PNF66" si="5572">PKU$60*$C66*$C$65</f>
        <v>0</v>
      </c>
      <c r="PKW66" s="378">
        <f t="shared" ref="PKW66:PNH66" si="5573">PKW$60*$C66*$C$65</f>
        <v>0</v>
      </c>
      <c r="PKY66" s="378">
        <f t="shared" ref="PKY66:PNJ66" si="5574">PKY$60*$C66*$C$65</f>
        <v>0</v>
      </c>
      <c r="PLA66" s="378">
        <f t="shared" ref="PLA66:PNL66" si="5575">PLA$60*$C66*$C$65</f>
        <v>0</v>
      </c>
      <c r="PLC66" s="378">
        <f t="shared" ref="PLC66:PNN66" si="5576">PLC$60*$C66*$C$65</f>
        <v>0</v>
      </c>
      <c r="PLE66" s="378">
        <f t="shared" ref="PLE66:PNP66" si="5577">PLE$60*$C66*$C$65</f>
        <v>0</v>
      </c>
      <c r="PLG66" s="378">
        <f t="shared" ref="PLG66:PNR66" si="5578">PLG$60*$C66*$C$65</f>
        <v>0</v>
      </c>
      <c r="PLI66" s="378">
        <f t="shared" ref="PLI66:PNT66" si="5579">PLI$60*$C66*$C$65</f>
        <v>0</v>
      </c>
      <c r="PLK66" s="378">
        <f t="shared" ref="PLK66:PNV66" si="5580">PLK$60*$C66*$C$65</f>
        <v>0</v>
      </c>
      <c r="PLM66" s="378">
        <f t="shared" ref="PLM66:PNX66" si="5581">PLM$60*$C66*$C$65</f>
        <v>0</v>
      </c>
      <c r="PLO66" s="378">
        <f t="shared" ref="PLO66:PNZ66" si="5582">PLO$60*$C66*$C$65</f>
        <v>0</v>
      </c>
      <c r="PLQ66" s="378">
        <f t="shared" ref="PLQ66:POB66" si="5583">PLQ$60*$C66*$C$65</f>
        <v>0</v>
      </c>
      <c r="PLS66" s="378">
        <f t="shared" ref="PLS66:POD66" si="5584">PLS$60*$C66*$C$65</f>
        <v>0</v>
      </c>
      <c r="PLU66" s="378">
        <f t="shared" ref="PLU66:POF66" si="5585">PLU$60*$C66*$C$65</f>
        <v>0</v>
      </c>
      <c r="PLW66" s="378">
        <f t="shared" ref="PLW66:POH66" si="5586">PLW$60*$C66*$C$65</f>
        <v>0</v>
      </c>
      <c r="PLY66" s="378">
        <f t="shared" ref="PLY66:POJ66" si="5587">PLY$60*$C66*$C$65</f>
        <v>0</v>
      </c>
      <c r="PMA66" s="378">
        <f t="shared" ref="PMA66:POL66" si="5588">PMA$60*$C66*$C$65</f>
        <v>0</v>
      </c>
      <c r="PMC66" s="378">
        <f t="shared" ref="PMC66:PON66" si="5589">PMC$60*$C66*$C$65</f>
        <v>0</v>
      </c>
      <c r="PME66" s="378">
        <f t="shared" ref="PME66:POP69" si="5590">PME$60*$C66*$C$65</f>
        <v>0</v>
      </c>
      <c r="PMG66" s="378">
        <f t="shared" ref="PMG66:POR66" si="5591">PMG$60*$C66*$C$65</f>
        <v>0</v>
      </c>
      <c r="PMI66" s="378">
        <f t="shared" ref="PMI66:POT66" si="5592">PMI$60*$C66*$C$65</f>
        <v>0</v>
      </c>
      <c r="PMK66" s="378">
        <f t="shared" ref="PMK66:POV66" si="5593">PMK$60*$C66*$C$65</f>
        <v>0</v>
      </c>
      <c r="PMM66" s="378">
        <f t="shared" ref="PMM66:POX66" si="5594">PMM$60*$C66*$C$65</f>
        <v>0</v>
      </c>
      <c r="PMO66" s="378">
        <f t="shared" ref="PMO66:POZ66" si="5595">PMO$60*$C66*$C$65</f>
        <v>0</v>
      </c>
      <c r="PMQ66" s="378">
        <f t="shared" ref="PMQ66:PPB66" si="5596">PMQ$60*$C66*$C$65</f>
        <v>0</v>
      </c>
      <c r="PMS66" s="378">
        <f t="shared" ref="PMS66:PPD66" si="5597">PMS$60*$C66*$C$65</f>
        <v>0</v>
      </c>
      <c r="PMU66" s="378">
        <f t="shared" ref="PMU66:PPF66" si="5598">PMU$60*$C66*$C$65</f>
        <v>0</v>
      </c>
      <c r="PMW66" s="378">
        <f t="shared" ref="PMW66:PPH66" si="5599">PMW$60*$C66*$C$65</f>
        <v>0</v>
      </c>
      <c r="PMY66" s="378">
        <f t="shared" ref="PMY66:PPJ66" si="5600">PMY$60*$C66*$C$65</f>
        <v>0</v>
      </c>
      <c r="PNA66" s="378">
        <f t="shared" ref="PNA66:PPL66" si="5601">PNA$60*$C66*$C$65</f>
        <v>0</v>
      </c>
      <c r="PNC66" s="378">
        <f t="shared" ref="PNC66:PPN66" si="5602">PNC$60*$C66*$C$65</f>
        <v>0</v>
      </c>
      <c r="PNE66" s="378">
        <f t="shared" ref="PNE66:PPP66" si="5603">PNE$60*$C66*$C$65</f>
        <v>0</v>
      </c>
      <c r="PNG66" s="378">
        <f t="shared" ref="PNG66:PPR66" si="5604">PNG$60*$C66*$C$65</f>
        <v>0</v>
      </c>
      <c r="PNI66" s="378">
        <f t="shared" ref="PNI66:PPT66" si="5605">PNI$60*$C66*$C$65</f>
        <v>0</v>
      </c>
      <c r="PNK66" s="378">
        <f t="shared" ref="PNK66:PPV66" si="5606">PNK$60*$C66*$C$65</f>
        <v>0</v>
      </c>
      <c r="PNM66" s="378">
        <f t="shared" ref="PNM66:PPX66" si="5607">PNM$60*$C66*$C$65</f>
        <v>0</v>
      </c>
      <c r="PNO66" s="378">
        <f t="shared" ref="PNO66:PPZ66" si="5608">PNO$60*$C66*$C$65</f>
        <v>0</v>
      </c>
      <c r="PNQ66" s="378">
        <f t="shared" ref="PNQ66:PQB66" si="5609">PNQ$60*$C66*$C$65</f>
        <v>0</v>
      </c>
      <c r="PNS66" s="378">
        <f t="shared" ref="PNS66:PQD66" si="5610">PNS$60*$C66*$C$65</f>
        <v>0</v>
      </c>
      <c r="PNU66" s="378">
        <f t="shared" ref="PNU66:PQF66" si="5611">PNU$60*$C66*$C$65</f>
        <v>0</v>
      </c>
      <c r="PNW66" s="378">
        <f t="shared" ref="PNW66:PQH66" si="5612">PNW$60*$C66*$C$65</f>
        <v>0</v>
      </c>
      <c r="PNY66" s="378">
        <f t="shared" ref="PNY66:PQJ66" si="5613">PNY$60*$C66*$C$65</f>
        <v>0</v>
      </c>
      <c r="POA66" s="378">
        <f t="shared" ref="POA66:PQL66" si="5614">POA$60*$C66*$C$65</f>
        <v>0</v>
      </c>
      <c r="POC66" s="378">
        <f t="shared" ref="POC66:PQN66" si="5615">POC$60*$C66*$C$65</f>
        <v>0</v>
      </c>
      <c r="POE66" s="378">
        <f t="shared" ref="POE66:PQP66" si="5616">POE$60*$C66*$C$65</f>
        <v>0</v>
      </c>
      <c r="POG66" s="378">
        <f t="shared" ref="POG66:PQR66" si="5617">POG$60*$C66*$C$65</f>
        <v>0</v>
      </c>
      <c r="POI66" s="378">
        <f t="shared" ref="POI66:PQT66" si="5618">POI$60*$C66*$C$65</f>
        <v>0</v>
      </c>
      <c r="POK66" s="378">
        <f t="shared" ref="POK66:PQV66" si="5619">POK$60*$C66*$C$65</f>
        <v>0</v>
      </c>
      <c r="POM66" s="378">
        <f t="shared" ref="POM66:PQX66" si="5620">POM$60*$C66*$C$65</f>
        <v>0</v>
      </c>
      <c r="POO66" s="378">
        <f t="shared" ref="POO66:PQZ66" si="5621">POO$60*$C66*$C$65</f>
        <v>0</v>
      </c>
      <c r="POQ66" s="378">
        <f t="shared" ref="POQ66:PRB69" si="5622">POQ$60*$C66*$C$65</f>
        <v>0</v>
      </c>
      <c r="POS66" s="378">
        <f t="shared" ref="POS66:PRD66" si="5623">POS$60*$C66*$C$65</f>
        <v>0</v>
      </c>
      <c r="POU66" s="378">
        <f t="shared" ref="POU66:PRF66" si="5624">POU$60*$C66*$C$65</f>
        <v>0</v>
      </c>
      <c r="POW66" s="378">
        <f t="shared" ref="POW66:PRH66" si="5625">POW$60*$C66*$C$65</f>
        <v>0</v>
      </c>
      <c r="POY66" s="378">
        <f t="shared" ref="POY66:PRJ66" si="5626">POY$60*$C66*$C$65</f>
        <v>0</v>
      </c>
      <c r="PPA66" s="378">
        <f t="shared" ref="PPA66:PRL66" si="5627">PPA$60*$C66*$C$65</f>
        <v>0</v>
      </c>
      <c r="PPC66" s="378">
        <f t="shared" ref="PPC66:PRN66" si="5628">PPC$60*$C66*$C$65</f>
        <v>0</v>
      </c>
      <c r="PPE66" s="378">
        <f t="shared" ref="PPE66:PRP66" si="5629">PPE$60*$C66*$C$65</f>
        <v>0</v>
      </c>
      <c r="PPG66" s="378">
        <f t="shared" ref="PPG66:PRR66" si="5630">PPG$60*$C66*$C$65</f>
        <v>0</v>
      </c>
      <c r="PPI66" s="378">
        <f t="shared" ref="PPI66:PRT66" si="5631">PPI$60*$C66*$C$65</f>
        <v>0</v>
      </c>
      <c r="PPK66" s="378">
        <f t="shared" ref="PPK66:PRV66" si="5632">PPK$60*$C66*$C$65</f>
        <v>0</v>
      </c>
      <c r="PPM66" s="378">
        <f t="shared" ref="PPM66:PRX66" si="5633">PPM$60*$C66*$C$65</f>
        <v>0</v>
      </c>
      <c r="PPO66" s="378">
        <f t="shared" ref="PPO66:PRZ66" si="5634">PPO$60*$C66*$C$65</f>
        <v>0</v>
      </c>
      <c r="PPQ66" s="378">
        <f t="shared" ref="PPQ66:PSB66" si="5635">PPQ$60*$C66*$C$65</f>
        <v>0</v>
      </c>
      <c r="PPS66" s="378">
        <f t="shared" ref="PPS66:PSD66" si="5636">PPS$60*$C66*$C$65</f>
        <v>0</v>
      </c>
      <c r="PPU66" s="378">
        <f t="shared" ref="PPU66:PSF66" si="5637">PPU$60*$C66*$C$65</f>
        <v>0</v>
      </c>
      <c r="PPW66" s="378">
        <f t="shared" ref="PPW66:PSH66" si="5638">PPW$60*$C66*$C$65</f>
        <v>0</v>
      </c>
      <c r="PPY66" s="378">
        <f t="shared" ref="PPY66:PSJ66" si="5639">PPY$60*$C66*$C$65</f>
        <v>0</v>
      </c>
      <c r="PQA66" s="378">
        <f t="shared" ref="PQA66:PSL66" si="5640">PQA$60*$C66*$C$65</f>
        <v>0</v>
      </c>
      <c r="PQC66" s="378">
        <f t="shared" ref="PQC66:PSN66" si="5641">PQC$60*$C66*$C$65</f>
        <v>0</v>
      </c>
      <c r="PQE66" s="378">
        <f t="shared" ref="PQE66:PSP66" si="5642">PQE$60*$C66*$C$65</f>
        <v>0</v>
      </c>
      <c r="PQG66" s="378">
        <f t="shared" ref="PQG66:PSR66" si="5643">PQG$60*$C66*$C$65</f>
        <v>0</v>
      </c>
      <c r="PQI66" s="378">
        <f t="shared" ref="PQI66:PST66" si="5644">PQI$60*$C66*$C$65</f>
        <v>0</v>
      </c>
      <c r="PQK66" s="378">
        <f t="shared" ref="PQK66:PSV66" si="5645">PQK$60*$C66*$C$65</f>
        <v>0</v>
      </c>
      <c r="PQM66" s="378">
        <f t="shared" ref="PQM66:PSX66" si="5646">PQM$60*$C66*$C$65</f>
        <v>0</v>
      </c>
      <c r="PQO66" s="378">
        <f t="shared" ref="PQO66:PSZ66" si="5647">PQO$60*$C66*$C$65</f>
        <v>0</v>
      </c>
      <c r="PQQ66" s="378">
        <f t="shared" ref="PQQ66:PTB66" si="5648">PQQ$60*$C66*$C$65</f>
        <v>0</v>
      </c>
      <c r="PQS66" s="378">
        <f t="shared" ref="PQS66:PTD66" si="5649">PQS$60*$C66*$C$65</f>
        <v>0</v>
      </c>
      <c r="PQU66" s="378">
        <f t="shared" ref="PQU66:PTF66" si="5650">PQU$60*$C66*$C$65</f>
        <v>0</v>
      </c>
      <c r="PQW66" s="378">
        <f t="shared" ref="PQW66:PTH66" si="5651">PQW$60*$C66*$C$65</f>
        <v>0</v>
      </c>
      <c r="PQY66" s="378">
        <f t="shared" ref="PQY66:PTJ66" si="5652">PQY$60*$C66*$C$65</f>
        <v>0</v>
      </c>
      <c r="PRA66" s="378">
        <f t="shared" ref="PRA66:PTL66" si="5653">PRA$60*$C66*$C$65</f>
        <v>0</v>
      </c>
      <c r="PRC66" s="378">
        <f t="shared" ref="PRC66:PTN69" si="5654">PRC$60*$C66*$C$65</f>
        <v>0</v>
      </c>
      <c r="PRE66" s="378">
        <f t="shared" ref="PRE66:PTP66" si="5655">PRE$60*$C66*$C$65</f>
        <v>0</v>
      </c>
      <c r="PRG66" s="378">
        <f t="shared" ref="PRG66:PTR66" si="5656">PRG$60*$C66*$C$65</f>
        <v>0</v>
      </c>
      <c r="PRI66" s="378">
        <f t="shared" ref="PRI66:PTT66" si="5657">PRI$60*$C66*$C$65</f>
        <v>0</v>
      </c>
      <c r="PRK66" s="378">
        <f t="shared" ref="PRK66:PTV66" si="5658">PRK$60*$C66*$C$65</f>
        <v>0</v>
      </c>
      <c r="PRM66" s="378">
        <f t="shared" ref="PRM66:PTX66" si="5659">PRM$60*$C66*$C$65</f>
        <v>0</v>
      </c>
      <c r="PRO66" s="378">
        <f t="shared" ref="PRO66:PTZ66" si="5660">PRO$60*$C66*$C$65</f>
        <v>0</v>
      </c>
      <c r="PRQ66" s="378">
        <f t="shared" ref="PRQ66:PUB66" si="5661">PRQ$60*$C66*$C$65</f>
        <v>0</v>
      </c>
      <c r="PRS66" s="378">
        <f t="shared" ref="PRS66:PUD66" si="5662">PRS$60*$C66*$C$65</f>
        <v>0</v>
      </c>
      <c r="PRU66" s="378">
        <f t="shared" ref="PRU66:PUF66" si="5663">PRU$60*$C66*$C$65</f>
        <v>0</v>
      </c>
      <c r="PRW66" s="378">
        <f t="shared" ref="PRW66:PUH66" si="5664">PRW$60*$C66*$C$65</f>
        <v>0</v>
      </c>
      <c r="PRY66" s="378">
        <f t="shared" ref="PRY66:PUJ66" si="5665">PRY$60*$C66*$C$65</f>
        <v>0</v>
      </c>
      <c r="PSA66" s="378">
        <f t="shared" ref="PSA66:PUL66" si="5666">PSA$60*$C66*$C$65</f>
        <v>0</v>
      </c>
      <c r="PSC66" s="378">
        <f t="shared" ref="PSC66:PUN66" si="5667">PSC$60*$C66*$C$65</f>
        <v>0</v>
      </c>
      <c r="PSE66" s="378">
        <f t="shared" ref="PSE66:PUP66" si="5668">PSE$60*$C66*$C$65</f>
        <v>0</v>
      </c>
      <c r="PSG66" s="378">
        <f t="shared" ref="PSG66:PUR66" si="5669">PSG$60*$C66*$C$65</f>
        <v>0</v>
      </c>
      <c r="PSI66" s="378">
        <f t="shared" ref="PSI66:PUT66" si="5670">PSI$60*$C66*$C$65</f>
        <v>0</v>
      </c>
      <c r="PSK66" s="378">
        <f t="shared" ref="PSK66:PUV66" si="5671">PSK$60*$C66*$C$65</f>
        <v>0</v>
      </c>
      <c r="PSM66" s="378">
        <f t="shared" ref="PSM66:PUX66" si="5672">PSM$60*$C66*$C$65</f>
        <v>0</v>
      </c>
      <c r="PSO66" s="378">
        <f t="shared" ref="PSO66:PUZ66" si="5673">PSO$60*$C66*$C$65</f>
        <v>0</v>
      </c>
      <c r="PSQ66" s="378">
        <f t="shared" ref="PSQ66:PVB66" si="5674">PSQ$60*$C66*$C$65</f>
        <v>0</v>
      </c>
      <c r="PSS66" s="378">
        <f t="shared" ref="PSS66:PVD66" si="5675">PSS$60*$C66*$C$65</f>
        <v>0</v>
      </c>
      <c r="PSU66" s="378">
        <f t="shared" ref="PSU66:PVF66" si="5676">PSU$60*$C66*$C$65</f>
        <v>0</v>
      </c>
      <c r="PSW66" s="378">
        <f t="shared" ref="PSW66:PVH66" si="5677">PSW$60*$C66*$C$65</f>
        <v>0</v>
      </c>
      <c r="PSY66" s="378">
        <f t="shared" ref="PSY66:PVJ66" si="5678">PSY$60*$C66*$C$65</f>
        <v>0</v>
      </c>
      <c r="PTA66" s="378">
        <f t="shared" ref="PTA66:PVL66" si="5679">PTA$60*$C66*$C$65</f>
        <v>0</v>
      </c>
      <c r="PTC66" s="378">
        <f t="shared" ref="PTC66:PVN66" si="5680">PTC$60*$C66*$C$65</f>
        <v>0</v>
      </c>
      <c r="PTE66" s="378">
        <f t="shared" ref="PTE66:PVP66" si="5681">PTE$60*$C66*$C$65</f>
        <v>0</v>
      </c>
      <c r="PTG66" s="378">
        <f t="shared" ref="PTG66:PVR66" si="5682">PTG$60*$C66*$C$65</f>
        <v>0</v>
      </c>
      <c r="PTI66" s="378">
        <f t="shared" ref="PTI66:PVT66" si="5683">PTI$60*$C66*$C$65</f>
        <v>0</v>
      </c>
      <c r="PTK66" s="378">
        <f t="shared" ref="PTK66:PVV66" si="5684">PTK$60*$C66*$C$65</f>
        <v>0</v>
      </c>
      <c r="PTM66" s="378">
        <f t="shared" ref="PTM66:PVX66" si="5685">PTM$60*$C66*$C$65</f>
        <v>0</v>
      </c>
      <c r="PTO66" s="378">
        <f t="shared" ref="PTO66:PVZ69" si="5686">PTO$60*$C66*$C$65</f>
        <v>0</v>
      </c>
      <c r="PTQ66" s="378">
        <f t="shared" ref="PTQ66:PWB66" si="5687">PTQ$60*$C66*$C$65</f>
        <v>0</v>
      </c>
      <c r="PTS66" s="378">
        <f t="shared" ref="PTS66:PWD66" si="5688">PTS$60*$C66*$C$65</f>
        <v>0</v>
      </c>
      <c r="PTU66" s="378">
        <f t="shared" ref="PTU66:PWF66" si="5689">PTU$60*$C66*$C$65</f>
        <v>0</v>
      </c>
      <c r="PTW66" s="378">
        <f t="shared" ref="PTW66:PWH66" si="5690">PTW$60*$C66*$C$65</f>
        <v>0</v>
      </c>
      <c r="PTY66" s="378">
        <f t="shared" ref="PTY66:PWJ66" si="5691">PTY$60*$C66*$C$65</f>
        <v>0</v>
      </c>
      <c r="PUA66" s="378">
        <f t="shared" ref="PUA66:PWL66" si="5692">PUA$60*$C66*$C$65</f>
        <v>0</v>
      </c>
      <c r="PUC66" s="378">
        <f t="shared" ref="PUC66:PWN66" si="5693">PUC$60*$C66*$C$65</f>
        <v>0</v>
      </c>
      <c r="PUE66" s="378">
        <f t="shared" ref="PUE66:PWP66" si="5694">PUE$60*$C66*$C$65</f>
        <v>0</v>
      </c>
      <c r="PUG66" s="378">
        <f t="shared" ref="PUG66:PWR66" si="5695">PUG$60*$C66*$C$65</f>
        <v>0</v>
      </c>
      <c r="PUI66" s="378">
        <f t="shared" ref="PUI66:PWT66" si="5696">PUI$60*$C66*$C$65</f>
        <v>0</v>
      </c>
      <c r="PUK66" s="378">
        <f t="shared" ref="PUK66:PWV66" si="5697">PUK$60*$C66*$C$65</f>
        <v>0</v>
      </c>
      <c r="PUM66" s="378">
        <f t="shared" ref="PUM66:PWX66" si="5698">PUM$60*$C66*$C$65</f>
        <v>0</v>
      </c>
      <c r="PUO66" s="378">
        <f t="shared" ref="PUO66:PWZ66" si="5699">PUO$60*$C66*$C$65</f>
        <v>0</v>
      </c>
      <c r="PUQ66" s="378">
        <f t="shared" ref="PUQ66:PXB66" si="5700">PUQ$60*$C66*$C$65</f>
        <v>0</v>
      </c>
      <c r="PUS66" s="378">
        <f t="shared" ref="PUS66:PXD66" si="5701">PUS$60*$C66*$C$65</f>
        <v>0</v>
      </c>
      <c r="PUU66" s="378">
        <f t="shared" ref="PUU66:PXF66" si="5702">PUU$60*$C66*$C$65</f>
        <v>0</v>
      </c>
      <c r="PUW66" s="378">
        <f t="shared" ref="PUW66:PXH66" si="5703">PUW$60*$C66*$C$65</f>
        <v>0</v>
      </c>
      <c r="PUY66" s="378">
        <f t="shared" ref="PUY66:PXJ66" si="5704">PUY$60*$C66*$C$65</f>
        <v>0</v>
      </c>
      <c r="PVA66" s="378">
        <f t="shared" ref="PVA66:PXL66" si="5705">PVA$60*$C66*$C$65</f>
        <v>0</v>
      </c>
      <c r="PVC66" s="378">
        <f t="shared" ref="PVC66:PXN66" si="5706">PVC$60*$C66*$C$65</f>
        <v>0</v>
      </c>
      <c r="PVE66" s="378">
        <f t="shared" ref="PVE66:PXP66" si="5707">PVE$60*$C66*$C$65</f>
        <v>0</v>
      </c>
      <c r="PVG66" s="378">
        <f t="shared" ref="PVG66:PXR66" si="5708">PVG$60*$C66*$C$65</f>
        <v>0</v>
      </c>
      <c r="PVI66" s="378">
        <f t="shared" ref="PVI66:PXT66" si="5709">PVI$60*$C66*$C$65</f>
        <v>0</v>
      </c>
      <c r="PVK66" s="378">
        <f t="shared" ref="PVK66:PXV66" si="5710">PVK$60*$C66*$C$65</f>
        <v>0</v>
      </c>
      <c r="PVM66" s="378">
        <f t="shared" ref="PVM66:PXX66" si="5711">PVM$60*$C66*$C$65</f>
        <v>0</v>
      </c>
      <c r="PVO66" s="378">
        <f t="shared" ref="PVO66:PXZ66" si="5712">PVO$60*$C66*$C$65</f>
        <v>0</v>
      </c>
      <c r="PVQ66" s="378">
        <f t="shared" ref="PVQ66:PYB66" si="5713">PVQ$60*$C66*$C$65</f>
        <v>0</v>
      </c>
      <c r="PVS66" s="378">
        <f t="shared" ref="PVS66:PYD66" si="5714">PVS$60*$C66*$C$65</f>
        <v>0</v>
      </c>
      <c r="PVU66" s="378">
        <f t="shared" ref="PVU66:PYF66" si="5715">PVU$60*$C66*$C$65</f>
        <v>0</v>
      </c>
      <c r="PVW66" s="378">
        <f t="shared" ref="PVW66:PYH66" si="5716">PVW$60*$C66*$C$65</f>
        <v>0</v>
      </c>
      <c r="PVY66" s="378">
        <f t="shared" ref="PVY66:PYJ66" si="5717">PVY$60*$C66*$C$65</f>
        <v>0</v>
      </c>
      <c r="PWA66" s="378">
        <f t="shared" ref="PWA66:PYL69" si="5718">PWA$60*$C66*$C$65</f>
        <v>0</v>
      </c>
      <c r="PWC66" s="378">
        <f t="shared" ref="PWC66:PYN66" si="5719">PWC$60*$C66*$C$65</f>
        <v>0</v>
      </c>
      <c r="PWE66" s="378">
        <f t="shared" ref="PWE66:PYP66" si="5720">PWE$60*$C66*$C$65</f>
        <v>0</v>
      </c>
      <c r="PWG66" s="378">
        <f t="shared" ref="PWG66:PYR66" si="5721">PWG$60*$C66*$C$65</f>
        <v>0</v>
      </c>
      <c r="PWI66" s="378">
        <f t="shared" ref="PWI66:PYT66" si="5722">PWI$60*$C66*$C$65</f>
        <v>0</v>
      </c>
      <c r="PWK66" s="378">
        <f t="shared" ref="PWK66:PYV66" si="5723">PWK$60*$C66*$C$65</f>
        <v>0</v>
      </c>
      <c r="PWM66" s="378">
        <f t="shared" ref="PWM66:PYX66" si="5724">PWM$60*$C66*$C$65</f>
        <v>0</v>
      </c>
      <c r="PWO66" s="378">
        <f t="shared" ref="PWO66:PYZ66" si="5725">PWO$60*$C66*$C$65</f>
        <v>0</v>
      </c>
      <c r="PWQ66" s="378">
        <f t="shared" ref="PWQ66:PZB66" si="5726">PWQ$60*$C66*$C$65</f>
        <v>0</v>
      </c>
      <c r="PWS66" s="378">
        <f t="shared" ref="PWS66:PZD66" si="5727">PWS$60*$C66*$C$65</f>
        <v>0</v>
      </c>
      <c r="PWU66" s="378">
        <f t="shared" ref="PWU66:PZF66" si="5728">PWU$60*$C66*$C$65</f>
        <v>0</v>
      </c>
      <c r="PWW66" s="378">
        <f t="shared" ref="PWW66:PZH66" si="5729">PWW$60*$C66*$C$65</f>
        <v>0</v>
      </c>
      <c r="PWY66" s="378">
        <f t="shared" ref="PWY66:PZJ66" si="5730">PWY$60*$C66*$C$65</f>
        <v>0</v>
      </c>
      <c r="PXA66" s="378">
        <f t="shared" ref="PXA66:PZL66" si="5731">PXA$60*$C66*$C$65</f>
        <v>0</v>
      </c>
      <c r="PXC66" s="378">
        <f t="shared" ref="PXC66:PZN66" si="5732">PXC$60*$C66*$C$65</f>
        <v>0</v>
      </c>
      <c r="PXE66" s="378">
        <f t="shared" ref="PXE66:PZP66" si="5733">PXE$60*$C66*$C$65</f>
        <v>0</v>
      </c>
      <c r="PXG66" s="378">
        <f t="shared" ref="PXG66:PZR66" si="5734">PXG$60*$C66*$C$65</f>
        <v>0</v>
      </c>
      <c r="PXI66" s="378">
        <f t="shared" ref="PXI66:PZT66" si="5735">PXI$60*$C66*$C$65</f>
        <v>0</v>
      </c>
      <c r="PXK66" s="378">
        <f t="shared" ref="PXK66:PZV66" si="5736">PXK$60*$C66*$C$65</f>
        <v>0</v>
      </c>
      <c r="PXM66" s="378">
        <f t="shared" ref="PXM66:PZX66" si="5737">PXM$60*$C66*$C$65</f>
        <v>0</v>
      </c>
      <c r="PXO66" s="378">
        <f t="shared" ref="PXO66:PZZ66" si="5738">PXO$60*$C66*$C$65</f>
        <v>0</v>
      </c>
      <c r="PXQ66" s="378">
        <f t="shared" ref="PXQ66:QAB66" si="5739">PXQ$60*$C66*$C$65</f>
        <v>0</v>
      </c>
      <c r="PXS66" s="378">
        <f t="shared" ref="PXS66:QAD66" si="5740">PXS$60*$C66*$C$65</f>
        <v>0</v>
      </c>
      <c r="PXU66" s="378">
        <f t="shared" ref="PXU66:QAF66" si="5741">PXU$60*$C66*$C$65</f>
        <v>0</v>
      </c>
      <c r="PXW66" s="378">
        <f t="shared" ref="PXW66:QAH66" si="5742">PXW$60*$C66*$C$65</f>
        <v>0</v>
      </c>
      <c r="PXY66" s="378">
        <f t="shared" ref="PXY66:QAJ66" si="5743">PXY$60*$C66*$C$65</f>
        <v>0</v>
      </c>
      <c r="PYA66" s="378">
        <f t="shared" ref="PYA66:QAL66" si="5744">PYA$60*$C66*$C$65</f>
        <v>0</v>
      </c>
      <c r="PYC66" s="378">
        <f t="shared" ref="PYC66:QAN66" si="5745">PYC$60*$C66*$C$65</f>
        <v>0</v>
      </c>
      <c r="PYE66" s="378">
        <f t="shared" ref="PYE66:QAP66" si="5746">PYE$60*$C66*$C$65</f>
        <v>0</v>
      </c>
      <c r="PYG66" s="378">
        <f t="shared" ref="PYG66:QAR66" si="5747">PYG$60*$C66*$C$65</f>
        <v>0</v>
      </c>
      <c r="PYI66" s="378">
        <f t="shared" ref="PYI66:QAT66" si="5748">PYI$60*$C66*$C$65</f>
        <v>0</v>
      </c>
      <c r="PYK66" s="378">
        <f t="shared" ref="PYK66:QAV66" si="5749">PYK$60*$C66*$C$65</f>
        <v>0</v>
      </c>
      <c r="PYM66" s="378">
        <f t="shared" ref="PYM66:QAX69" si="5750">PYM$60*$C66*$C$65</f>
        <v>0</v>
      </c>
      <c r="PYO66" s="378">
        <f t="shared" ref="PYO66:QAZ66" si="5751">PYO$60*$C66*$C$65</f>
        <v>0</v>
      </c>
      <c r="PYQ66" s="378">
        <f t="shared" ref="PYQ66:QBB66" si="5752">PYQ$60*$C66*$C$65</f>
        <v>0</v>
      </c>
      <c r="PYS66" s="378">
        <f t="shared" ref="PYS66:QBD66" si="5753">PYS$60*$C66*$C$65</f>
        <v>0</v>
      </c>
      <c r="PYU66" s="378">
        <f t="shared" ref="PYU66:QBF66" si="5754">PYU$60*$C66*$C$65</f>
        <v>0</v>
      </c>
      <c r="PYW66" s="378">
        <f t="shared" ref="PYW66:QBH66" si="5755">PYW$60*$C66*$C$65</f>
        <v>0</v>
      </c>
      <c r="PYY66" s="378">
        <f t="shared" ref="PYY66:QBJ66" si="5756">PYY$60*$C66*$C$65</f>
        <v>0</v>
      </c>
      <c r="PZA66" s="378">
        <f t="shared" ref="PZA66:QBL66" si="5757">PZA$60*$C66*$C$65</f>
        <v>0</v>
      </c>
      <c r="PZC66" s="378">
        <f t="shared" ref="PZC66:QBN66" si="5758">PZC$60*$C66*$C$65</f>
        <v>0</v>
      </c>
      <c r="PZE66" s="378">
        <f t="shared" ref="PZE66:QBP66" si="5759">PZE$60*$C66*$C$65</f>
        <v>0</v>
      </c>
      <c r="PZG66" s="378">
        <f t="shared" ref="PZG66:QBR66" si="5760">PZG$60*$C66*$C$65</f>
        <v>0</v>
      </c>
      <c r="PZI66" s="378">
        <f t="shared" ref="PZI66:QBT66" si="5761">PZI$60*$C66*$C$65</f>
        <v>0</v>
      </c>
      <c r="PZK66" s="378">
        <f t="shared" ref="PZK66:QBV66" si="5762">PZK$60*$C66*$C$65</f>
        <v>0</v>
      </c>
      <c r="PZM66" s="378">
        <f t="shared" ref="PZM66:QBX66" si="5763">PZM$60*$C66*$C$65</f>
        <v>0</v>
      </c>
      <c r="PZO66" s="378">
        <f t="shared" ref="PZO66:QBZ66" si="5764">PZO$60*$C66*$C$65</f>
        <v>0</v>
      </c>
      <c r="PZQ66" s="378">
        <f t="shared" ref="PZQ66:QCB66" si="5765">PZQ$60*$C66*$C$65</f>
        <v>0</v>
      </c>
      <c r="PZS66" s="378">
        <f t="shared" ref="PZS66:QCD66" si="5766">PZS$60*$C66*$C$65</f>
        <v>0</v>
      </c>
      <c r="PZU66" s="378">
        <f t="shared" ref="PZU66:QCF66" si="5767">PZU$60*$C66*$C$65</f>
        <v>0</v>
      </c>
      <c r="PZW66" s="378">
        <f t="shared" ref="PZW66:QCH66" si="5768">PZW$60*$C66*$C$65</f>
        <v>0</v>
      </c>
      <c r="PZY66" s="378">
        <f t="shared" ref="PZY66:QCJ66" si="5769">PZY$60*$C66*$C$65</f>
        <v>0</v>
      </c>
      <c r="QAA66" s="378">
        <f t="shared" ref="QAA66:QCL66" si="5770">QAA$60*$C66*$C$65</f>
        <v>0</v>
      </c>
      <c r="QAC66" s="378">
        <f t="shared" ref="QAC66:QCN66" si="5771">QAC$60*$C66*$C$65</f>
        <v>0</v>
      </c>
      <c r="QAE66" s="378">
        <f t="shared" ref="QAE66:QCP66" si="5772">QAE$60*$C66*$C$65</f>
        <v>0</v>
      </c>
      <c r="QAG66" s="378">
        <f t="shared" ref="QAG66:QCR66" si="5773">QAG$60*$C66*$C$65</f>
        <v>0</v>
      </c>
      <c r="QAI66" s="378">
        <f t="shared" ref="QAI66:QCT66" si="5774">QAI$60*$C66*$C$65</f>
        <v>0</v>
      </c>
      <c r="QAK66" s="378">
        <f t="shared" ref="QAK66:QCV66" si="5775">QAK$60*$C66*$C$65</f>
        <v>0</v>
      </c>
      <c r="QAM66" s="378">
        <f t="shared" ref="QAM66:QCX66" si="5776">QAM$60*$C66*$C$65</f>
        <v>0</v>
      </c>
      <c r="QAO66" s="378">
        <f t="shared" ref="QAO66:QCZ66" si="5777">QAO$60*$C66*$C$65</f>
        <v>0</v>
      </c>
      <c r="QAQ66" s="378">
        <f t="shared" ref="QAQ66:QDB66" si="5778">QAQ$60*$C66*$C$65</f>
        <v>0</v>
      </c>
      <c r="QAS66" s="378">
        <f t="shared" ref="QAS66:QDD66" si="5779">QAS$60*$C66*$C$65</f>
        <v>0</v>
      </c>
      <c r="QAU66" s="378">
        <f t="shared" ref="QAU66:QDF66" si="5780">QAU$60*$C66*$C$65</f>
        <v>0</v>
      </c>
      <c r="QAW66" s="378">
        <f t="shared" ref="QAW66:QDH66" si="5781">QAW$60*$C66*$C$65</f>
        <v>0</v>
      </c>
      <c r="QAY66" s="378">
        <f t="shared" ref="QAY66:QDJ69" si="5782">QAY$60*$C66*$C$65</f>
        <v>0</v>
      </c>
      <c r="QBA66" s="378">
        <f t="shared" ref="QBA66:QDL66" si="5783">QBA$60*$C66*$C$65</f>
        <v>0</v>
      </c>
      <c r="QBC66" s="378">
        <f t="shared" ref="QBC66:QDN66" si="5784">QBC$60*$C66*$C$65</f>
        <v>0</v>
      </c>
      <c r="QBE66" s="378">
        <f t="shared" ref="QBE66:QDP66" si="5785">QBE$60*$C66*$C$65</f>
        <v>0</v>
      </c>
      <c r="QBG66" s="378">
        <f t="shared" ref="QBG66:QDR66" si="5786">QBG$60*$C66*$C$65</f>
        <v>0</v>
      </c>
      <c r="QBI66" s="378">
        <f t="shared" ref="QBI66:QDT66" si="5787">QBI$60*$C66*$C$65</f>
        <v>0</v>
      </c>
      <c r="QBK66" s="378">
        <f t="shared" ref="QBK66:QDV66" si="5788">QBK$60*$C66*$C$65</f>
        <v>0</v>
      </c>
      <c r="QBM66" s="378">
        <f t="shared" ref="QBM66:QDX66" si="5789">QBM$60*$C66*$C$65</f>
        <v>0</v>
      </c>
      <c r="QBO66" s="378">
        <f t="shared" ref="QBO66:QDZ66" si="5790">QBO$60*$C66*$C$65</f>
        <v>0</v>
      </c>
      <c r="QBQ66" s="378">
        <f t="shared" ref="QBQ66:QEB66" si="5791">QBQ$60*$C66*$C$65</f>
        <v>0</v>
      </c>
      <c r="QBS66" s="378">
        <f t="shared" ref="QBS66:QED66" si="5792">QBS$60*$C66*$C$65</f>
        <v>0</v>
      </c>
      <c r="QBU66" s="378">
        <f t="shared" ref="QBU66:QEF66" si="5793">QBU$60*$C66*$C$65</f>
        <v>0</v>
      </c>
      <c r="QBW66" s="378">
        <f t="shared" ref="QBW66:QEH66" si="5794">QBW$60*$C66*$C$65</f>
        <v>0</v>
      </c>
      <c r="QBY66" s="378">
        <f t="shared" ref="QBY66:QEJ66" si="5795">QBY$60*$C66*$C$65</f>
        <v>0</v>
      </c>
      <c r="QCA66" s="378">
        <f t="shared" ref="QCA66:QEL66" si="5796">QCA$60*$C66*$C$65</f>
        <v>0</v>
      </c>
      <c r="QCC66" s="378">
        <f t="shared" ref="QCC66:QEN66" si="5797">QCC$60*$C66*$C$65</f>
        <v>0</v>
      </c>
      <c r="QCE66" s="378">
        <f t="shared" ref="QCE66:QEP66" si="5798">QCE$60*$C66*$C$65</f>
        <v>0</v>
      </c>
      <c r="QCG66" s="378">
        <f t="shared" ref="QCG66:QER66" si="5799">QCG$60*$C66*$C$65</f>
        <v>0</v>
      </c>
      <c r="QCI66" s="378">
        <f t="shared" ref="QCI66:QET66" si="5800">QCI$60*$C66*$C$65</f>
        <v>0</v>
      </c>
      <c r="QCK66" s="378">
        <f t="shared" ref="QCK66:QEV66" si="5801">QCK$60*$C66*$C$65</f>
        <v>0</v>
      </c>
      <c r="QCM66" s="378">
        <f t="shared" ref="QCM66:QEX66" si="5802">QCM$60*$C66*$C$65</f>
        <v>0</v>
      </c>
      <c r="QCO66" s="378">
        <f t="shared" ref="QCO66:QEZ66" si="5803">QCO$60*$C66*$C$65</f>
        <v>0</v>
      </c>
      <c r="QCQ66" s="378">
        <f t="shared" ref="QCQ66:QFB66" si="5804">QCQ$60*$C66*$C$65</f>
        <v>0</v>
      </c>
      <c r="QCS66" s="378">
        <f t="shared" ref="QCS66:QFD66" si="5805">QCS$60*$C66*$C$65</f>
        <v>0</v>
      </c>
      <c r="QCU66" s="378">
        <f t="shared" ref="QCU66:QFF66" si="5806">QCU$60*$C66*$C$65</f>
        <v>0</v>
      </c>
      <c r="QCW66" s="378">
        <f t="shared" ref="QCW66:QFH66" si="5807">QCW$60*$C66*$C$65</f>
        <v>0</v>
      </c>
      <c r="QCY66" s="378">
        <f t="shared" ref="QCY66:QFJ66" si="5808">QCY$60*$C66*$C$65</f>
        <v>0</v>
      </c>
      <c r="QDA66" s="378">
        <f t="shared" ref="QDA66:QFL66" si="5809">QDA$60*$C66*$C$65</f>
        <v>0</v>
      </c>
      <c r="QDC66" s="378">
        <f t="shared" ref="QDC66:QFN66" si="5810">QDC$60*$C66*$C$65</f>
        <v>0</v>
      </c>
      <c r="QDE66" s="378">
        <f t="shared" ref="QDE66:QFP66" si="5811">QDE$60*$C66*$C$65</f>
        <v>0</v>
      </c>
      <c r="QDG66" s="378">
        <f t="shared" ref="QDG66:QFR66" si="5812">QDG$60*$C66*$C$65</f>
        <v>0</v>
      </c>
      <c r="QDI66" s="378">
        <f t="shared" ref="QDI66:QFT66" si="5813">QDI$60*$C66*$C$65</f>
        <v>0</v>
      </c>
      <c r="QDK66" s="378">
        <f t="shared" ref="QDK66:QFV69" si="5814">QDK$60*$C66*$C$65</f>
        <v>0</v>
      </c>
      <c r="QDM66" s="378">
        <f t="shared" ref="QDM66:QFX66" si="5815">QDM$60*$C66*$C$65</f>
        <v>0</v>
      </c>
      <c r="QDO66" s="378">
        <f t="shared" ref="QDO66:QFZ66" si="5816">QDO$60*$C66*$C$65</f>
        <v>0</v>
      </c>
      <c r="QDQ66" s="378">
        <f t="shared" ref="QDQ66:QGB66" si="5817">QDQ$60*$C66*$C$65</f>
        <v>0</v>
      </c>
      <c r="QDS66" s="378">
        <f t="shared" ref="QDS66:QGD66" si="5818">QDS$60*$C66*$C$65</f>
        <v>0</v>
      </c>
      <c r="QDU66" s="378">
        <f t="shared" ref="QDU66:QGF66" si="5819">QDU$60*$C66*$C$65</f>
        <v>0</v>
      </c>
      <c r="QDW66" s="378">
        <f t="shared" ref="QDW66:QGH66" si="5820">QDW$60*$C66*$C$65</f>
        <v>0</v>
      </c>
      <c r="QDY66" s="378">
        <f t="shared" ref="QDY66:QGJ66" si="5821">QDY$60*$C66*$C$65</f>
        <v>0</v>
      </c>
      <c r="QEA66" s="378">
        <f t="shared" ref="QEA66:QGL66" si="5822">QEA$60*$C66*$C$65</f>
        <v>0</v>
      </c>
      <c r="QEC66" s="378">
        <f t="shared" ref="QEC66:QGN66" si="5823">QEC$60*$C66*$C$65</f>
        <v>0</v>
      </c>
      <c r="QEE66" s="378">
        <f t="shared" ref="QEE66:QGP66" si="5824">QEE$60*$C66*$C$65</f>
        <v>0</v>
      </c>
      <c r="QEG66" s="378">
        <f t="shared" ref="QEG66:QGR66" si="5825">QEG$60*$C66*$C$65</f>
        <v>0</v>
      </c>
      <c r="QEI66" s="378">
        <f t="shared" ref="QEI66:QGT66" si="5826">QEI$60*$C66*$C$65</f>
        <v>0</v>
      </c>
      <c r="QEK66" s="378">
        <f t="shared" ref="QEK66:QGV66" si="5827">QEK$60*$C66*$C$65</f>
        <v>0</v>
      </c>
      <c r="QEM66" s="378">
        <f t="shared" ref="QEM66:QGX66" si="5828">QEM$60*$C66*$C$65</f>
        <v>0</v>
      </c>
      <c r="QEO66" s="378">
        <f t="shared" ref="QEO66:QGZ66" si="5829">QEO$60*$C66*$C$65</f>
        <v>0</v>
      </c>
      <c r="QEQ66" s="378">
        <f t="shared" ref="QEQ66:QHB66" si="5830">QEQ$60*$C66*$C$65</f>
        <v>0</v>
      </c>
      <c r="QES66" s="378">
        <f t="shared" ref="QES66:QHD66" si="5831">QES$60*$C66*$C$65</f>
        <v>0</v>
      </c>
      <c r="QEU66" s="378">
        <f t="shared" ref="QEU66:QHF66" si="5832">QEU$60*$C66*$C$65</f>
        <v>0</v>
      </c>
      <c r="QEW66" s="378">
        <f t="shared" ref="QEW66:QHH66" si="5833">QEW$60*$C66*$C$65</f>
        <v>0</v>
      </c>
      <c r="QEY66" s="378">
        <f t="shared" ref="QEY66:QHJ66" si="5834">QEY$60*$C66*$C$65</f>
        <v>0</v>
      </c>
      <c r="QFA66" s="378">
        <f t="shared" ref="QFA66:QHL66" si="5835">QFA$60*$C66*$C$65</f>
        <v>0</v>
      </c>
      <c r="QFC66" s="378">
        <f t="shared" ref="QFC66:QHN66" si="5836">QFC$60*$C66*$C$65</f>
        <v>0</v>
      </c>
      <c r="QFE66" s="378">
        <f t="shared" ref="QFE66:QHP66" si="5837">QFE$60*$C66*$C$65</f>
        <v>0</v>
      </c>
      <c r="QFG66" s="378">
        <f t="shared" ref="QFG66:QHR66" si="5838">QFG$60*$C66*$C$65</f>
        <v>0</v>
      </c>
      <c r="QFI66" s="378">
        <f t="shared" ref="QFI66:QHT66" si="5839">QFI$60*$C66*$C$65</f>
        <v>0</v>
      </c>
      <c r="QFK66" s="378">
        <f t="shared" ref="QFK66:QHV66" si="5840">QFK$60*$C66*$C$65</f>
        <v>0</v>
      </c>
      <c r="QFM66" s="378">
        <f t="shared" ref="QFM66:QHX66" si="5841">QFM$60*$C66*$C$65</f>
        <v>0</v>
      </c>
      <c r="QFO66" s="378">
        <f t="shared" ref="QFO66:QHZ66" si="5842">QFO$60*$C66*$C$65</f>
        <v>0</v>
      </c>
      <c r="QFQ66" s="378">
        <f t="shared" ref="QFQ66:QIB66" si="5843">QFQ$60*$C66*$C$65</f>
        <v>0</v>
      </c>
      <c r="QFS66" s="378">
        <f t="shared" ref="QFS66:QID66" si="5844">QFS$60*$C66*$C$65</f>
        <v>0</v>
      </c>
      <c r="QFU66" s="378">
        <f t="shared" ref="QFU66:QIF66" si="5845">QFU$60*$C66*$C$65</f>
        <v>0</v>
      </c>
      <c r="QFW66" s="378">
        <f t="shared" ref="QFW66:QIH69" si="5846">QFW$60*$C66*$C$65</f>
        <v>0</v>
      </c>
      <c r="QFY66" s="378">
        <f t="shared" ref="QFY66:QIJ66" si="5847">QFY$60*$C66*$C$65</f>
        <v>0</v>
      </c>
      <c r="QGA66" s="378">
        <f t="shared" ref="QGA66:QIL66" si="5848">QGA$60*$C66*$C$65</f>
        <v>0</v>
      </c>
      <c r="QGC66" s="378">
        <f t="shared" ref="QGC66:QIN66" si="5849">QGC$60*$C66*$C$65</f>
        <v>0</v>
      </c>
      <c r="QGE66" s="378">
        <f t="shared" ref="QGE66:QIP66" si="5850">QGE$60*$C66*$C$65</f>
        <v>0</v>
      </c>
      <c r="QGG66" s="378">
        <f t="shared" ref="QGG66:QIR66" si="5851">QGG$60*$C66*$C$65</f>
        <v>0</v>
      </c>
      <c r="QGI66" s="378">
        <f t="shared" ref="QGI66:QIT66" si="5852">QGI$60*$C66*$C$65</f>
        <v>0</v>
      </c>
      <c r="QGK66" s="378">
        <f t="shared" ref="QGK66:QIV66" si="5853">QGK$60*$C66*$C$65</f>
        <v>0</v>
      </c>
      <c r="QGM66" s="378">
        <f t="shared" ref="QGM66:QIX66" si="5854">QGM$60*$C66*$C$65</f>
        <v>0</v>
      </c>
      <c r="QGO66" s="378">
        <f t="shared" ref="QGO66:QIZ66" si="5855">QGO$60*$C66*$C$65</f>
        <v>0</v>
      </c>
      <c r="QGQ66" s="378">
        <f t="shared" ref="QGQ66:QJB66" si="5856">QGQ$60*$C66*$C$65</f>
        <v>0</v>
      </c>
      <c r="QGS66" s="378">
        <f t="shared" ref="QGS66:QJD66" si="5857">QGS$60*$C66*$C$65</f>
        <v>0</v>
      </c>
      <c r="QGU66" s="378">
        <f t="shared" ref="QGU66:QJF66" si="5858">QGU$60*$C66*$C$65</f>
        <v>0</v>
      </c>
      <c r="QGW66" s="378">
        <f t="shared" ref="QGW66:QJH66" si="5859">QGW$60*$C66*$C$65</f>
        <v>0</v>
      </c>
      <c r="QGY66" s="378">
        <f t="shared" ref="QGY66:QJJ66" si="5860">QGY$60*$C66*$C$65</f>
        <v>0</v>
      </c>
      <c r="QHA66" s="378">
        <f t="shared" ref="QHA66:QJL66" si="5861">QHA$60*$C66*$C$65</f>
        <v>0</v>
      </c>
      <c r="QHC66" s="378">
        <f t="shared" ref="QHC66:QJN66" si="5862">QHC$60*$C66*$C$65</f>
        <v>0</v>
      </c>
      <c r="QHE66" s="378">
        <f t="shared" ref="QHE66:QJP66" si="5863">QHE$60*$C66*$C$65</f>
        <v>0</v>
      </c>
      <c r="QHG66" s="378">
        <f t="shared" ref="QHG66:QJR66" si="5864">QHG$60*$C66*$C$65</f>
        <v>0</v>
      </c>
      <c r="QHI66" s="378">
        <f t="shared" ref="QHI66:QJT66" si="5865">QHI$60*$C66*$C$65</f>
        <v>0</v>
      </c>
      <c r="QHK66" s="378">
        <f t="shared" ref="QHK66:QJV66" si="5866">QHK$60*$C66*$C$65</f>
        <v>0</v>
      </c>
      <c r="QHM66" s="378">
        <f t="shared" ref="QHM66:QJX66" si="5867">QHM$60*$C66*$C$65</f>
        <v>0</v>
      </c>
      <c r="QHO66" s="378">
        <f t="shared" ref="QHO66:QJZ66" si="5868">QHO$60*$C66*$C$65</f>
        <v>0</v>
      </c>
      <c r="QHQ66" s="378">
        <f t="shared" ref="QHQ66:QKB66" si="5869">QHQ$60*$C66*$C$65</f>
        <v>0</v>
      </c>
      <c r="QHS66" s="378">
        <f t="shared" ref="QHS66:QKD66" si="5870">QHS$60*$C66*$C$65</f>
        <v>0</v>
      </c>
      <c r="QHU66" s="378">
        <f t="shared" ref="QHU66:QKF66" si="5871">QHU$60*$C66*$C$65</f>
        <v>0</v>
      </c>
      <c r="QHW66" s="378">
        <f t="shared" ref="QHW66:QKH66" si="5872">QHW$60*$C66*$C$65</f>
        <v>0</v>
      </c>
      <c r="QHY66" s="378">
        <f t="shared" ref="QHY66:QKJ66" si="5873">QHY$60*$C66*$C$65</f>
        <v>0</v>
      </c>
      <c r="QIA66" s="378">
        <f t="shared" ref="QIA66:QKL66" si="5874">QIA$60*$C66*$C$65</f>
        <v>0</v>
      </c>
      <c r="QIC66" s="378">
        <f t="shared" ref="QIC66:QKN66" si="5875">QIC$60*$C66*$C$65</f>
        <v>0</v>
      </c>
      <c r="QIE66" s="378">
        <f t="shared" ref="QIE66:QKP66" si="5876">QIE$60*$C66*$C$65</f>
        <v>0</v>
      </c>
      <c r="QIG66" s="378">
        <f t="shared" ref="QIG66:QKR66" si="5877">QIG$60*$C66*$C$65</f>
        <v>0</v>
      </c>
      <c r="QII66" s="378">
        <f t="shared" ref="QII66:QKT69" si="5878">QII$60*$C66*$C$65</f>
        <v>0</v>
      </c>
      <c r="QIK66" s="378">
        <f t="shared" ref="QIK66:QKV66" si="5879">QIK$60*$C66*$C$65</f>
        <v>0</v>
      </c>
      <c r="QIM66" s="378">
        <f t="shared" ref="QIM66:QKX66" si="5880">QIM$60*$C66*$C$65</f>
        <v>0</v>
      </c>
      <c r="QIO66" s="378">
        <f t="shared" ref="QIO66:QKZ66" si="5881">QIO$60*$C66*$C$65</f>
        <v>0</v>
      </c>
      <c r="QIQ66" s="378">
        <f t="shared" ref="QIQ66:QLB66" si="5882">QIQ$60*$C66*$C$65</f>
        <v>0</v>
      </c>
      <c r="QIS66" s="378">
        <f t="shared" ref="QIS66:QLD66" si="5883">QIS$60*$C66*$C$65</f>
        <v>0</v>
      </c>
      <c r="QIU66" s="378">
        <f t="shared" ref="QIU66:QLF66" si="5884">QIU$60*$C66*$C$65</f>
        <v>0</v>
      </c>
      <c r="QIW66" s="378">
        <f t="shared" ref="QIW66:QLH66" si="5885">QIW$60*$C66*$C$65</f>
        <v>0</v>
      </c>
      <c r="QIY66" s="378">
        <f t="shared" ref="QIY66:QLJ66" si="5886">QIY$60*$C66*$C$65</f>
        <v>0</v>
      </c>
      <c r="QJA66" s="378">
        <f t="shared" ref="QJA66:QLL66" si="5887">QJA$60*$C66*$C$65</f>
        <v>0</v>
      </c>
      <c r="QJC66" s="378">
        <f t="shared" ref="QJC66:QLN66" si="5888">QJC$60*$C66*$C$65</f>
        <v>0</v>
      </c>
      <c r="QJE66" s="378">
        <f t="shared" ref="QJE66:QLP66" si="5889">QJE$60*$C66*$C$65</f>
        <v>0</v>
      </c>
      <c r="QJG66" s="378">
        <f t="shared" ref="QJG66:QLR66" si="5890">QJG$60*$C66*$C$65</f>
        <v>0</v>
      </c>
      <c r="QJI66" s="378">
        <f t="shared" ref="QJI66:QLT66" si="5891">QJI$60*$C66*$C$65</f>
        <v>0</v>
      </c>
      <c r="QJK66" s="378">
        <f t="shared" ref="QJK66:QLV66" si="5892">QJK$60*$C66*$C$65</f>
        <v>0</v>
      </c>
      <c r="QJM66" s="378">
        <f t="shared" ref="QJM66:QLX66" si="5893">QJM$60*$C66*$C$65</f>
        <v>0</v>
      </c>
      <c r="QJO66" s="378">
        <f t="shared" ref="QJO66:QLZ66" si="5894">QJO$60*$C66*$C$65</f>
        <v>0</v>
      </c>
      <c r="QJQ66" s="378">
        <f t="shared" ref="QJQ66:QMB66" si="5895">QJQ$60*$C66*$C$65</f>
        <v>0</v>
      </c>
      <c r="QJS66" s="378">
        <f t="shared" ref="QJS66:QMD66" si="5896">QJS$60*$C66*$C$65</f>
        <v>0</v>
      </c>
      <c r="QJU66" s="378">
        <f t="shared" ref="QJU66:QMF66" si="5897">QJU$60*$C66*$C$65</f>
        <v>0</v>
      </c>
      <c r="QJW66" s="378">
        <f t="shared" ref="QJW66:QMH66" si="5898">QJW$60*$C66*$C$65</f>
        <v>0</v>
      </c>
      <c r="QJY66" s="378">
        <f t="shared" ref="QJY66:QMJ66" si="5899">QJY$60*$C66*$C$65</f>
        <v>0</v>
      </c>
      <c r="QKA66" s="378">
        <f t="shared" ref="QKA66:QML66" si="5900">QKA$60*$C66*$C$65</f>
        <v>0</v>
      </c>
      <c r="QKC66" s="378">
        <f t="shared" ref="QKC66:QMN66" si="5901">QKC$60*$C66*$C$65</f>
        <v>0</v>
      </c>
      <c r="QKE66" s="378">
        <f t="shared" ref="QKE66:QMP66" si="5902">QKE$60*$C66*$C$65</f>
        <v>0</v>
      </c>
      <c r="QKG66" s="378">
        <f t="shared" ref="QKG66:QMR66" si="5903">QKG$60*$C66*$C$65</f>
        <v>0</v>
      </c>
      <c r="QKI66" s="378">
        <f t="shared" ref="QKI66:QMT66" si="5904">QKI$60*$C66*$C$65</f>
        <v>0</v>
      </c>
      <c r="QKK66" s="378">
        <f t="shared" ref="QKK66:QMV66" si="5905">QKK$60*$C66*$C$65</f>
        <v>0</v>
      </c>
      <c r="QKM66" s="378">
        <f t="shared" ref="QKM66:QMX66" si="5906">QKM$60*$C66*$C$65</f>
        <v>0</v>
      </c>
      <c r="QKO66" s="378">
        <f t="shared" ref="QKO66:QMZ66" si="5907">QKO$60*$C66*$C$65</f>
        <v>0</v>
      </c>
      <c r="QKQ66" s="378">
        <f t="shared" ref="QKQ66:QNB66" si="5908">QKQ$60*$C66*$C$65</f>
        <v>0</v>
      </c>
      <c r="QKS66" s="378">
        <f t="shared" ref="QKS66:QND66" si="5909">QKS$60*$C66*$C$65</f>
        <v>0</v>
      </c>
      <c r="QKU66" s="378">
        <f t="shared" ref="QKU66:QNF69" si="5910">QKU$60*$C66*$C$65</f>
        <v>0</v>
      </c>
      <c r="QKW66" s="378">
        <f t="shared" ref="QKW66:QNH66" si="5911">QKW$60*$C66*$C$65</f>
        <v>0</v>
      </c>
      <c r="QKY66" s="378">
        <f t="shared" ref="QKY66:QNJ66" si="5912">QKY$60*$C66*$C$65</f>
        <v>0</v>
      </c>
      <c r="QLA66" s="378">
        <f t="shared" ref="QLA66:QNL66" si="5913">QLA$60*$C66*$C$65</f>
        <v>0</v>
      </c>
      <c r="QLC66" s="378">
        <f t="shared" ref="QLC66:QNN66" si="5914">QLC$60*$C66*$C$65</f>
        <v>0</v>
      </c>
      <c r="QLE66" s="378">
        <f t="shared" ref="QLE66:QNP66" si="5915">QLE$60*$C66*$C$65</f>
        <v>0</v>
      </c>
      <c r="QLG66" s="378">
        <f t="shared" ref="QLG66:QNR66" si="5916">QLG$60*$C66*$C$65</f>
        <v>0</v>
      </c>
      <c r="QLI66" s="378">
        <f t="shared" ref="QLI66:QNT66" si="5917">QLI$60*$C66*$C$65</f>
        <v>0</v>
      </c>
      <c r="QLK66" s="378">
        <f t="shared" ref="QLK66:QNV66" si="5918">QLK$60*$C66*$C$65</f>
        <v>0</v>
      </c>
      <c r="QLM66" s="378">
        <f t="shared" ref="QLM66:QNX66" si="5919">QLM$60*$C66*$C$65</f>
        <v>0</v>
      </c>
      <c r="QLO66" s="378">
        <f t="shared" ref="QLO66:QNZ66" si="5920">QLO$60*$C66*$C$65</f>
        <v>0</v>
      </c>
      <c r="QLQ66" s="378">
        <f t="shared" ref="QLQ66:QOB66" si="5921">QLQ$60*$C66*$C$65</f>
        <v>0</v>
      </c>
      <c r="QLS66" s="378">
        <f t="shared" ref="QLS66:QOD66" si="5922">QLS$60*$C66*$C$65</f>
        <v>0</v>
      </c>
      <c r="QLU66" s="378">
        <f t="shared" ref="QLU66:QOF66" si="5923">QLU$60*$C66*$C$65</f>
        <v>0</v>
      </c>
      <c r="QLW66" s="378">
        <f t="shared" ref="QLW66:QOH66" si="5924">QLW$60*$C66*$C$65</f>
        <v>0</v>
      </c>
      <c r="QLY66" s="378">
        <f t="shared" ref="QLY66:QOJ66" si="5925">QLY$60*$C66*$C$65</f>
        <v>0</v>
      </c>
      <c r="QMA66" s="378">
        <f t="shared" ref="QMA66:QOL66" si="5926">QMA$60*$C66*$C$65</f>
        <v>0</v>
      </c>
      <c r="QMC66" s="378">
        <f t="shared" ref="QMC66:QON66" si="5927">QMC$60*$C66*$C$65</f>
        <v>0</v>
      </c>
      <c r="QME66" s="378">
        <f t="shared" ref="QME66:QOP66" si="5928">QME$60*$C66*$C$65</f>
        <v>0</v>
      </c>
      <c r="QMG66" s="378">
        <f t="shared" ref="QMG66:QOR66" si="5929">QMG$60*$C66*$C$65</f>
        <v>0</v>
      </c>
      <c r="QMI66" s="378">
        <f t="shared" ref="QMI66:QOT66" si="5930">QMI$60*$C66*$C$65</f>
        <v>0</v>
      </c>
      <c r="QMK66" s="378">
        <f t="shared" ref="QMK66:QOV66" si="5931">QMK$60*$C66*$C$65</f>
        <v>0</v>
      </c>
      <c r="QMM66" s="378">
        <f t="shared" ref="QMM66:QOX66" si="5932">QMM$60*$C66*$C$65</f>
        <v>0</v>
      </c>
      <c r="QMO66" s="378">
        <f t="shared" ref="QMO66:QOZ66" si="5933">QMO$60*$C66*$C$65</f>
        <v>0</v>
      </c>
      <c r="QMQ66" s="378">
        <f t="shared" ref="QMQ66:QPB66" si="5934">QMQ$60*$C66*$C$65</f>
        <v>0</v>
      </c>
      <c r="QMS66" s="378">
        <f t="shared" ref="QMS66:QPD66" si="5935">QMS$60*$C66*$C$65</f>
        <v>0</v>
      </c>
      <c r="QMU66" s="378">
        <f t="shared" ref="QMU66:QPF66" si="5936">QMU$60*$C66*$C$65</f>
        <v>0</v>
      </c>
      <c r="QMW66" s="378">
        <f t="shared" ref="QMW66:QPH66" si="5937">QMW$60*$C66*$C$65</f>
        <v>0</v>
      </c>
      <c r="QMY66" s="378">
        <f t="shared" ref="QMY66:QPJ66" si="5938">QMY$60*$C66*$C$65</f>
        <v>0</v>
      </c>
      <c r="QNA66" s="378">
        <f t="shared" ref="QNA66:QPL66" si="5939">QNA$60*$C66*$C$65</f>
        <v>0</v>
      </c>
      <c r="QNC66" s="378">
        <f t="shared" ref="QNC66:QPN66" si="5940">QNC$60*$C66*$C$65</f>
        <v>0</v>
      </c>
      <c r="QNE66" s="378">
        <f t="shared" ref="QNE66:QPP66" si="5941">QNE$60*$C66*$C$65</f>
        <v>0</v>
      </c>
      <c r="QNG66" s="378">
        <f t="shared" ref="QNG66:QPR69" si="5942">QNG$60*$C66*$C$65</f>
        <v>0</v>
      </c>
      <c r="QNI66" s="378">
        <f t="shared" ref="QNI66:QPT66" si="5943">QNI$60*$C66*$C$65</f>
        <v>0</v>
      </c>
      <c r="QNK66" s="378">
        <f t="shared" ref="QNK66:QPV66" si="5944">QNK$60*$C66*$C$65</f>
        <v>0</v>
      </c>
      <c r="QNM66" s="378">
        <f t="shared" ref="QNM66:QPX66" si="5945">QNM$60*$C66*$C$65</f>
        <v>0</v>
      </c>
      <c r="QNO66" s="378">
        <f t="shared" ref="QNO66:QPZ66" si="5946">QNO$60*$C66*$C$65</f>
        <v>0</v>
      </c>
      <c r="QNQ66" s="378">
        <f t="shared" ref="QNQ66:QQB66" si="5947">QNQ$60*$C66*$C$65</f>
        <v>0</v>
      </c>
      <c r="QNS66" s="378">
        <f t="shared" ref="QNS66:QQD66" si="5948">QNS$60*$C66*$C$65</f>
        <v>0</v>
      </c>
      <c r="QNU66" s="378">
        <f t="shared" ref="QNU66:QQF66" si="5949">QNU$60*$C66*$C$65</f>
        <v>0</v>
      </c>
      <c r="QNW66" s="378">
        <f t="shared" ref="QNW66:QQH66" si="5950">QNW$60*$C66*$C$65</f>
        <v>0</v>
      </c>
      <c r="QNY66" s="378">
        <f t="shared" ref="QNY66:QQJ66" si="5951">QNY$60*$C66*$C$65</f>
        <v>0</v>
      </c>
      <c r="QOA66" s="378">
        <f t="shared" ref="QOA66:QQL66" si="5952">QOA$60*$C66*$C$65</f>
        <v>0</v>
      </c>
      <c r="QOC66" s="378">
        <f t="shared" ref="QOC66:QQN66" si="5953">QOC$60*$C66*$C$65</f>
        <v>0</v>
      </c>
      <c r="QOE66" s="378">
        <f t="shared" ref="QOE66:QQP66" si="5954">QOE$60*$C66*$C$65</f>
        <v>0</v>
      </c>
      <c r="QOG66" s="378">
        <f t="shared" ref="QOG66:QQR66" si="5955">QOG$60*$C66*$C$65</f>
        <v>0</v>
      </c>
      <c r="QOI66" s="378">
        <f t="shared" ref="QOI66:QQT66" si="5956">QOI$60*$C66*$C$65</f>
        <v>0</v>
      </c>
      <c r="QOK66" s="378">
        <f t="shared" ref="QOK66:QQV66" si="5957">QOK$60*$C66*$C$65</f>
        <v>0</v>
      </c>
      <c r="QOM66" s="378">
        <f t="shared" ref="QOM66:QQX66" si="5958">QOM$60*$C66*$C$65</f>
        <v>0</v>
      </c>
      <c r="QOO66" s="378">
        <f t="shared" ref="QOO66:QQZ66" si="5959">QOO$60*$C66*$C$65</f>
        <v>0</v>
      </c>
      <c r="QOQ66" s="378">
        <f t="shared" ref="QOQ66:QRB66" si="5960">QOQ$60*$C66*$C$65</f>
        <v>0</v>
      </c>
      <c r="QOS66" s="378">
        <f t="shared" ref="QOS66:QRD66" si="5961">QOS$60*$C66*$C$65</f>
        <v>0</v>
      </c>
      <c r="QOU66" s="378">
        <f t="shared" ref="QOU66:QRF66" si="5962">QOU$60*$C66*$C$65</f>
        <v>0</v>
      </c>
      <c r="QOW66" s="378">
        <f t="shared" ref="QOW66:QRH66" si="5963">QOW$60*$C66*$C$65</f>
        <v>0</v>
      </c>
      <c r="QOY66" s="378">
        <f t="shared" ref="QOY66:QRJ66" si="5964">QOY$60*$C66*$C$65</f>
        <v>0</v>
      </c>
      <c r="QPA66" s="378">
        <f t="shared" ref="QPA66:QRL66" si="5965">QPA$60*$C66*$C$65</f>
        <v>0</v>
      </c>
      <c r="QPC66" s="378">
        <f t="shared" ref="QPC66:QRN66" si="5966">QPC$60*$C66*$C$65</f>
        <v>0</v>
      </c>
      <c r="QPE66" s="378">
        <f t="shared" ref="QPE66:QRP66" si="5967">QPE$60*$C66*$C$65</f>
        <v>0</v>
      </c>
      <c r="QPG66" s="378">
        <f t="shared" ref="QPG66:QRR66" si="5968">QPG$60*$C66*$C$65</f>
        <v>0</v>
      </c>
      <c r="QPI66" s="378">
        <f t="shared" ref="QPI66:QRT66" si="5969">QPI$60*$C66*$C$65</f>
        <v>0</v>
      </c>
      <c r="QPK66" s="378">
        <f t="shared" ref="QPK66:QRV66" si="5970">QPK$60*$C66*$C$65</f>
        <v>0</v>
      </c>
      <c r="QPM66" s="378">
        <f t="shared" ref="QPM66:QRX66" si="5971">QPM$60*$C66*$C$65</f>
        <v>0</v>
      </c>
      <c r="QPO66" s="378">
        <f t="shared" ref="QPO66:QRZ66" si="5972">QPO$60*$C66*$C$65</f>
        <v>0</v>
      </c>
      <c r="QPQ66" s="378">
        <f t="shared" ref="QPQ66:QSB66" si="5973">QPQ$60*$C66*$C$65</f>
        <v>0</v>
      </c>
      <c r="QPS66" s="378">
        <f t="shared" ref="QPS66:QSD69" si="5974">QPS$60*$C66*$C$65</f>
        <v>0</v>
      </c>
      <c r="QPU66" s="378">
        <f t="shared" ref="QPU66:QSF66" si="5975">QPU$60*$C66*$C$65</f>
        <v>0</v>
      </c>
      <c r="QPW66" s="378">
        <f t="shared" ref="QPW66:QSH66" si="5976">QPW$60*$C66*$C$65</f>
        <v>0</v>
      </c>
      <c r="QPY66" s="378">
        <f t="shared" ref="QPY66:QSJ66" si="5977">QPY$60*$C66*$C$65</f>
        <v>0</v>
      </c>
      <c r="QQA66" s="378">
        <f t="shared" ref="QQA66:QSL66" si="5978">QQA$60*$C66*$C$65</f>
        <v>0</v>
      </c>
      <c r="QQC66" s="378">
        <f t="shared" ref="QQC66:QSN66" si="5979">QQC$60*$C66*$C$65</f>
        <v>0</v>
      </c>
      <c r="QQE66" s="378">
        <f t="shared" ref="QQE66:QSP66" si="5980">QQE$60*$C66*$C$65</f>
        <v>0</v>
      </c>
      <c r="QQG66" s="378">
        <f t="shared" ref="QQG66:QSR66" si="5981">QQG$60*$C66*$C$65</f>
        <v>0</v>
      </c>
      <c r="QQI66" s="378">
        <f t="shared" ref="QQI66:QST66" si="5982">QQI$60*$C66*$C$65</f>
        <v>0</v>
      </c>
      <c r="QQK66" s="378">
        <f t="shared" ref="QQK66:QSV66" si="5983">QQK$60*$C66*$C$65</f>
        <v>0</v>
      </c>
      <c r="QQM66" s="378">
        <f t="shared" ref="QQM66:QSX66" si="5984">QQM$60*$C66*$C$65</f>
        <v>0</v>
      </c>
      <c r="QQO66" s="378">
        <f t="shared" ref="QQO66:QSZ66" si="5985">QQO$60*$C66*$C$65</f>
        <v>0</v>
      </c>
      <c r="QQQ66" s="378">
        <f t="shared" ref="QQQ66:QTB66" si="5986">QQQ$60*$C66*$C$65</f>
        <v>0</v>
      </c>
      <c r="QQS66" s="378">
        <f t="shared" ref="QQS66:QTD66" si="5987">QQS$60*$C66*$C$65</f>
        <v>0</v>
      </c>
      <c r="QQU66" s="378">
        <f t="shared" ref="QQU66:QTF66" si="5988">QQU$60*$C66*$C$65</f>
        <v>0</v>
      </c>
      <c r="QQW66" s="378">
        <f t="shared" ref="QQW66:QTH66" si="5989">QQW$60*$C66*$C$65</f>
        <v>0</v>
      </c>
      <c r="QQY66" s="378">
        <f t="shared" ref="QQY66:QTJ66" si="5990">QQY$60*$C66*$C$65</f>
        <v>0</v>
      </c>
      <c r="QRA66" s="378">
        <f t="shared" ref="QRA66:QTL66" si="5991">QRA$60*$C66*$C$65</f>
        <v>0</v>
      </c>
      <c r="QRC66" s="378">
        <f t="shared" ref="QRC66:QTN66" si="5992">QRC$60*$C66*$C$65</f>
        <v>0</v>
      </c>
      <c r="QRE66" s="378">
        <f t="shared" ref="QRE66:QTP66" si="5993">QRE$60*$C66*$C$65</f>
        <v>0</v>
      </c>
      <c r="QRG66" s="378">
        <f t="shared" ref="QRG66:QTR66" si="5994">QRG$60*$C66*$C$65</f>
        <v>0</v>
      </c>
      <c r="QRI66" s="378">
        <f t="shared" ref="QRI66:QTT66" si="5995">QRI$60*$C66*$C$65</f>
        <v>0</v>
      </c>
      <c r="QRK66" s="378">
        <f t="shared" ref="QRK66:QTV66" si="5996">QRK$60*$C66*$C$65</f>
        <v>0</v>
      </c>
      <c r="QRM66" s="378">
        <f t="shared" ref="QRM66:QTX66" si="5997">QRM$60*$C66*$C$65</f>
        <v>0</v>
      </c>
      <c r="QRO66" s="378">
        <f t="shared" ref="QRO66:QTZ66" si="5998">QRO$60*$C66*$C$65</f>
        <v>0</v>
      </c>
      <c r="QRQ66" s="378">
        <f t="shared" ref="QRQ66:QUB66" si="5999">QRQ$60*$C66*$C$65</f>
        <v>0</v>
      </c>
      <c r="QRS66" s="378">
        <f t="shared" ref="QRS66:QUD66" si="6000">QRS$60*$C66*$C$65</f>
        <v>0</v>
      </c>
      <c r="QRU66" s="378">
        <f t="shared" ref="QRU66:QUF66" si="6001">QRU$60*$C66*$C$65</f>
        <v>0</v>
      </c>
      <c r="QRW66" s="378">
        <f t="shared" ref="QRW66:QUH66" si="6002">QRW$60*$C66*$C$65</f>
        <v>0</v>
      </c>
      <c r="QRY66" s="378">
        <f t="shared" ref="QRY66:QUJ66" si="6003">QRY$60*$C66*$C$65</f>
        <v>0</v>
      </c>
      <c r="QSA66" s="378">
        <f t="shared" ref="QSA66:QUL66" si="6004">QSA$60*$C66*$C$65</f>
        <v>0</v>
      </c>
      <c r="QSC66" s="378">
        <f t="shared" ref="QSC66:QUN66" si="6005">QSC$60*$C66*$C$65</f>
        <v>0</v>
      </c>
      <c r="QSE66" s="378">
        <f t="shared" ref="QSE66:QUP69" si="6006">QSE$60*$C66*$C$65</f>
        <v>0</v>
      </c>
      <c r="QSG66" s="378">
        <f t="shared" ref="QSG66:QUR66" si="6007">QSG$60*$C66*$C$65</f>
        <v>0</v>
      </c>
      <c r="QSI66" s="378">
        <f t="shared" ref="QSI66:QUT66" si="6008">QSI$60*$C66*$C$65</f>
        <v>0</v>
      </c>
      <c r="QSK66" s="378">
        <f t="shared" ref="QSK66:QUV66" si="6009">QSK$60*$C66*$C$65</f>
        <v>0</v>
      </c>
      <c r="QSM66" s="378">
        <f t="shared" ref="QSM66:QUX66" si="6010">QSM$60*$C66*$C$65</f>
        <v>0</v>
      </c>
      <c r="QSO66" s="378">
        <f t="shared" ref="QSO66:QUZ66" si="6011">QSO$60*$C66*$C$65</f>
        <v>0</v>
      </c>
      <c r="QSQ66" s="378">
        <f t="shared" ref="QSQ66:QVB66" si="6012">QSQ$60*$C66*$C$65</f>
        <v>0</v>
      </c>
      <c r="QSS66" s="378">
        <f t="shared" ref="QSS66:QVD66" si="6013">QSS$60*$C66*$C$65</f>
        <v>0</v>
      </c>
      <c r="QSU66" s="378">
        <f t="shared" ref="QSU66:QVF66" si="6014">QSU$60*$C66*$C$65</f>
        <v>0</v>
      </c>
      <c r="QSW66" s="378">
        <f t="shared" ref="QSW66:QVH66" si="6015">QSW$60*$C66*$C$65</f>
        <v>0</v>
      </c>
      <c r="QSY66" s="378">
        <f t="shared" ref="QSY66:QVJ66" si="6016">QSY$60*$C66*$C$65</f>
        <v>0</v>
      </c>
      <c r="QTA66" s="378">
        <f t="shared" ref="QTA66:QVL66" si="6017">QTA$60*$C66*$C$65</f>
        <v>0</v>
      </c>
      <c r="QTC66" s="378">
        <f t="shared" ref="QTC66:QVN66" si="6018">QTC$60*$C66*$C$65</f>
        <v>0</v>
      </c>
      <c r="QTE66" s="378">
        <f t="shared" ref="QTE66:QVP66" si="6019">QTE$60*$C66*$C$65</f>
        <v>0</v>
      </c>
      <c r="QTG66" s="378">
        <f t="shared" ref="QTG66:QVR66" si="6020">QTG$60*$C66*$C$65</f>
        <v>0</v>
      </c>
      <c r="QTI66" s="378">
        <f t="shared" ref="QTI66:QVT66" si="6021">QTI$60*$C66*$C$65</f>
        <v>0</v>
      </c>
      <c r="QTK66" s="378">
        <f t="shared" ref="QTK66:QVV66" si="6022">QTK$60*$C66*$C$65</f>
        <v>0</v>
      </c>
      <c r="QTM66" s="378">
        <f t="shared" ref="QTM66:QVX66" si="6023">QTM$60*$C66*$C$65</f>
        <v>0</v>
      </c>
      <c r="QTO66" s="378">
        <f t="shared" ref="QTO66:QVZ66" si="6024">QTO$60*$C66*$C$65</f>
        <v>0</v>
      </c>
      <c r="QTQ66" s="378">
        <f t="shared" ref="QTQ66:QWB66" si="6025">QTQ$60*$C66*$C$65</f>
        <v>0</v>
      </c>
      <c r="QTS66" s="378">
        <f t="shared" ref="QTS66:QWD66" si="6026">QTS$60*$C66*$C$65</f>
        <v>0</v>
      </c>
      <c r="QTU66" s="378">
        <f t="shared" ref="QTU66:QWF66" si="6027">QTU$60*$C66*$C$65</f>
        <v>0</v>
      </c>
      <c r="QTW66" s="378">
        <f t="shared" ref="QTW66:QWH66" si="6028">QTW$60*$C66*$C$65</f>
        <v>0</v>
      </c>
      <c r="QTY66" s="378">
        <f t="shared" ref="QTY66:QWJ66" si="6029">QTY$60*$C66*$C$65</f>
        <v>0</v>
      </c>
      <c r="QUA66" s="378">
        <f t="shared" ref="QUA66:QWL66" si="6030">QUA$60*$C66*$C$65</f>
        <v>0</v>
      </c>
      <c r="QUC66" s="378">
        <f t="shared" ref="QUC66:QWN66" si="6031">QUC$60*$C66*$C$65</f>
        <v>0</v>
      </c>
      <c r="QUE66" s="378">
        <f t="shared" ref="QUE66:QWP66" si="6032">QUE$60*$C66*$C$65</f>
        <v>0</v>
      </c>
      <c r="QUG66" s="378">
        <f t="shared" ref="QUG66:QWR66" si="6033">QUG$60*$C66*$C$65</f>
        <v>0</v>
      </c>
      <c r="QUI66" s="378">
        <f t="shared" ref="QUI66:QWT66" si="6034">QUI$60*$C66*$C$65</f>
        <v>0</v>
      </c>
      <c r="QUK66" s="378">
        <f t="shared" ref="QUK66:QWV66" si="6035">QUK$60*$C66*$C$65</f>
        <v>0</v>
      </c>
      <c r="QUM66" s="378">
        <f t="shared" ref="QUM66:QWX66" si="6036">QUM$60*$C66*$C$65</f>
        <v>0</v>
      </c>
      <c r="QUO66" s="378">
        <f t="shared" ref="QUO66:QWZ66" si="6037">QUO$60*$C66*$C$65</f>
        <v>0</v>
      </c>
      <c r="QUQ66" s="378">
        <f t="shared" ref="QUQ66:QXB69" si="6038">QUQ$60*$C66*$C$65</f>
        <v>0</v>
      </c>
      <c r="QUS66" s="378">
        <f t="shared" ref="QUS66:QXD66" si="6039">QUS$60*$C66*$C$65</f>
        <v>0</v>
      </c>
      <c r="QUU66" s="378">
        <f t="shared" ref="QUU66:QXF66" si="6040">QUU$60*$C66*$C$65</f>
        <v>0</v>
      </c>
      <c r="QUW66" s="378">
        <f t="shared" ref="QUW66:QXH66" si="6041">QUW$60*$C66*$C$65</f>
        <v>0</v>
      </c>
      <c r="QUY66" s="378">
        <f t="shared" ref="QUY66:QXJ66" si="6042">QUY$60*$C66*$C$65</f>
        <v>0</v>
      </c>
      <c r="QVA66" s="378">
        <f t="shared" ref="QVA66:QXL66" si="6043">QVA$60*$C66*$C$65</f>
        <v>0</v>
      </c>
      <c r="QVC66" s="378">
        <f t="shared" ref="QVC66:QXN66" si="6044">QVC$60*$C66*$C$65</f>
        <v>0</v>
      </c>
      <c r="QVE66" s="378">
        <f t="shared" ref="QVE66:QXP66" si="6045">QVE$60*$C66*$C$65</f>
        <v>0</v>
      </c>
      <c r="QVG66" s="378">
        <f t="shared" ref="QVG66:QXR66" si="6046">QVG$60*$C66*$C$65</f>
        <v>0</v>
      </c>
      <c r="QVI66" s="378">
        <f t="shared" ref="QVI66:QXT66" si="6047">QVI$60*$C66*$C$65</f>
        <v>0</v>
      </c>
      <c r="QVK66" s="378">
        <f t="shared" ref="QVK66:QXV66" si="6048">QVK$60*$C66*$C$65</f>
        <v>0</v>
      </c>
      <c r="QVM66" s="378">
        <f t="shared" ref="QVM66:QXX66" si="6049">QVM$60*$C66*$C$65</f>
        <v>0</v>
      </c>
      <c r="QVO66" s="378">
        <f t="shared" ref="QVO66:QXZ66" si="6050">QVO$60*$C66*$C$65</f>
        <v>0</v>
      </c>
      <c r="QVQ66" s="378">
        <f t="shared" ref="QVQ66:QYB66" si="6051">QVQ$60*$C66*$C$65</f>
        <v>0</v>
      </c>
      <c r="QVS66" s="378">
        <f t="shared" ref="QVS66:QYD66" si="6052">QVS$60*$C66*$C$65</f>
        <v>0</v>
      </c>
      <c r="QVU66" s="378">
        <f t="shared" ref="QVU66:QYF66" si="6053">QVU$60*$C66*$C$65</f>
        <v>0</v>
      </c>
      <c r="QVW66" s="378">
        <f t="shared" ref="QVW66:QYH66" si="6054">QVW$60*$C66*$C$65</f>
        <v>0</v>
      </c>
      <c r="QVY66" s="378">
        <f t="shared" ref="QVY66:QYJ66" si="6055">QVY$60*$C66*$C$65</f>
        <v>0</v>
      </c>
      <c r="QWA66" s="378">
        <f t="shared" ref="QWA66:QYL66" si="6056">QWA$60*$C66*$C$65</f>
        <v>0</v>
      </c>
      <c r="QWC66" s="378">
        <f t="shared" ref="QWC66:QYN66" si="6057">QWC$60*$C66*$C$65</f>
        <v>0</v>
      </c>
      <c r="QWE66" s="378">
        <f t="shared" ref="QWE66:QYP66" si="6058">QWE$60*$C66*$C$65</f>
        <v>0</v>
      </c>
      <c r="QWG66" s="378">
        <f t="shared" ref="QWG66:QYR66" si="6059">QWG$60*$C66*$C$65</f>
        <v>0</v>
      </c>
      <c r="QWI66" s="378">
        <f t="shared" ref="QWI66:QYT66" si="6060">QWI$60*$C66*$C$65</f>
        <v>0</v>
      </c>
      <c r="QWK66" s="378">
        <f t="shared" ref="QWK66:QYV66" si="6061">QWK$60*$C66*$C$65</f>
        <v>0</v>
      </c>
      <c r="QWM66" s="378">
        <f t="shared" ref="QWM66:QYX66" si="6062">QWM$60*$C66*$C$65</f>
        <v>0</v>
      </c>
      <c r="QWO66" s="378">
        <f t="shared" ref="QWO66:QYZ66" si="6063">QWO$60*$C66*$C$65</f>
        <v>0</v>
      </c>
      <c r="QWQ66" s="378">
        <f t="shared" ref="QWQ66:QZB66" si="6064">QWQ$60*$C66*$C$65</f>
        <v>0</v>
      </c>
      <c r="QWS66" s="378">
        <f t="shared" ref="QWS66:QZD66" si="6065">QWS$60*$C66*$C$65</f>
        <v>0</v>
      </c>
      <c r="QWU66" s="378">
        <f t="shared" ref="QWU66:QZF66" si="6066">QWU$60*$C66*$C$65</f>
        <v>0</v>
      </c>
      <c r="QWW66" s="378">
        <f t="shared" ref="QWW66:QZH66" si="6067">QWW$60*$C66*$C$65</f>
        <v>0</v>
      </c>
      <c r="QWY66" s="378">
        <f t="shared" ref="QWY66:QZJ66" si="6068">QWY$60*$C66*$C$65</f>
        <v>0</v>
      </c>
      <c r="QXA66" s="378">
        <f t="shared" ref="QXA66:QZL66" si="6069">QXA$60*$C66*$C$65</f>
        <v>0</v>
      </c>
      <c r="QXC66" s="378">
        <f t="shared" ref="QXC66:QZN69" si="6070">QXC$60*$C66*$C$65</f>
        <v>0</v>
      </c>
      <c r="QXE66" s="378">
        <f t="shared" ref="QXE66:QZP66" si="6071">QXE$60*$C66*$C$65</f>
        <v>0</v>
      </c>
      <c r="QXG66" s="378">
        <f t="shared" ref="QXG66:QZR66" si="6072">QXG$60*$C66*$C$65</f>
        <v>0</v>
      </c>
      <c r="QXI66" s="378">
        <f t="shared" ref="QXI66:QZT66" si="6073">QXI$60*$C66*$C$65</f>
        <v>0</v>
      </c>
      <c r="QXK66" s="378">
        <f t="shared" ref="QXK66:QZV66" si="6074">QXK$60*$C66*$C$65</f>
        <v>0</v>
      </c>
      <c r="QXM66" s="378">
        <f t="shared" ref="QXM66:QZX66" si="6075">QXM$60*$C66*$C$65</f>
        <v>0</v>
      </c>
      <c r="QXO66" s="378">
        <f t="shared" ref="QXO66:QZZ66" si="6076">QXO$60*$C66*$C$65</f>
        <v>0</v>
      </c>
      <c r="QXQ66" s="378">
        <f t="shared" ref="QXQ66:RAB66" si="6077">QXQ$60*$C66*$C$65</f>
        <v>0</v>
      </c>
      <c r="QXS66" s="378">
        <f t="shared" ref="QXS66:RAD66" si="6078">QXS$60*$C66*$C$65</f>
        <v>0</v>
      </c>
      <c r="QXU66" s="378">
        <f t="shared" ref="QXU66:RAF66" si="6079">QXU$60*$C66*$C$65</f>
        <v>0</v>
      </c>
      <c r="QXW66" s="378">
        <f t="shared" ref="QXW66:RAH66" si="6080">QXW$60*$C66*$C$65</f>
        <v>0</v>
      </c>
      <c r="QXY66" s="378">
        <f t="shared" ref="QXY66:RAJ66" si="6081">QXY$60*$C66*$C$65</f>
        <v>0</v>
      </c>
      <c r="QYA66" s="378">
        <f t="shared" ref="QYA66:RAL66" si="6082">QYA$60*$C66*$C$65</f>
        <v>0</v>
      </c>
      <c r="QYC66" s="378">
        <f t="shared" ref="QYC66:RAN66" si="6083">QYC$60*$C66*$C$65</f>
        <v>0</v>
      </c>
      <c r="QYE66" s="378">
        <f t="shared" ref="QYE66:RAP66" si="6084">QYE$60*$C66*$C$65</f>
        <v>0</v>
      </c>
      <c r="QYG66" s="378">
        <f t="shared" ref="QYG66:RAR66" si="6085">QYG$60*$C66*$C$65</f>
        <v>0</v>
      </c>
      <c r="QYI66" s="378">
        <f t="shared" ref="QYI66:RAT66" si="6086">QYI$60*$C66*$C$65</f>
        <v>0</v>
      </c>
      <c r="QYK66" s="378">
        <f t="shared" ref="QYK66:RAV66" si="6087">QYK$60*$C66*$C$65</f>
        <v>0</v>
      </c>
      <c r="QYM66" s="378">
        <f t="shared" ref="QYM66:RAX66" si="6088">QYM$60*$C66*$C$65</f>
        <v>0</v>
      </c>
      <c r="QYO66" s="378">
        <f t="shared" ref="QYO66:RAZ66" si="6089">QYO$60*$C66*$C$65</f>
        <v>0</v>
      </c>
      <c r="QYQ66" s="378">
        <f t="shared" ref="QYQ66:RBB66" si="6090">QYQ$60*$C66*$C$65</f>
        <v>0</v>
      </c>
      <c r="QYS66" s="378">
        <f t="shared" ref="QYS66:RBD66" si="6091">QYS$60*$C66*$C$65</f>
        <v>0</v>
      </c>
      <c r="QYU66" s="378">
        <f t="shared" ref="QYU66:RBF66" si="6092">QYU$60*$C66*$C$65</f>
        <v>0</v>
      </c>
      <c r="QYW66" s="378">
        <f t="shared" ref="QYW66:RBH66" si="6093">QYW$60*$C66*$C$65</f>
        <v>0</v>
      </c>
      <c r="QYY66" s="378">
        <f t="shared" ref="QYY66:RBJ66" si="6094">QYY$60*$C66*$C$65</f>
        <v>0</v>
      </c>
      <c r="QZA66" s="378">
        <f t="shared" ref="QZA66:RBL66" si="6095">QZA$60*$C66*$C$65</f>
        <v>0</v>
      </c>
      <c r="QZC66" s="378">
        <f t="shared" ref="QZC66:RBN66" si="6096">QZC$60*$C66*$C$65</f>
        <v>0</v>
      </c>
      <c r="QZE66" s="378">
        <f t="shared" ref="QZE66:RBP66" si="6097">QZE$60*$C66*$C$65</f>
        <v>0</v>
      </c>
      <c r="QZG66" s="378">
        <f t="shared" ref="QZG66:RBR66" si="6098">QZG$60*$C66*$C$65</f>
        <v>0</v>
      </c>
      <c r="QZI66" s="378">
        <f t="shared" ref="QZI66:RBT66" si="6099">QZI$60*$C66*$C$65</f>
        <v>0</v>
      </c>
      <c r="QZK66" s="378">
        <f t="shared" ref="QZK66:RBV66" si="6100">QZK$60*$C66*$C$65</f>
        <v>0</v>
      </c>
      <c r="QZM66" s="378">
        <f t="shared" ref="QZM66:RBX66" si="6101">QZM$60*$C66*$C$65</f>
        <v>0</v>
      </c>
      <c r="QZO66" s="378">
        <f t="shared" ref="QZO66:RBZ69" si="6102">QZO$60*$C66*$C$65</f>
        <v>0</v>
      </c>
      <c r="QZQ66" s="378">
        <f t="shared" ref="QZQ66:RCB66" si="6103">QZQ$60*$C66*$C$65</f>
        <v>0</v>
      </c>
      <c r="QZS66" s="378">
        <f t="shared" ref="QZS66:RCD66" si="6104">QZS$60*$C66*$C$65</f>
        <v>0</v>
      </c>
      <c r="QZU66" s="378">
        <f t="shared" ref="QZU66:RCF66" si="6105">QZU$60*$C66*$C$65</f>
        <v>0</v>
      </c>
      <c r="QZW66" s="378">
        <f t="shared" ref="QZW66:RCH66" si="6106">QZW$60*$C66*$C$65</f>
        <v>0</v>
      </c>
      <c r="QZY66" s="378">
        <f t="shared" ref="QZY66:RCJ66" si="6107">QZY$60*$C66*$C$65</f>
        <v>0</v>
      </c>
      <c r="RAA66" s="378">
        <f t="shared" ref="RAA66:RCL66" si="6108">RAA$60*$C66*$C$65</f>
        <v>0</v>
      </c>
      <c r="RAC66" s="378">
        <f t="shared" ref="RAC66:RCN66" si="6109">RAC$60*$C66*$C$65</f>
        <v>0</v>
      </c>
      <c r="RAE66" s="378">
        <f t="shared" ref="RAE66:RCP66" si="6110">RAE$60*$C66*$C$65</f>
        <v>0</v>
      </c>
      <c r="RAG66" s="378">
        <f t="shared" ref="RAG66:RCR66" si="6111">RAG$60*$C66*$C$65</f>
        <v>0</v>
      </c>
      <c r="RAI66" s="378">
        <f t="shared" ref="RAI66:RCT66" si="6112">RAI$60*$C66*$C$65</f>
        <v>0</v>
      </c>
      <c r="RAK66" s="378">
        <f t="shared" ref="RAK66:RCV66" si="6113">RAK$60*$C66*$C$65</f>
        <v>0</v>
      </c>
      <c r="RAM66" s="378">
        <f t="shared" ref="RAM66:RCX66" si="6114">RAM$60*$C66*$C$65</f>
        <v>0</v>
      </c>
      <c r="RAO66" s="378">
        <f t="shared" ref="RAO66:RCZ66" si="6115">RAO$60*$C66*$C$65</f>
        <v>0</v>
      </c>
      <c r="RAQ66" s="378">
        <f t="shared" ref="RAQ66:RDB66" si="6116">RAQ$60*$C66*$C$65</f>
        <v>0</v>
      </c>
      <c r="RAS66" s="378">
        <f t="shared" ref="RAS66:RDD66" si="6117">RAS$60*$C66*$C$65</f>
        <v>0</v>
      </c>
      <c r="RAU66" s="378">
        <f t="shared" ref="RAU66:RDF66" si="6118">RAU$60*$C66*$C$65</f>
        <v>0</v>
      </c>
      <c r="RAW66" s="378">
        <f t="shared" ref="RAW66:RDH66" si="6119">RAW$60*$C66*$C$65</f>
        <v>0</v>
      </c>
      <c r="RAY66" s="378">
        <f t="shared" ref="RAY66:RDJ66" si="6120">RAY$60*$C66*$C$65</f>
        <v>0</v>
      </c>
      <c r="RBA66" s="378">
        <f t="shared" ref="RBA66:RDL66" si="6121">RBA$60*$C66*$C$65</f>
        <v>0</v>
      </c>
      <c r="RBC66" s="378">
        <f t="shared" ref="RBC66:RDN66" si="6122">RBC$60*$C66*$C$65</f>
        <v>0</v>
      </c>
      <c r="RBE66" s="378">
        <f t="shared" ref="RBE66:RDP66" si="6123">RBE$60*$C66*$C$65</f>
        <v>0</v>
      </c>
      <c r="RBG66" s="378">
        <f t="shared" ref="RBG66:RDR66" si="6124">RBG$60*$C66*$C$65</f>
        <v>0</v>
      </c>
      <c r="RBI66" s="378">
        <f t="shared" ref="RBI66:RDT66" si="6125">RBI$60*$C66*$C$65</f>
        <v>0</v>
      </c>
      <c r="RBK66" s="378">
        <f t="shared" ref="RBK66:RDV66" si="6126">RBK$60*$C66*$C$65</f>
        <v>0</v>
      </c>
      <c r="RBM66" s="378">
        <f t="shared" ref="RBM66:RDX66" si="6127">RBM$60*$C66*$C$65</f>
        <v>0</v>
      </c>
      <c r="RBO66" s="378">
        <f t="shared" ref="RBO66:RDZ66" si="6128">RBO$60*$C66*$C$65</f>
        <v>0</v>
      </c>
      <c r="RBQ66" s="378">
        <f t="shared" ref="RBQ66:REB66" si="6129">RBQ$60*$C66*$C$65</f>
        <v>0</v>
      </c>
      <c r="RBS66" s="378">
        <f t="shared" ref="RBS66:RED66" si="6130">RBS$60*$C66*$C$65</f>
        <v>0</v>
      </c>
      <c r="RBU66" s="378">
        <f t="shared" ref="RBU66:REF66" si="6131">RBU$60*$C66*$C$65</f>
        <v>0</v>
      </c>
      <c r="RBW66" s="378">
        <f t="shared" ref="RBW66:REH66" si="6132">RBW$60*$C66*$C$65</f>
        <v>0</v>
      </c>
      <c r="RBY66" s="378">
        <f t="shared" ref="RBY66:REJ66" si="6133">RBY$60*$C66*$C$65</f>
        <v>0</v>
      </c>
      <c r="RCA66" s="378">
        <f t="shared" ref="RCA66:REL69" si="6134">RCA$60*$C66*$C$65</f>
        <v>0</v>
      </c>
      <c r="RCC66" s="378">
        <f t="shared" ref="RCC66:REN66" si="6135">RCC$60*$C66*$C$65</f>
        <v>0</v>
      </c>
      <c r="RCE66" s="378">
        <f t="shared" ref="RCE66:REP66" si="6136">RCE$60*$C66*$C$65</f>
        <v>0</v>
      </c>
      <c r="RCG66" s="378">
        <f t="shared" ref="RCG66:RER66" si="6137">RCG$60*$C66*$C$65</f>
        <v>0</v>
      </c>
      <c r="RCI66" s="378">
        <f t="shared" ref="RCI66:RET66" si="6138">RCI$60*$C66*$C$65</f>
        <v>0</v>
      </c>
      <c r="RCK66" s="378">
        <f t="shared" ref="RCK66:REV66" si="6139">RCK$60*$C66*$C$65</f>
        <v>0</v>
      </c>
      <c r="RCM66" s="378">
        <f t="shared" ref="RCM66:REX66" si="6140">RCM$60*$C66*$C$65</f>
        <v>0</v>
      </c>
      <c r="RCO66" s="378">
        <f t="shared" ref="RCO66:REZ66" si="6141">RCO$60*$C66*$C$65</f>
        <v>0</v>
      </c>
      <c r="RCQ66" s="378">
        <f t="shared" ref="RCQ66:RFB66" si="6142">RCQ$60*$C66*$C$65</f>
        <v>0</v>
      </c>
      <c r="RCS66" s="378">
        <f t="shared" ref="RCS66:RFD66" si="6143">RCS$60*$C66*$C$65</f>
        <v>0</v>
      </c>
      <c r="RCU66" s="378">
        <f t="shared" ref="RCU66:RFF66" si="6144">RCU$60*$C66*$C$65</f>
        <v>0</v>
      </c>
      <c r="RCW66" s="378">
        <f t="shared" ref="RCW66:RFH66" si="6145">RCW$60*$C66*$C$65</f>
        <v>0</v>
      </c>
      <c r="RCY66" s="378">
        <f t="shared" ref="RCY66:RFJ66" si="6146">RCY$60*$C66*$C$65</f>
        <v>0</v>
      </c>
      <c r="RDA66" s="378">
        <f t="shared" ref="RDA66:RFL66" si="6147">RDA$60*$C66*$C$65</f>
        <v>0</v>
      </c>
      <c r="RDC66" s="378">
        <f t="shared" ref="RDC66:RFN66" si="6148">RDC$60*$C66*$C$65</f>
        <v>0</v>
      </c>
      <c r="RDE66" s="378">
        <f t="shared" ref="RDE66:RFP66" si="6149">RDE$60*$C66*$C$65</f>
        <v>0</v>
      </c>
      <c r="RDG66" s="378">
        <f t="shared" ref="RDG66:RFR66" si="6150">RDG$60*$C66*$C$65</f>
        <v>0</v>
      </c>
      <c r="RDI66" s="378">
        <f t="shared" ref="RDI66:RFT66" si="6151">RDI$60*$C66*$C$65</f>
        <v>0</v>
      </c>
      <c r="RDK66" s="378">
        <f t="shared" ref="RDK66:RFV66" si="6152">RDK$60*$C66*$C$65</f>
        <v>0</v>
      </c>
      <c r="RDM66" s="378">
        <f t="shared" ref="RDM66:RFX66" si="6153">RDM$60*$C66*$C$65</f>
        <v>0</v>
      </c>
      <c r="RDO66" s="378">
        <f t="shared" ref="RDO66:RFZ66" si="6154">RDO$60*$C66*$C$65</f>
        <v>0</v>
      </c>
      <c r="RDQ66" s="378">
        <f t="shared" ref="RDQ66:RGB66" si="6155">RDQ$60*$C66*$C$65</f>
        <v>0</v>
      </c>
      <c r="RDS66" s="378">
        <f t="shared" ref="RDS66:RGD66" si="6156">RDS$60*$C66*$C$65</f>
        <v>0</v>
      </c>
      <c r="RDU66" s="378">
        <f t="shared" ref="RDU66:RGF66" si="6157">RDU$60*$C66*$C$65</f>
        <v>0</v>
      </c>
      <c r="RDW66" s="378">
        <f t="shared" ref="RDW66:RGH66" si="6158">RDW$60*$C66*$C$65</f>
        <v>0</v>
      </c>
      <c r="RDY66" s="378">
        <f t="shared" ref="RDY66:RGJ66" si="6159">RDY$60*$C66*$C$65</f>
        <v>0</v>
      </c>
      <c r="REA66" s="378">
        <f t="shared" ref="REA66:RGL66" si="6160">REA$60*$C66*$C$65</f>
        <v>0</v>
      </c>
      <c r="REC66" s="378">
        <f t="shared" ref="REC66:RGN66" si="6161">REC$60*$C66*$C$65</f>
        <v>0</v>
      </c>
      <c r="REE66" s="378">
        <f t="shared" ref="REE66:RGP66" si="6162">REE$60*$C66*$C$65</f>
        <v>0</v>
      </c>
      <c r="REG66" s="378">
        <f t="shared" ref="REG66:RGR66" si="6163">REG$60*$C66*$C$65</f>
        <v>0</v>
      </c>
      <c r="REI66" s="378">
        <f t="shared" ref="REI66:RGT66" si="6164">REI$60*$C66*$C$65</f>
        <v>0</v>
      </c>
      <c r="REK66" s="378">
        <f t="shared" ref="REK66:RGV66" si="6165">REK$60*$C66*$C$65</f>
        <v>0</v>
      </c>
      <c r="REM66" s="378">
        <f t="shared" ref="REM66:RGX69" si="6166">REM$60*$C66*$C$65</f>
        <v>0</v>
      </c>
      <c r="REO66" s="378">
        <f t="shared" ref="REO66:RGZ66" si="6167">REO$60*$C66*$C$65</f>
        <v>0</v>
      </c>
      <c r="REQ66" s="378">
        <f t="shared" ref="REQ66:RHB66" si="6168">REQ$60*$C66*$C$65</f>
        <v>0</v>
      </c>
      <c r="RES66" s="378">
        <f t="shared" ref="RES66:RHD66" si="6169">RES$60*$C66*$C$65</f>
        <v>0</v>
      </c>
      <c r="REU66" s="378">
        <f t="shared" ref="REU66:RHF66" si="6170">REU$60*$C66*$C$65</f>
        <v>0</v>
      </c>
      <c r="REW66" s="378">
        <f t="shared" ref="REW66:RHH66" si="6171">REW$60*$C66*$C$65</f>
        <v>0</v>
      </c>
      <c r="REY66" s="378">
        <f t="shared" ref="REY66:RHJ66" si="6172">REY$60*$C66*$C$65</f>
        <v>0</v>
      </c>
      <c r="RFA66" s="378">
        <f t="shared" ref="RFA66:RHL66" si="6173">RFA$60*$C66*$C$65</f>
        <v>0</v>
      </c>
      <c r="RFC66" s="378">
        <f t="shared" ref="RFC66:RHN66" si="6174">RFC$60*$C66*$C$65</f>
        <v>0</v>
      </c>
      <c r="RFE66" s="378">
        <f t="shared" ref="RFE66:RHP66" si="6175">RFE$60*$C66*$C$65</f>
        <v>0</v>
      </c>
      <c r="RFG66" s="378">
        <f t="shared" ref="RFG66:RHR66" si="6176">RFG$60*$C66*$C$65</f>
        <v>0</v>
      </c>
      <c r="RFI66" s="378">
        <f t="shared" ref="RFI66:RHT66" si="6177">RFI$60*$C66*$C$65</f>
        <v>0</v>
      </c>
      <c r="RFK66" s="378">
        <f t="shared" ref="RFK66:RHV66" si="6178">RFK$60*$C66*$C$65</f>
        <v>0</v>
      </c>
      <c r="RFM66" s="378">
        <f t="shared" ref="RFM66:RHX66" si="6179">RFM$60*$C66*$C$65</f>
        <v>0</v>
      </c>
      <c r="RFO66" s="378">
        <f t="shared" ref="RFO66:RHZ66" si="6180">RFO$60*$C66*$C$65</f>
        <v>0</v>
      </c>
      <c r="RFQ66" s="378">
        <f t="shared" ref="RFQ66:RIB66" si="6181">RFQ$60*$C66*$C$65</f>
        <v>0</v>
      </c>
      <c r="RFS66" s="378">
        <f t="shared" ref="RFS66:RID66" si="6182">RFS$60*$C66*$C$65</f>
        <v>0</v>
      </c>
      <c r="RFU66" s="378">
        <f t="shared" ref="RFU66:RIF66" si="6183">RFU$60*$C66*$C$65</f>
        <v>0</v>
      </c>
      <c r="RFW66" s="378">
        <f t="shared" ref="RFW66:RIH66" si="6184">RFW$60*$C66*$C$65</f>
        <v>0</v>
      </c>
      <c r="RFY66" s="378">
        <f t="shared" ref="RFY66:RIJ66" si="6185">RFY$60*$C66*$C$65</f>
        <v>0</v>
      </c>
      <c r="RGA66" s="378">
        <f t="shared" ref="RGA66:RIL66" si="6186">RGA$60*$C66*$C$65</f>
        <v>0</v>
      </c>
      <c r="RGC66" s="378">
        <f t="shared" ref="RGC66:RIN66" si="6187">RGC$60*$C66*$C$65</f>
        <v>0</v>
      </c>
      <c r="RGE66" s="378">
        <f t="shared" ref="RGE66:RIP66" si="6188">RGE$60*$C66*$C$65</f>
        <v>0</v>
      </c>
      <c r="RGG66" s="378">
        <f t="shared" ref="RGG66:RIR66" si="6189">RGG$60*$C66*$C$65</f>
        <v>0</v>
      </c>
      <c r="RGI66" s="378">
        <f t="shared" ref="RGI66:RIT66" si="6190">RGI$60*$C66*$C$65</f>
        <v>0</v>
      </c>
      <c r="RGK66" s="378">
        <f t="shared" ref="RGK66:RIV66" si="6191">RGK$60*$C66*$C$65</f>
        <v>0</v>
      </c>
      <c r="RGM66" s="378">
        <f t="shared" ref="RGM66:RIX66" si="6192">RGM$60*$C66*$C$65</f>
        <v>0</v>
      </c>
      <c r="RGO66" s="378">
        <f t="shared" ref="RGO66:RIZ66" si="6193">RGO$60*$C66*$C$65</f>
        <v>0</v>
      </c>
      <c r="RGQ66" s="378">
        <f t="shared" ref="RGQ66:RJB66" si="6194">RGQ$60*$C66*$C$65</f>
        <v>0</v>
      </c>
      <c r="RGS66" s="378">
        <f t="shared" ref="RGS66:RJD66" si="6195">RGS$60*$C66*$C$65</f>
        <v>0</v>
      </c>
      <c r="RGU66" s="378">
        <f t="shared" ref="RGU66:RJF66" si="6196">RGU$60*$C66*$C$65</f>
        <v>0</v>
      </c>
      <c r="RGW66" s="378">
        <f t="shared" ref="RGW66:RJH66" si="6197">RGW$60*$C66*$C$65</f>
        <v>0</v>
      </c>
      <c r="RGY66" s="378">
        <f t="shared" ref="RGY66:RJJ69" si="6198">RGY$60*$C66*$C$65</f>
        <v>0</v>
      </c>
      <c r="RHA66" s="378">
        <f t="shared" ref="RHA66:RJL66" si="6199">RHA$60*$C66*$C$65</f>
        <v>0</v>
      </c>
      <c r="RHC66" s="378">
        <f t="shared" ref="RHC66:RJN66" si="6200">RHC$60*$C66*$C$65</f>
        <v>0</v>
      </c>
      <c r="RHE66" s="378">
        <f t="shared" ref="RHE66:RJP66" si="6201">RHE$60*$C66*$C$65</f>
        <v>0</v>
      </c>
      <c r="RHG66" s="378">
        <f t="shared" ref="RHG66:RJR66" si="6202">RHG$60*$C66*$C$65</f>
        <v>0</v>
      </c>
      <c r="RHI66" s="378">
        <f t="shared" ref="RHI66:RJT66" si="6203">RHI$60*$C66*$C$65</f>
        <v>0</v>
      </c>
      <c r="RHK66" s="378">
        <f t="shared" ref="RHK66:RJV66" si="6204">RHK$60*$C66*$C$65</f>
        <v>0</v>
      </c>
      <c r="RHM66" s="378">
        <f t="shared" ref="RHM66:RJX66" si="6205">RHM$60*$C66*$C$65</f>
        <v>0</v>
      </c>
      <c r="RHO66" s="378">
        <f t="shared" ref="RHO66:RJZ66" si="6206">RHO$60*$C66*$C$65</f>
        <v>0</v>
      </c>
      <c r="RHQ66" s="378">
        <f t="shared" ref="RHQ66:RKB66" si="6207">RHQ$60*$C66*$C$65</f>
        <v>0</v>
      </c>
      <c r="RHS66" s="378">
        <f t="shared" ref="RHS66:RKD66" si="6208">RHS$60*$C66*$C$65</f>
        <v>0</v>
      </c>
      <c r="RHU66" s="378">
        <f t="shared" ref="RHU66:RKF66" si="6209">RHU$60*$C66*$C$65</f>
        <v>0</v>
      </c>
      <c r="RHW66" s="378">
        <f t="shared" ref="RHW66:RKH66" si="6210">RHW$60*$C66*$C$65</f>
        <v>0</v>
      </c>
      <c r="RHY66" s="378">
        <f t="shared" ref="RHY66:RKJ66" si="6211">RHY$60*$C66*$C$65</f>
        <v>0</v>
      </c>
      <c r="RIA66" s="378">
        <f t="shared" ref="RIA66:RKL66" si="6212">RIA$60*$C66*$C$65</f>
        <v>0</v>
      </c>
      <c r="RIC66" s="378">
        <f t="shared" ref="RIC66:RKN66" si="6213">RIC$60*$C66*$C$65</f>
        <v>0</v>
      </c>
      <c r="RIE66" s="378">
        <f t="shared" ref="RIE66:RKP66" si="6214">RIE$60*$C66*$C$65</f>
        <v>0</v>
      </c>
      <c r="RIG66" s="378">
        <f t="shared" ref="RIG66:RKR66" si="6215">RIG$60*$C66*$C$65</f>
        <v>0</v>
      </c>
      <c r="RII66" s="378">
        <f t="shared" ref="RII66:RKT66" si="6216">RII$60*$C66*$C$65</f>
        <v>0</v>
      </c>
      <c r="RIK66" s="378">
        <f t="shared" ref="RIK66:RKV66" si="6217">RIK$60*$C66*$C$65</f>
        <v>0</v>
      </c>
      <c r="RIM66" s="378">
        <f t="shared" ref="RIM66:RKX66" si="6218">RIM$60*$C66*$C$65</f>
        <v>0</v>
      </c>
      <c r="RIO66" s="378">
        <f t="shared" ref="RIO66:RKZ66" si="6219">RIO$60*$C66*$C$65</f>
        <v>0</v>
      </c>
      <c r="RIQ66" s="378">
        <f t="shared" ref="RIQ66:RLB66" si="6220">RIQ$60*$C66*$C$65</f>
        <v>0</v>
      </c>
      <c r="RIS66" s="378">
        <f t="shared" ref="RIS66:RLD66" si="6221">RIS$60*$C66*$C$65</f>
        <v>0</v>
      </c>
      <c r="RIU66" s="378">
        <f t="shared" ref="RIU66:RLF66" si="6222">RIU$60*$C66*$C$65</f>
        <v>0</v>
      </c>
      <c r="RIW66" s="378">
        <f t="shared" ref="RIW66:RLH66" si="6223">RIW$60*$C66*$C$65</f>
        <v>0</v>
      </c>
      <c r="RIY66" s="378">
        <f t="shared" ref="RIY66:RLJ66" si="6224">RIY$60*$C66*$C$65</f>
        <v>0</v>
      </c>
      <c r="RJA66" s="378">
        <f t="shared" ref="RJA66:RLL66" si="6225">RJA$60*$C66*$C$65</f>
        <v>0</v>
      </c>
      <c r="RJC66" s="378">
        <f t="shared" ref="RJC66:RLN66" si="6226">RJC$60*$C66*$C$65</f>
        <v>0</v>
      </c>
      <c r="RJE66" s="378">
        <f t="shared" ref="RJE66:RLP66" si="6227">RJE$60*$C66*$C$65</f>
        <v>0</v>
      </c>
      <c r="RJG66" s="378">
        <f t="shared" ref="RJG66:RLR66" si="6228">RJG$60*$C66*$C$65</f>
        <v>0</v>
      </c>
      <c r="RJI66" s="378">
        <f t="shared" ref="RJI66:RLT66" si="6229">RJI$60*$C66*$C$65</f>
        <v>0</v>
      </c>
      <c r="RJK66" s="378">
        <f t="shared" ref="RJK66:RLV69" si="6230">RJK$60*$C66*$C$65</f>
        <v>0</v>
      </c>
      <c r="RJM66" s="378">
        <f t="shared" ref="RJM66:RLX66" si="6231">RJM$60*$C66*$C$65</f>
        <v>0</v>
      </c>
      <c r="RJO66" s="378">
        <f t="shared" ref="RJO66:RLZ66" si="6232">RJO$60*$C66*$C$65</f>
        <v>0</v>
      </c>
      <c r="RJQ66" s="378">
        <f t="shared" ref="RJQ66:RMB66" si="6233">RJQ$60*$C66*$C$65</f>
        <v>0</v>
      </c>
      <c r="RJS66" s="378">
        <f t="shared" ref="RJS66:RMD66" si="6234">RJS$60*$C66*$C$65</f>
        <v>0</v>
      </c>
      <c r="RJU66" s="378">
        <f t="shared" ref="RJU66:RMF66" si="6235">RJU$60*$C66*$C$65</f>
        <v>0</v>
      </c>
      <c r="RJW66" s="378">
        <f t="shared" ref="RJW66:RMH66" si="6236">RJW$60*$C66*$C$65</f>
        <v>0</v>
      </c>
      <c r="RJY66" s="378">
        <f t="shared" ref="RJY66:RMJ66" si="6237">RJY$60*$C66*$C$65</f>
        <v>0</v>
      </c>
      <c r="RKA66" s="378">
        <f t="shared" ref="RKA66:RML66" si="6238">RKA$60*$C66*$C$65</f>
        <v>0</v>
      </c>
      <c r="RKC66" s="378">
        <f t="shared" ref="RKC66:RMN66" si="6239">RKC$60*$C66*$C$65</f>
        <v>0</v>
      </c>
      <c r="RKE66" s="378">
        <f t="shared" ref="RKE66:RMP66" si="6240">RKE$60*$C66*$C$65</f>
        <v>0</v>
      </c>
      <c r="RKG66" s="378">
        <f t="shared" ref="RKG66:RMR66" si="6241">RKG$60*$C66*$C$65</f>
        <v>0</v>
      </c>
      <c r="RKI66" s="378">
        <f t="shared" ref="RKI66:RMT66" si="6242">RKI$60*$C66*$C$65</f>
        <v>0</v>
      </c>
      <c r="RKK66" s="378">
        <f t="shared" ref="RKK66:RMV66" si="6243">RKK$60*$C66*$C$65</f>
        <v>0</v>
      </c>
      <c r="RKM66" s="378">
        <f t="shared" ref="RKM66:RMX66" si="6244">RKM$60*$C66*$C$65</f>
        <v>0</v>
      </c>
      <c r="RKO66" s="378">
        <f t="shared" ref="RKO66:RMZ66" si="6245">RKO$60*$C66*$C$65</f>
        <v>0</v>
      </c>
      <c r="RKQ66" s="378">
        <f t="shared" ref="RKQ66:RNB66" si="6246">RKQ$60*$C66*$C$65</f>
        <v>0</v>
      </c>
      <c r="RKS66" s="378">
        <f t="shared" ref="RKS66:RND66" si="6247">RKS$60*$C66*$C$65</f>
        <v>0</v>
      </c>
      <c r="RKU66" s="378">
        <f t="shared" ref="RKU66:RNF66" si="6248">RKU$60*$C66*$C$65</f>
        <v>0</v>
      </c>
      <c r="RKW66" s="378">
        <f t="shared" ref="RKW66:RNH66" si="6249">RKW$60*$C66*$C$65</f>
        <v>0</v>
      </c>
      <c r="RKY66" s="378">
        <f t="shared" ref="RKY66:RNJ66" si="6250">RKY$60*$C66*$C$65</f>
        <v>0</v>
      </c>
      <c r="RLA66" s="378">
        <f t="shared" ref="RLA66:RNL66" si="6251">RLA$60*$C66*$C$65</f>
        <v>0</v>
      </c>
      <c r="RLC66" s="378">
        <f t="shared" ref="RLC66:RNN66" si="6252">RLC$60*$C66*$C$65</f>
        <v>0</v>
      </c>
      <c r="RLE66" s="378">
        <f t="shared" ref="RLE66:RNP66" si="6253">RLE$60*$C66*$C$65</f>
        <v>0</v>
      </c>
      <c r="RLG66" s="378">
        <f t="shared" ref="RLG66:RNR66" si="6254">RLG$60*$C66*$C$65</f>
        <v>0</v>
      </c>
      <c r="RLI66" s="378">
        <f t="shared" ref="RLI66:RNT66" si="6255">RLI$60*$C66*$C$65</f>
        <v>0</v>
      </c>
      <c r="RLK66" s="378">
        <f t="shared" ref="RLK66:RNV66" si="6256">RLK$60*$C66*$C$65</f>
        <v>0</v>
      </c>
      <c r="RLM66" s="378">
        <f t="shared" ref="RLM66:RNX66" si="6257">RLM$60*$C66*$C$65</f>
        <v>0</v>
      </c>
      <c r="RLO66" s="378">
        <f t="shared" ref="RLO66:RNZ66" si="6258">RLO$60*$C66*$C$65</f>
        <v>0</v>
      </c>
      <c r="RLQ66" s="378">
        <f t="shared" ref="RLQ66:ROB66" si="6259">RLQ$60*$C66*$C$65</f>
        <v>0</v>
      </c>
      <c r="RLS66" s="378">
        <f t="shared" ref="RLS66:ROD66" si="6260">RLS$60*$C66*$C$65</f>
        <v>0</v>
      </c>
      <c r="RLU66" s="378">
        <f t="shared" ref="RLU66:ROF66" si="6261">RLU$60*$C66*$C$65</f>
        <v>0</v>
      </c>
      <c r="RLW66" s="378">
        <f t="shared" ref="RLW66:ROH69" si="6262">RLW$60*$C66*$C$65</f>
        <v>0</v>
      </c>
      <c r="RLY66" s="378">
        <f t="shared" ref="RLY66:ROJ66" si="6263">RLY$60*$C66*$C$65</f>
        <v>0</v>
      </c>
      <c r="RMA66" s="378">
        <f t="shared" ref="RMA66:ROL66" si="6264">RMA$60*$C66*$C$65</f>
        <v>0</v>
      </c>
      <c r="RMC66" s="378">
        <f t="shared" ref="RMC66:RON66" si="6265">RMC$60*$C66*$C$65</f>
        <v>0</v>
      </c>
      <c r="RME66" s="378">
        <f t="shared" ref="RME66:ROP66" si="6266">RME$60*$C66*$C$65</f>
        <v>0</v>
      </c>
      <c r="RMG66" s="378">
        <f t="shared" ref="RMG66:ROR66" si="6267">RMG$60*$C66*$C$65</f>
        <v>0</v>
      </c>
      <c r="RMI66" s="378">
        <f t="shared" ref="RMI66:ROT66" si="6268">RMI$60*$C66*$C$65</f>
        <v>0</v>
      </c>
      <c r="RMK66" s="378">
        <f t="shared" ref="RMK66:ROV66" si="6269">RMK$60*$C66*$C$65</f>
        <v>0</v>
      </c>
      <c r="RMM66" s="378">
        <f t="shared" ref="RMM66:ROX66" si="6270">RMM$60*$C66*$C$65</f>
        <v>0</v>
      </c>
      <c r="RMO66" s="378">
        <f t="shared" ref="RMO66:ROZ66" si="6271">RMO$60*$C66*$C$65</f>
        <v>0</v>
      </c>
      <c r="RMQ66" s="378">
        <f t="shared" ref="RMQ66:RPB66" si="6272">RMQ$60*$C66*$C$65</f>
        <v>0</v>
      </c>
      <c r="RMS66" s="378">
        <f t="shared" ref="RMS66:RPD66" si="6273">RMS$60*$C66*$C$65</f>
        <v>0</v>
      </c>
      <c r="RMU66" s="378">
        <f t="shared" ref="RMU66:RPF66" si="6274">RMU$60*$C66*$C$65</f>
        <v>0</v>
      </c>
      <c r="RMW66" s="378">
        <f t="shared" ref="RMW66:RPH66" si="6275">RMW$60*$C66*$C$65</f>
        <v>0</v>
      </c>
      <c r="RMY66" s="378">
        <f t="shared" ref="RMY66:RPJ66" si="6276">RMY$60*$C66*$C$65</f>
        <v>0</v>
      </c>
      <c r="RNA66" s="378">
        <f t="shared" ref="RNA66:RPL66" si="6277">RNA$60*$C66*$C$65</f>
        <v>0</v>
      </c>
      <c r="RNC66" s="378">
        <f t="shared" ref="RNC66:RPN66" si="6278">RNC$60*$C66*$C$65</f>
        <v>0</v>
      </c>
      <c r="RNE66" s="378">
        <f t="shared" ref="RNE66:RPP66" si="6279">RNE$60*$C66*$C$65</f>
        <v>0</v>
      </c>
      <c r="RNG66" s="378">
        <f t="shared" ref="RNG66:RPR66" si="6280">RNG$60*$C66*$C$65</f>
        <v>0</v>
      </c>
      <c r="RNI66" s="378">
        <f t="shared" ref="RNI66:RPT66" si="6281">RNI$60*$C66*$C$65</f>
        <v>0</v>
      </c>
      <c r="RNK66" s="378">
        <f t="shared" ref="RNK66:RPV66" si="6282">RNK$60*$C66*$C$65</f>
        <v>0</v>
      </c>
      <c r="RNM66" s="378">
        <f t="shared" ref="RNM66:RPX66" si="6283">RNM$60*$C66*$C$65</f>
        <v>0</v>
      </c>
      <c r="RNO66" s="378">
        <f t="shared" ref="RNO66:RPZ66" si="6284">RNO$60*$C66*$C$65</f>
        <v>0</v>
      </c>
      <c r="RNQ66" s="378">
        <f t="shared" ref="RNQ66:RQB66" si="6285">RNQ$60*$C66*$C$65</f>
        <v>0</v>
      </c>
      <c r="RNS66" s="378">
        <f t="shared" ref="RNS66:RQD66" si="6286">RNS$60*$C66*$C$65</f>
        <v>0</v>
      </c>
      <c r="RNU66" s="378">
        <f t="shared" ref="RNU66:RQF66" si="6287">RNU$60*$C66*$C$65</f>
        <v>0</v>
      </c>
      <c r="RNW66" s="378">
        <f t="shared" ref="RNW66:RQH66" si="6288">RNW$60*$C66*$C$65</f>
        <v>0</v>
      </c>
      <c r="RNY66" s="378">
        <f t="shared" ref="RNY66:RQJ66" si="6289">RNY$60*$C66*$C$65</f>
        <v>0</v>
      </c>
      <c r="ROA66" s="378">
        <f t="shared" ref="ROA66:RQL66" si="6290">ROA$60*$C66*$C$65</f>
        <v>0</v>
      </c>
      <c r="ROC66" s="378">
        <f t="shared" ref="ROC66:RQN66" si="6291">ROC$60*$C66*$C$65</f>
        <v>0</v>
      </c>
      <c r="ROE66" s="378">
        <f t="shared" ref="ROE66:RQP66" si="6292">ROE$60*$C66*$C$65</f>
        <v>0</v>
      </c>
      <c r="ROG66" s="378">
        <f t="shared" ref="ROG66:RQR66" si="6293">ROG$60*$C66*$C$65</f>
        <v>0</v>
      </c>
      <c r="ROI66" s="378">
        <f t="shared" ref="ROI66:RQT69" si="6294">ROI$60*$C66*$C$65</f>
        <v>0</v>
      </c>
      <c r="ROK66" s="378">
        <f t="shared" ref="ROK66:RQV66" si="6295">ROK$60*$C66*$C$65</f>
        <v>0</v>
      </c>
      <c r="ROM66" s="378">
        <f t="shared" ref="ROM66:RQX66" si="6296">ROM$60*$C66*$C$65</f>
        <v>0</v>
      </c>
      <c r="ROO66" s="378">
        <f t="shared" ref="ROO66:RQZ66" si="6297">ROO$60*$C66*$C$65</f>
        <v>0</v>
      </c>
      <c r="ROQ66" s="378">
        <f t="shared" ref="ROQ66:RRB66" si="6298">ROQ$60*$C66*$C$65</f>
        <v>0</v>
      </c>
      <c r="ROS66" s="378">
        <f t="shared" ref="ROS66:RRD66" si="6299">ROS$60*$C66*$C$65</f>
        <v>0</v>
      </c>
      <c r="ROU66" s="378">
        <f t="shared" ref="ROU66:RRF66" si="6300">ROU$60*$C66*$C$65</f>
        <v>0</v>
      </c>
      <c r="ROW66" s="378">
        <f t="shared" ref="ROW66:RRH66" si="6301">ROW$60*$C66*$C$65</f>
        <v>0</v>
      </c>
      <c r="ROY66" s="378">
        <f t="shared" ref="ROY66:RRJ66" si="6302">ROY$60*$C66*$C$65</f>
        <v>0</v>
      </c>
      <c r="RPA66" s="378">
        <f t="shared" ref="RPA66:RRL66" si="6303">RPA$60*$C66*$C$65</f>
        <v>0</v>
      </c>
      <c r="RPC66" s="378">
        <f t="shared" ref="RPC66:RRN66" si="6304">RPC$60*$C66*$C$65</f>
        <v>0</v>
      </c>
      <c r="RPE66" s="378">
        <f t="shared" ref="RPE66:RRP66" si="6305">RPE$60*$C66*$C$65</f>
        <v>0</v>
      </c>
      <c r="RPG66" s="378">
        <f t="shared" ref="RPG66:RRR66" si="6306">RPG$60*$C66*$C$65</f>
        <v>0</v>
      </c>
      <c r="RPI66" s="378">
        <f t="shared" ref="RPI66:RRT66" si="6307">RPI$60*$C66*$C$65</f>
        <v>0</v>
      </c>
      <c r="RPK66" s="378">
        <f t="shared" ref="RPK66:RRV66" si="6308">RPK$60*$C66*$C$65</f>
        <v>0</v>
      </c>
      <c r="RPM66" s="378">
        <f t="shared" ref="RPM66:RRX66" si="6309">RPM$60*$C66*$C$65</f>
        <v>0</v>
      </c>
      <c r="RPO66" s="378">
        <f t="shared" ref="RPO66:RRZ66" si="6310">RPO$60*$C66*$C$65</f>
        <v>0</v>
      </c>
      <c r="RPQ66" s="378">
        <f t="shared" ref="RPQ66:RSB66" si="6311">RPQ$60*$C66*$C$65</f>
        <v>0</v>
      </c>
      <c r="RPS66" s="378">
        <f t="shared" ref="RPS66:RSD66" si="6312">RPS$60*$C66*$C$65</f>
        <v>0</v>
      </c>
      <c r="RPU66" s="378">
        <f t="shared" ref="RPU66:RSF66" si="6313">RPU$60*$C66*$C$65</f>
        <v>0</v>
      </c>
      <c r="RPW66" s="378">
        <f t="shared" ref="RPW66:RSH66" si="6314">RPW$60*$C66*$C$65</f>
        <v>0</v>
      </c>
      <c r="RPY66" s="378">
        <f t="shared" ref="RPY66:RSJ66" si="6315">RPY$60*$C66*$C$65</f>
        <v>0</v>
      </c>
      <c r="RQA66" s="378">
        <f t="shared" ref="RQA66:RSL66" si="6316">RQA$60*$C66*$C$65</f>
        <v>0</v>
      </c>
      <c r="RQC66" s="378">
        <f t="shared" ref="RQC66:RSN66" si="6317">RQC$60*$C66*$C$65</f>
        <v>0</v>
      </c>
      <c r="RQE66" s="378">
        <f t="shared" ref="RQE66:RSP66" si="6318">RQE$60*$C66*$C$65</f>
        <v>0</v>
      </c>
      <c r="RQG66" s="378">
        <f t="shared" ref="RQG66:RSR66" si="6319">RQG$60*$C66*$C$65</f>
        <v>0</v>
      </c>
      <c r="RQI66" s="378">
        <f t="shared" ref="RQI66:RST66" si="6320">RQI$60*$C66*$C$65</f>
        <v>0</v>
      </c>
      <c r="RQK66" s="378">
        <f t="shared" ref="RQK66:RSV66" si="6321">RQK$60*$C66*$C$65</f>
        <v>0</v>
      </c>
      <c r="RQM66" s="378">
        <f t="shared" ref="RQM66:RSX66" si="6322">RQM$60*$C66*$C$65</f>
        <v>0</v>
      </c>
      <c r="RQO66" s="378">
        <f t="shared" ref="RQO66:RSZ66" si="6323">RQO$60*$C66*$C$65</f>
        <v>0</v>
      </c>
      <c r="RQQ66" s="378">
        <f t="shared" ref="RQQ66:RTB66" si="6324">RQQ$60*$C66*$C$65</f>
        <v>0</v>
      </c>
      <c r="RQS66" s="378">
        <f t="shared" ref="RQS66:RTD66" si="6325">RQS$60*$C66*$C$65</f>
        <v>0</v>
      </c>
      <c r="RQU66" s="378">
        <f t="shared" ref="RQU66:RTF69" si="6326">RQU$60*$C66*$C$65</f>
        <v>0</v>
      </c>
      <c r="RQW66" s="378">
        <f t="shared" ref="RQW66:RTH66" si="6327">RQW$60*$C66*$C$65</f>
        <v>0</v>
      </c>
      <c r="RQY66" s="378">
        <f t="shared" ref="RQY66:RTJ66" si="6328">RQY$60*$C66*$C$65</f>
        <v>0</v>
      </c>
      <c r="RRA66" s="378">
        <f t="shared" ref="RRA66:RTL66" si="6329">RRA$60*$C66*$C$65</f>
        <v>0</v>
      </c>
      <c r="RRC66" s="378">
        <f t="shared" ref="RRC66:RTN66" si="6330">RRC$60*$C66*$C$65</f>
        <v>0</v>
      </c>
      <c r="RRE66" s="378">
        <f t="shared" ref="RRE66:RTP66" si="6331">RRE$60*$C66*$C$65</f>
        <v>0</v>
      </c>
      <c r="RRG66" s="378">
        <f t="shared" ref="RRG66:RTR66" si="6332">RRG$60*$C66*$C$65</f>
        <v>0</v>
      </c>
      <c r="RRI66" s="378">
        <f t="shared" ref="RRI66:RTT66" si="6333">RRI$60*$C66*$C$65</f>
        <v>0</v>
      </c>
      <c r="RRK66" s="378">
        <f t="shared" ref="RRK66:RTV66" si="6334">RRK$60*$C66*$C$65</f>
        <v>0</v>
      </c>
      <c r="RRM66" s="378">
        <f t="shared" ref="RRM66:RTX66" si="6335">RRM$60*$C66*$C$65</f>
        <v>0</v>
      </c>
      <c r="RRO66" s="378">
        <f t="shared" ref="RRO66:RTZ66" si="6336">RRO$60*$C66*$C$65</f>
        <v>0</v>
      </c>
      <c r="RRQ66" s="378">
        <f t="shared" ref="RRQ66:RUB66" si="6337">RRQ$60*$C66*$C$65</f>
        <v>0</v>
      </c>
      <c r="RRS66" s="378">
        <f t="shared" ref="RRS66:RUD66" si="6338">RRS$60*$C66*$C$65</f>
        <v>0</v>
      </c>
      <c r="RRU66" s="378">
        <f t="shared" ref="RRU66:RUF66" si="6339">RRU$60*$C66*$C$65</f>
        <v>0</v>
      </c>
      <c r="RRW66" s="378">
        <f t="shared" ref="RRW66:RUH66" si="6340">RRW$60*$C66*$C$65</f>
        <v>0</v>
      </c>
      <c r="RRY66" s="378">
        <f t="shared" ref="RRY66:RUJ66" si="6341">RRY$60*$C66*$C$65</f>
        <v>0</v>
      </c>
      <c r="RSA66" s="378">
        <f t="shared" ref="RSA66:RUL66" si="6342">RSA$60*$C66*$C$65</f>
        <v>0</v>
      </c>
      <c r="RSC66" s="378">
        <f t="shared" ref="RSC66:RUN66" si="6343">RSC$60*$C66*$C$65</f>
        <v>0</v>
      </c>
      <c r="RSE66" s="378">
        <f t="shared" ref="RSE66:RUP66" si="6344">RSE$60*$C66*$C$65</f>
        <v>0</v>
      </c>
      <c r="RSG66" s="378">
        <f t="shared" ref="RSG66:RUR66" si="6345">RSG$60*$C66*$C$65</f>
        <v>0</v>
      </c>
      <c r="RSI66" s="378">
        <f t="shared" ref="RSI66:RUT66" si="6346">RSI$60*$C66*$C$65</f>
        <v>0</v>
      </c>
      <c r="RSK66" s="378">
        <f t="shared" ref="RSK66:RUV66" si="6347">RSK$60*$C66*$C$65</f>
        <v>0</v>
      </c>
      <c r="RSM66" s="378">
        <f t="shared" ref="RSM66:RUX66" si="6348">RSM$60*$C66*$C$65</f>
        <v>0</v>
      </c>
      <c r="RSO66" s="378">
        <f t="shared" ref="RSO66:RUZ66" si="6349">RSO$60*$C66*$C$65</f>
        <v>0</v>
      </c>
      <c r="RSQ66" s="378">
        <f t="shared" ref="RSQ66:RVB66" si="6350">RSQ$60*$C66*$C$65</f>
        <v>0</v>
      </c>
      <c r="RSS66" s="378">
        <f t="shared" ref="RSS66:RVD66" si="6351">RSS$60*$C66*$C$65</f>
        <v>0</v>
      </c>
      <c r="RSU66" s="378">
        <f t="shared" ref="RSU66:RVF66" si="6352">RSU$60*$C66*$C$65</f>
        <v>0</v>
      </c>
      <c r="RSW66" s="378">
        <f t="shared" ref="RSW66:RVH66" si="6353">RSW$60*$C66*$C$65</f>
        <v>0</v>
      </c>
      <c r="RSY66" s="378">
        <f t="shared" ref="RSY66:RVJ66" si="6354">RSY$60*$C66*$C$65</f>
        <v>0</v>
      </c>
      <c r="RTA66" s="378">
        <f t="shared" ref="RTA66:RVL66" si="6355">RTA$60*$C66*$C$65</f>
        <v>0</v>
      </c>
      <c r="RTC66" s="378">
        <f t="shared" ref="RTC66:RVN66" si="6356">RTC$60*$C66*$C$65</f>
        <v>0</v>
      </c>
      <c r="RTE66" s="378">
        <f t="shared" ref="RTE66:RVP66" si="6357">RTE$60*$C66*$C$65</f>
        <v>0</v>
      </c>
      <c r="RTG66" s="378">
        <f t="shared" ref="RTG66:RVR69" si="6358">RTG$60*$C66*$C$65</f>
        <v>0</v>
      </c>
      <c r="RTI66" s="378">
        <f t="shared" ref="RTI66:RVT66" si="6359">RTI$60*$C66*$C$65</f>
        <v>0</v>
      </c>
      <c r="RTK66" s="378">
        <f t="shared" ref="RTK66:RVV66" si="6360">RTK$60*$C66*$C$65</f>
        <v>0</v>
      </c>
      <c r="RTM66" s="378">
        <f t="shared" ref="RTM66:RVX66" si="6361">RTM$60*$C66*$C$65</f>
        <v>0</v>
      </c>
      <c r="RTO66" s="378">
        <f t="shared" ref="RTO66:RVZ66" si="6362">RTO$60*$C66*$C$65</f>
        <v>0</v>
      </c>
      <c r="RTQ66" s="378">
        <f t="shared" ref="RTQ66:RWB66" si="6363">RTQ$60*$C66*$C$65</f>
        <v>0</v>
      </c>
      <c r="RTS66" s="378">
        <f t="shared" ref="RTS66:RWD66" si="6364">RTS$60*$C66*$C$65</f>
        <v>0</v>
      </c>
      <c r="RTU66" s="378">
        <f t="shared" ref="RTU66:RWF66" si="6365">RTU$60*$C66*$C$65</f>
        <v>0</v>
      </c>
      <c r="RTW66" s="378">
        <f t="shared" ref="RTW66:RWH66" si="6366">RTW$60*$C66*$C$65</f>
        <v>0</v>
      </c>
      <c r="RTY66" s="378">
        <f t="shared" ref="RTY66:RWJ66" si="6367">RTY$60*$C66*$C$65</f>
        <v>0</v>
      </c>
      <c r="RUA66" s="378">
        <f t="shared" ref="RUA66:RWL66" si="6368">RUA$60*$C66*$C$65</f>
        <v>0</v>
      </c>
      <c r="RUC66" s="378">
        <f t="shared" ref="RUC66:RWN66" si="6369">RUC$60*$C66*$C$65</f>
        <v>0</v>
      </c>
      <c r="RUE66" s="378">
        <f t="shared" ref="RUE66:RWP66" si="6370">RUE$60*$C66*$C$65</f>
        <v>0</v>
      </c>
      <c r="RUG66" s="378">
        <f t="shared" ref="RUG66:RWR66" si="6371">RUG$60*$C66*$C$65</f>
        <v>0</v>
      </c>
      <c r="RUI66" s="378">
        <f t="shared" ref="RUI66:RWT66" si="6372">RUI$60*$C66*$C$65</f>
        <v>0</v>
      </c>
      <c r="RUK66" s="378">
        <f t="shared" ref="RUK66:RWV66" si="6373">RUK$60*$C66*$C$65</f>
        <v>0</v>
      </c>
      <c r="RUM66" s="378">
        <f t="shared" ref="RUM66:RWX66" si="6374">RUM$60*$C66*$C$65</f>
        <v>0</v>
      </c>
      <c r="RUO66" s="378">
        <f t="shared" ref="RUO66:RWZ66" si="6375">RUO$60*$C66*$C$65</f>
        <v>0</v>
      </c>
      <c r="RUQ66" s="378">
        <f t="shared" ref="RUQ66:RXB66" si="6376">RUQ$60*$C66*$C$65</f>
        <v>0</v>
      </c>
      <c r="RUS66" s="378">
        <f t="shared" ref="RUS66:RXD66" si="6377">RUS$60*$C66*$C$65</f>
        <v>0</v>
      </c>
      <c r="RUU66" s="378">
        <f t="shared" ref="RUU66:RXF66" si="6378">RUU$60*$C66*$C$65</f>
        <v>0</v>
      </c>
      <c r="RUW66" s="378">
        <f t="shared" ref="RUW66:RXH66" si="6379">RUW$60*$C66*$C$65</f>
        <v>0</v>
      </c>
      <c r="RUY66" s="378">
        <f t="shared" ref="RUY66:RXJ66" si="6380">RUY$60*$C66*$C$65</f>
        <v>0</v>
      </c>
      <c r="RVA66" s="378">
        <f t="shared" ref="RVA66:RXL66" si="6381">RVA$60*$C66*$C$65</f>
        <v>0</v>
      </c>
      <c r="RVC66" s="378">
        <f t="shared" ref="RVC66:RXN66" si="6382">RVC$60*$C66*$C$65</f>
        <v>0</v>
      </c>
      <c r="RVE66" s="378">
        <f t="shared" ref="RVE66:RXP66" si="6383">RVE$60*$C66*$C$65</f>
        <v>0</v>
      </c>
      <c r="RVG66" s="378">
        <f t="shared" ref="RVG66:RXR66" si="6384">RVG$60*$C66*$C$65</f>
        <v>0</v>
      </c>
      <c r="RVI66" s="378">
        <f t="shared" ref="RVI66:RXT66" si="6385">RVI$60*$C66*$C$65</f>
        <v>0</v>
      </c>
      <c r="RVK66" s="378">
        <f t="shared" ref="RVK66:RXV66" si="6386">RVK$60*$C66*$C$65</f>
        <v>0</v>
      </c>
      <c r="RVM66" s="378">
        <f t="shared" ref="RVM66:RXX66" si="6387">RVM$60*$C66*$C$65</f>
        <v>0</v>
      </c>
      <c r="RVO66" s="378">
        <f t="shared" ref="RVO66:RXZ66" si="6388">RVO$60*$C66*$C$65</f>
        <v>0</v>
      </c>
      <c r="RVQ66" s="378">
        <f t="shared" ref="RVQ66:RYB66" si="6389">RVQ$60*$C66*$C$65</f>
        <v>0</v>
      </c>
      <c r="RVS66" s="378">
        <f t="shared" ref="RVS66:RYD69" si="6390">RVS$60*$C66*$C$65</f>
        <v>0</v>
      </c>
      <c r="RVU66" s="378">
        <f t="shared" ref="RVU66:RYF66" si="6391">RVU$60*$C66*$C$65</f>
        <v>0</v>
      </c>
      <c r="RVW66" s="378">
        <f t="shared" ref="RVW66:RYH66" si="6392">RVW$60*$C66*$C$65</f>
        <v>0</v>
      </c>
      <c r="RVY66" s="378">
        <f t="shared" ref="RVY66:RYJ66" si="6393">RVY$60*$C66*$C$65</f>
        <v>0</v>
      </c>
      <c r="RWA66" s="378">
        <f t="shared" ref="RWA66:RYL66" si="6394">RWA$60*$C66*$C$65</f>
        <v>0</v>
      </c>
      <c r="RWC66" s="378">
        <f t="shared" ref="RWC66:RYN66" si="6395">RWC$60*$C66*$C$65</f>
        <v>0</v>
      </c>
      <c r="RWE66" s="378">
        <f t="shared" ref="RWE66:RYP66" si="6396">RWE$60*$C66*$C$65</f>
        <v>0</v>
      </c>
      <c r="RWG66" s="378">
        <f t="shared" ref="RWG66:RYR66" si="6397">RWG$60*$C66*$C$65</f>
        <v>0</v>
      </c>
      <c r="RWI66" s="378">
        <f t="shared" ref="RWI66:RYT66" si="6398">RWI$60*$C66*$C$65</f>
        <v>0</v>
      </c>
      <c r="RWK66" s="378">
        <f t="shared" ref="RWK66:RYV66" si="6399">RWK$60*$C66*$C$65</f>
        <v>0</v>
      </c>
      <c r="RWM66" s="378">
        <f t="shared" ref="RWM66:RYX66" si="6400">RWM$60*$C66*$C$65</f>
        <v>0</v>
      </c>
      <c r="RWO66" s="378">
        <f t="shared" ref="RWO66:RYZ66" si="6401">RWO$60*$C66*$C$65</f>
        <v>0</v>
      </c>
      <c r="RWQ66" s="378">
        <f t="shared" ref="RWQ66:RZB66" si="6402">RWQ$60*$C66*$C$65</f>
        <v>0</v>
      </c>
      <c r="RWS66" s="378">
        <f t="shared" ref="RWS66:RZD66" si="6403">RWS$60*$C66*$C$65</f>
        <v>0</v>
      </c>
      <c r="RWU66" s="378">
        <f t="shared" ref="RWU66:RZF66" si="6404">RWU$60*$C66*$C$65</f>
        <v>0</v>
      </c>
      <c r="RWW66" s="378">
        <f t="shared" ref="RWW66:RZH66" si="6405">RWW$60*$C66*$C$65</f>
        <v>0</v>
      </c>
      <c r="RWY66" s="378">
        <f t="shared" ref="RWY66:RZJ66" si="6406">RWY$60*$C66*$C$65</f>
        <v>0</v>
      </c>
      <c r="RXA66" s="378">
        <f t="shared" ref="RXA66:RZL66" si="6407">RXA$60*$C66*$C$65</f>
        <v>0</v>
      </c>
      <c r="RXC66" s="378">
        <f t="shared" ref="RXC66:RZN66" si="6408">RXC$60*$C66*$C$65</f>
        <v>0</v>
      </c>
      <c r="RXE66" s="378">
        <f t="shared" ref="RXE66:RZP66" si="6409">RXE$60*$C66*$C$65</f>
        <v>0</v>
      </c>
      <c r="RXG66" s="378">
        <f t="shared" ref="RXG66:RZR66" si="6410">RXG$60*$C66*$C$65</f>
        <v>0</v>
      </c>
      <c r="RXI66" s="378">
        <f t="shared" ref="RXI66:RZT66" si="6411">RXI$60*$C66*$C$65</f>
        <v>0</v>
      </c>
      <c r="RXK66" s="378">
        <f t="shared" ref="RXK66:RZV66" si="6412">RXK$60*$C66*$C$65</f>
        <v>0</v>
      </c>
      <c r="RXM66" s="378">
        <f t="shared" ref="RXM66:RZX66" si="6413">RXM$60*$C66*$C$65</f>
        <v>0</v>
      </c>
      <c r="RXO66" s="378">
        <f t="shared" ref="RXO66:RZZ66" si="6414">RXO$60*$C66*$C$65</f>
        <v>0</v>
      </c>
      <c r="RXQ66" s="378">
        <f t="shared" ref="RXQ66:SAB66" si="6415">RXQ$60*$C66*$C$65</f>
        <v>0</v>
      </c>
      <c r="RXS66" s="378">
        <f t="shared" ref="RXS66:SAD66" si="6416">RXS$60*$C66*$C$65</f>
        <v>0</v>
      </c>
      <c r="RXU66" s="378">
        <f t="shared" ref="RXU66:SAF66" si="6417">RXU$60*$C66*$C$65</f>
        <v>0</v>
      </c>
      <c r="RXW66" s="378">
        <f t="shared" ref="RXW66:SAH66" si="6418">RXW$60*$C66*$C$65</f>
        <v>0</v>
      </c>
      <c r="RXY66" s="378">
        <f t="shared" ref="RXY66:SAJ66" si="6419">RXY$60*$C66*$C$65</f>
        <v>0</v>
      </c>
      <c r="RYA66" s="378">
        <f t="shared" ref="RYA66:SAL66" si="6420">RYA$60*$C66*$C$65</f>
        <v>0</v>
      </c>
      <c r="RYC66" s="378">
        <f t="shared" ref="RYC66:SAN66" si="6421">RYC$60*$C66*$C$65</f>
        <v>0</v>
      </c>
      <c r="RYE66" s="378">
        <f t="shared" ref="RYE66:SAP69" si="6422">RYE$60*$C66*$C$65</f>
        <v>0</v>
      </c>
      <c r="RYG66" s="378">
        <f t="shared" ref="RYG66:SAR66" si="6423">RYG$60*$C66*$C$65</f>
        <v>0</v>
      </c>
      <c r="RYI66" s="378">
        <f t="shared" ref="RYI66:SAT66" si="6424">RYI$60*$C66*$C$65</f>
        <v>0</v>
      </c>
      <c r="RYK66" s="378">
        <f t="shared" ref="RYK66:SAV66" si="6425">RYK$60*$C66*$C$65</f>
        <v>0</v>
      </c>
      <c r="RYM66" s="378">
        <f t="shared" ref="RYM66:SAX66" si="6426">RYM$60*$C66*$C$65</f>
        <v>0</v>
      </c>
      <c r="RYO66" s="378">
        <f t="shared" ref="RYO66:SAZ66" si="6427">RYO$60*$C66*$C$65</f>
        <v>0</v>
      </c>
      <c r="RYQ66" s="378">
        <f t="shared" ref="RYQ66:SBB66" si="6428">RYQ$60*$C66*$C$65</f>
        <v>0</v>
      </c>
      <c r="RYS66" s="378">
        <f t="shared" ref="RYS66:SBD66" si="6429">RYS$60*$C66*$C$65</f>
        <v>0</v>
      </c>
      <c r="RYU66" s="378">
        <f t="shared" ref="RYU66:SBF66" si="6430">RYU$60*$C66*$C$65</f>
        <v>0</v>
      </c>
      <c r="RYW66" s="378">
        <f t="shared" ref="RYW66:SBH66" si="6431">RYW$60*$C66*$C$65</f>
        <v>0</v>
      </c>
      <c r="RYY66" s="378">
        <f t="shared" ref="RYY66:SBJ66" si="6432">RYY$60*$C66*$C$65</f>
        <v>0</v>
      </c>
      <c r="RZA66" s="378">
        <f t="shared" ref="RZA66:SBL66" si="6433">RZA$60*$C66*$C$65</f>
        <v>0</v>
      </c>
      <c r="RZC66" s="378">
        <f t="shared" ref="RZC66:SBN66" si="6434">RZC$60*$C66*$C$65</f>
        <v>0</v>
      </c>
      <c r="RZE66" s="378">
        <f t="shared" ref="RZE66:SBP66" si="6435">RZE$60*$C66*$C$65</f>
        <v>0</v>
      </c>
      <c r="RZG66" s="378">
        <f t="shared" ref="RZG66:SBR66" si="6436">RZG$60*$C66*$C$65</f>
        <v>0</v>
      </c>
      <c r="RZI66" s="378">
        <f t="shared" ref="RZI66:SBT66" si="6437">RZI$60*$C66*$C$65</f>
        <v>0</v>
      </c>
      <c r="RZK66" s="378">
        <f t="shared" ref="RZK66:SBV66" si="6438">RZK$60*$C66*$C$65</f>
        <v>0</v>
      </c>
      <c r="RZM66" s="378">
        <f t="shared" ref="RZM66:SBX66" si="6439">RZM$60*$C66*$C$65</f>
        <v>0</v>
      </c>
      <c r="RZO66" s="378">
        <f t="shared" ref="RZO66:SBZ66" si="6440">RZO$60*$C66*$C$65</f>
        <v>0</v>
      </c>
      <c r="RZQ66" s="378">
        <f t="shared" ref="RZQ66:SCB66" si="6441">RZQ$60*$C66*$C$65</f>
        <v>0</v>
      </c>
      <c r="RZS66" s="378">
        <f t="shared" ref="RZS66:SCD66" si="6442">RZS$60*$C66*$C$65</f>
        <v>0</v>
      </c>
      <c r="RZU66" s="378">
        <f t="shared" ref="RZU66:SCF66" si="6443">RZU$60*$C66*$C$65</f>
        <v>0</v>
      </c>
      <c r="RZW66" s="378">
        <f t="shared" ref="RZW66:SCH66" si="6444">RZW$60*$C66*$C$65</f>
        <v>0</v>
      </c>
      <c r="RZY66" s="378">
        <f t="shared" ref="RZY66:SCJ66" si="6445">RZY$60*$C66*$C$65</f>
        <v>0</v>
      </c>
      <c r="SAA66" s="378">
        <f t="shared" ref="SAA66:SCL66" si="6446">SAA$60*$C66*$C$65</f>
        <v>0</v>
      </c>
      <c r="SAC66" s="378">
        <f t="shared" ref="SAC66:SCN66" si="6447">SAC$60*$C66*$C$65</f>
        <v>0</v>
      </c>
      <c r="SAE66" s="378">
        <f t="shared" ref="SAE66:SCP66" si="6448">SAE$60*$C66*$C$65</f>
        <v>0</v>
      </c>
      <c r="SAG66" s="378">
        <f t="shared" ref="SAG66:SCR66" si="6449">SAG$60*$C66*$C$65</f>
        <v>0</v>
      </c>
      <c r="SAI66" s="378">
        <f t="shared" ref="SAI66:SCT66" si="6450">SAI$60*$C66*$C$65</f>
        <v>0</v>
      </c>
      <c r="SAK66" s="378">
        <f t="shared" ref="SAK66:SCV66" si="6451">SAK$60*$C66*$C$65</f>
        <v>0</v>
      </c>
      <c r="SAM66" s="378">
        <f t="shared" ref="SAM66:SCX66" si="6452">SAM$60*$C66*$C$65</f>
        <v>0</v>
      </c>
      <c r="SAO66" s="378">
        <f t="shared" ref="SAO66:SCZ66" si="6453">SAO$60*$C66*$C$65</f>
        <v>0</v>
      </c>
      <c r="SAQ66" s="378">
        <f t="shared" ref="SAQ66:SDB69" si="6454">SAQ$60*$C66*$C$65</f>
        <v>0</v>
      </c>
      <c r="SAS66" s="378">
        <f t="shared" ref="SAS66:SDD66" si="6455">SAS$60*$C66*$C$65</f>
        <v>0</v>
      </c>
      <c r="SAU66" s="378">
        <f t="shared" ref="SAU66:SDF66" si="6456">SAU$60*$C66*$C$65</f>
        <v>0</v>
      </c>
      <c r="SAW66" s="378">
        <f t="shared" ref="SAW66:SDH66" si="6457">SAW$60*$C66*$C$65</f>
        <v>0</v>
      </c>
      <c r="SAY66" s="378">
        <f t="shared" ref="SAY66:SDJ66" si="6458">SAY$60*$C66*$C$65</f>
        <v>0</v>
      </c>
      <c r="SBA66" s="378">
        <f t="shared" ref="SBA66:SDL66" si="6459">SBA$60*$C66*$C$65</f>
        <v>0</v>
      </c>
      <c r="SBC66" s="378">
        <f t="shared" ref="SBC66:SDN66" si="6460">SBC$60*$C66*$C$65</f>
        <v>0</v>
      </c>
      <c r="SBE66" s="378">
        <f t="shared" ref="SBE66:SDP66" si="6461">SBE$60*$C66*$C$65</f>
        <v>0</v>
      </c>
      <c r="SBG66" s="378">
        <f t="shared" ref="SBG66:SDR66" si="6462">SBG$60*$C66*$C$65</f>
        <v>0</v>
      </c>
      <c r="SBI66" s="378">
        <f t="shared" ref="SBI66:SDT66" si="6463">SBI$60*$C66*$C$65</f>
        <v>0</v>
      </c>
      <c r="SBK66" s="378">
        <f t="shared" ref="SBK66:SDV66" si="6464">SBK$60*$C66*$C$65</f>
        <v>0</v>
      </c>
      <c r="SBM66" s="378">
        <f t="shared" ref="SBM66:SDX66" si="6465">SBM$60*$C66*$C$65</f>
        <v>0</v>
      </c>
      <c r="SBO66" s="378">
        <f t="shared" ref="SBO66:SDZ66" si="6466">SBO$60*$C66*$C$65</f>
        <v>0</v>
      </c>
      <c r="SBQ66" s="378">
        <f t="shared" ref="SBQ66:SEB66" si="6467">SBQ$60*$C66*$C$65</f>
        <v>0</v>
      </c>
      <c r="SBS66" s="378">
        <f t="shared" ref="SBS66:SED66" si="6468">SBS$60*$C66*$C$65</f>
        <v>0</v>
      </c>
      <c r="SBU66" s="378">
        <f t="shared" ref="SBU66:SEF66" si="6469">SBU$60*$C66*$C$65</f>
        <v>0</v>
      </c>
      <c r="SBW66" s="378">
        <f t="shared" ref="SBW66:SEH66" si="6470">SBW$60*$C66*$C$65</f>
        <v>0</v>
      </c>
      <c r="SBY66" s="378">
        <f t="shared" ref="SBY66:SEJ66" si="6471">SBY$60*$C66*$C$65</f>
        <v>0</v>
      </c>
      <c r="SCA66" s="378">
        <f t="shared" ref="SCA66:SEL66" si="6472">SCA$60*$C66*$C$65</f>
        <v>0</v>
      </c>
      <c r="SCC66" s="378">
        <f t="shared" ref="SCC66:SEN66" si="6473">SCC$60*$C66*$C$65</f>
        <v>0</v>
      </c>
      <c r="SCE66" s="378">
        <f t="shared" ref="SCE66:SEP66" si="6474">SCE$60*$C66*$C$65</f>
        <v>0</v>
      </c>
      <c r="SCG66" s="378">
        <f t="shared" ref="SCG66:SER66" si="6475">SCG$60*$C66*$C$65</f>
        <v>0</v>
      </c>
      <c r="SCI66" s="378">
        <f t="shared" ref="SCI66:SET66" si="6476">SCI$60*$C66*$C$65</f>
        <v>0</v>
      </c>
      <c r="SCK66" s="378">
        <f t="shared" ref="SCK66:SEV66" si="6477">SCK$60*$C66*$C$65</f>
        <v>0</v>
      </c>
      <c r="SCM66" s="378">
        <f t="shared" ref="SCM66:SEX66" si="6478">SCM$60*$C66*$C$65</f>
        <v>0</v>
      </c>
      <c r="SCO66" s="378">
        <f t="shared" ref="SCO66:SEZ66" si="6479">SCO$60*$C66*$C$65</f>
        <v>0</v>
      </c>
      <c r="SCQ66" s="378">
        <f t="shared" ref="SCQ66:SFB66" si="6480">SCQ$60*$C66*$C$65</f>
        <v>0</v>
      </c>
      <c r="SCS66" s="378">
        <f t="shared" ref="SCS66:SFD66" si="6481">SCS$60*$C66*$C$65</f>
        <v>0</v>
      </c>
      <c r="SCU66" s="378">
        <f t="shared" ref="SCU66:SFF66" si="6482">SCU$60*$C66*$C$65</f>
        <v>0</v>
      </c>
      <c r="SCW66" s="378">
        <f t="shared" ref="SCW66:SFH66" si="6483">SCW$60*$C66*$C$65</f>
        <v>0</v>
      </c>
      <c r="SCY66" s="378">
        <f t="shared" ref="SCY66:SFJ66" si="6484">SCY$60*$C66*$C$65</f>
        <v>0</v>
      </c>
      <c r="SDA66" s="378">
        <f t="shared" ref="SDA66:SFL66" si="6485">SDA$60*$C66*$C$65</f>
        <v>0</v>
      </c>
      <c r="SDC66" s="378">
        <f t="shared" ref="SDC66:SFN69" si="6486">SDC$60*$C66*$C$65</f>
        <v>0</v>
      </c>
      <c r="SDE66" s="378">
        <f t="shared" ref="SDE66:SFP66" si="6487">SDE$60*$C66*$C$65</f>
        <v>0</v>
      </c>
      <c r="SDG66" s="378">
        <f t="shared" ref="SDG66:SFR66" si="6488">SDG$60*$C66*$C$65</f>
        <v>0</v>
      </c>
      <c r="SDI66" s="378">
        <f t="shared" ref="SDI66:SFT66" si="6489">SDI$60*$C66*$C$65</f>
        <v>0</v>
      </c>
      <c r="SDK66" s="378">
        <f t="shared" ref="SDK66:SFV66" si="6490">SDK$60*$C66*$C$65</f>
        <v>0</v>
      </c>
      <c r="SDM66" s="378">
        <f t="shared" ref="SDM66:SFX66" si="6491">SDM$60*$C66*$C$65</f>
        <v>0</v>
      </c>
      <c r="SDO66" s="378">
        <f t="shared" ref="SDO66:SFZ66" si="6492">SDO$60*$C66*$C$65</f>
        <v>0</v>
      </c>
      <c r="SDQ66" s="378">
        <f t="shared" ref="SDQ66:SGB66" si="6493">SDQ$60*$C66*$C$65</f>
        <v>0</v>
      </c>
      <c r="SDS66" s="378">
        <f t="shared" ref="SDS66:SGD66" si="6494">SDS$60*$C66*$C$65</f>
        <v>0</v>
      </c>
      <c r="SDU66" s="378">
        <f t="shared" ref="SDU66:SGF66" si="6495">SDU$60*$C66*$C$65</f>
        <v>0</v>
      </c>
      <c r="SDW66" s="378">
        <f t="shared" ref="SDW66:SGH66" si="6496">SDW$60*$C66*$C$65</f>
        <v>0</v>
      </c>
      <c r="SDY66" s="378">
        <f t="shared" ref="SDY66:SGJ66" si="6497">SDY$60*$C66*$C$65</f>
        <v>0</v>
      </c>
      <c r="SEA66" s="378">
        <f t="shared" ref="SEA66:SGL66" si="6498">SEA$60*$C66*$C$65</f>
        <v>0</v>
      </c>
      <c r="SEC66" s="378">
        <f t="shared" ref="SEC66:SGN66" si="6499">SEC$60*$C66*$C$65</f>
        <v>0</v>
      </c>
      <c r="SEE66" s="378">
        <f t="shared" ref="SEE66:SGP66" si="6500">SEE$60*$C66*$C$65</f>
        <v>0</v>
      </c>
      <c r="SEG66" s="378">
        <f t="shared" ref="SEG66:SGR66" si="6501">SEG$60*$C66*$C$65</f>
        <v>0</v>
      </c>
      <c r="SEI66" s="378">
        <f t="shared" ref="SEI66:SGT66" si="6502">SEI$60*$C66*$C$65</f>
        <v>0</v>
      </c>
      <c r="SEK66" s="378">
        <f t="shared" ref="SEK66:SGV66" si="6503">SEK$60*$C66*$C$65</f>
        <v>0</v>
      </c>
      <c r="SEM66" s="378">
        <f t="shared" ref="SEM66:SGX66" si="6504">SEM$60*$C66*$C$65</f>
        <v>0</v>
      </c>
      <c r="SEO66" s="378">
        <f t="shared" ref="SEO66:SGZ66" si="6505">SEO$60*$C66*$C$65</f>
        <v>0</v>
      </c>
      <c r="SEQ66" s="378">
        <f t="shared" ref="SEQ66:SHB66" si="6506">SEQ$60*$C66*$C$65</f>
        <v>0</v>
      </c>
      <c r="SES66" s="378">
        <f t="shared" ref="SES66:SHD66" si="6507">SES$60*$C66*$C$65</f>
        <v>0</v>
      </c>
      <c r="SEU66" s="378">
        <f t="shared" ref="SEU66:SHF66" si="6508">SEU$60*$C66*$C$65</f>
        <v>0</v>
      </c>
      <c r="SEW66" s="378">
        <f t="shared" ref="SEW66:SHH66" si="6509">SEW$60*$C66*$C$65</f>
        <v>0</v>
      </c>
      <c r="SEY66" s="378">
        <f t="shared" ref="SEY66:SHJ66" si="6510">SEY$60*$C66*$C$65</f>
        <v>0</v>
      </c>
      <c r="SFA66" s="378">
        <f t="shared" ref="SFA66:SHL66" si="6511">SFA$60*$C66*$C$65</f>
        <v>0</v>
      </c>
      <c r="SFC66" s="378">
        <f t="shared" ref="SFC66:SHN66" si="6512">SFC$60*$C66*$C$65</f>
        <v>0</v>
      </c>
      <c r="SFE66" s="378">
        <f t="shared" ref="SFE66:SHP66" si="6513">SFE$60*$C66*$C$65</f>
        <v>0</v>
      </c>
      <c r="SFG66" s="378">
        <f t="shared" ref="SFG66:SHR66" si="6514">SFG$60*$C66*$C$65</f>
        <v>0</v>
      </c>
      <c r="SFI66" s="378">
        <f t="shared" ref="SFI66:SHT66" si="6515">SFI$60*$C66*$C$65</f>
        <v>0</v>
      </c>
      <c r="SFK66" s="378">
        <f t="shared" ref="SFK66:SHV66" si="6516">SFK$60*$C66*$C$65</f>
        <v>0</v>
      </c>
      <c r="SFM66" s="378">
        <f t="shared" ref="SFM66:SHX66" si="6517">SFM$60*$C66*$C$65</f>
        <v>0</v>
      </c>
      <c r="SFO66" s="378">
        <f t="shared" ref="SFO66:SHZ69" si="6518">SFO$60*$C66*$C$65</f>
        <v>0</v>
      </c>
      <c r="SFQ66" s="378">
        <f t="shared" ref="SFQ66:SIB66" si="6519">SFQ$60*$C66*$C$65</f>
        <v>0</v>
      </c>
      <c r="SFS66" s="378">
        <f t="shared" ref="SFS66:SID66" si="6520">SFS$60*$C66*$C$65</f>
        <v>0</v>
      </c>
      <c r="SFU66" s="378">
        <f t="shared" ref="SFU66:SIF66" si="6521">SFU$60*$C66*$C$65</f>
        <v>0</v>
      </c>
      <c r="SFW66" s="378">
        <f t="shared" ref="SFW66:SIH66" si="6522">SFW$60*$C66*$C$65</f>
        <v>0</v>
      </c>
      <c r="SFY66" s="378">
        <f t="shared" ref="SFY66:SIJ66" si="6523">SFY$60*$C66*$C$65</f>
        <v>0</v>
      </c>
      <c r="SGA66" s="378">
        <f t="shared" ref="SGA66:SIL66" si="6524">SGA$60*$C66*$C$65</f>
        <v>0</v>
      </c>
      <c r="SGC66" s="378">
        <f t="shared" ref="SGC66:SIN66" si="6525">SGC$60*$C66*$C$65</f>
        <v>0</v>
      </c>
      <c r="SGE66" s="378">
        <f t="shared" ref="SGE66:SIP66" si="6526">SGE$60*$C66*$C$65</f>
        <v>0</v>
      </c>
      <c r="SGG66" s="378">
        <f t="shared" ref="SGG66:SIR66" si="6527">SGG$60*$C66*$C$65</f>
        <v>0</v>
      </c>
      <c r="SGI66" s="378">
        <f t="shared" ref="SGI66:SIT66" si="6528">SGI$60*$C66*$C$65</f>
        <v>0</v>
      </c>
      <c r="SGK66" s="378">
        <f t="shared" ref="SGK66:SIV66" si="6529">SGK$60*$C66*$C$65</f>
        <v>0</v>
      </c>
      <c r="SGM66" s="378">
        <f t="shared" ref="SGM66:SIX66" si="6530">SGM$60*$C66*$C$65</f>
        <v>0</v>
      </c>
      <c r="SGO66" s="378">
        <f t="shared" ref="SGO66:SIZ66" si="6531">SGO$60*$C66*$C$65</f>
        <v>0</v>
      </c>
      <c r="SGQ66" s="378">
        <f t="shared" ref="SGQ66:SJB66" si="6532">SGQ$60*$C66*$C$65</f>
        <v>0</v>
      </c>
      <c r="SGS66" s="378">
        <f t="shared" ref="SGS66:SJD66" si="6533">SGS$60*$C66*$C$65</f>
        <v>0</v>
      </c>
      <c r="SGU66" s="378">
        <f t="shared" ref="SGU66:SJF66" si="6534">SGU$60*$C66*$C$65</f>
        <v>0</v>
      </c>
      <c r="SGW66" s="378">
        <f t="shared" ref="SGW66:SJH66" si="6535">SGW$60*$C66*$C$65</f>
        <v>0</v>
      </c>
      <c r="SGY66" s="378">
        <f t="shared" ref="SGY66:SJJ66" si="6536">SGY$60*$C66*$C$65</f>
        <v>0</v>
      </c>
      <c r="SHA66" s="378">
        <f t="shared" ref="SHA66:SJL66" si="6537">SHA$60*$C66*$C$65</f>
        <v>0</v>
      </c>
      <c r="SHC66" s="378">
        <f t="shared" ref="SHC66:SJN66" si="6538">SHC$60*$C66*$C$65</f>
        <v>0</v>
      </c>
      <c r="SHE66" s="378">
        <f t="shared" ref="SHE66:SJP66" si="6539">SHE$60*$C66*$C$65</f>
        <v>0</v>
      </c>
      <c r="SHG66" s="378">
        <f t="shared" ref="SHG66:SJR66" si="6540">SHG$60*$C66*$C$65</f>
        <v>0</v>
      </c>
      <c r="SHI66" s="378">
        <f t="shared" ref="SHI66:SJT66" si="6541">SHI$60*$C66*$C$65</f>
        <v>0</v>
      </c>
      <c r="SHK66" s="378">
        <f t="shared" ref="SHK66:SJV66" si="6542">SHK$60*$C66*$C$65</f>
        <v>0</v>
      </c>
      <c r="SHM66" s="378">
        <f t="shared" ref="SHM66:SJX66" si="6543">SHM$60*$C66*$C$65</f>
        <v>0</v>
      </c>
      <c r="SHO66" s="378">
        <f t="shared" ref="SHO66:SJZ66" si="6544">SHO$60*$C66*$C$65</f>
        <v>0</v>
      </c>
      <c r="SHQ66" s="378">
        <f t="shared" ref="SHQ66:SKB66" si="6545">SHQ$60*$C66*$C$65</f>
        <v>0</v>
      </c>
      <c r="SHS66" s="378">
        <f t="shared" ref="SHS66:SKD66" si="6546">SHS$60*$C66*$C$65</f>
        <v>0</v>
      </c>
      <c r="SHU66" s="378">
        <f t="shared" ref="SHU66:SKF66" si="6547">SHU$60*$C66*$C$65</f>
        <v>0</v>
      </c>
      <c r="SHW66" s="378">
        <f t="shared" ref="SHW66:SKH66" si="6548">SHW$60*$C66*$C$65</f>
        <v>0</v>
      </c>
      <c r="SHY66" s="378">
        <f t="shared" ref="SHY66:SKJ66" si="6549">SHY$60*$C66*$C$65</f>
        <v>0</v>
      </c>
      <c r="SIA66" s="378">
        <f t="shared" ref="SIA66:SKL69" si="6550">SIA$60*$C66*$C$65</f>
        <v>0</v>
      </c>
      <c r="SIC66" s="378">
        <f t="shared" ref="SIC66:SKN66" si="6551">SIC$60*$C66*$C$65</f>
        <v>0</v>
      </c>
      <c r="SIE66" s="378">
        <f t="shared" ref="SIE66:SKP66" si="6552">SIE$60*$C66*$C$65</f>
        <v>0</v>
      </c>
      <c r="SIG66" s="378">
        <f t="shared" ref="SIG66:SKR66" si="6553">SIG$60*$C66*$C$65</f>
        <v>0</v>
      </c>
      <c r="SII66" s="378">
        <f t="shared" ref="SII66:SKT66" si="6554">SII$60*$C66*$C$65</f>
        <v>0</v>
      </c>
      <c r="SIK66" s="378">
        <f t="shared" ref="SIK66:SKV66" si="6555">SIK$60*$C66*$C$65</f>
        <v>0</v>
      </c>
      <c r="SIM66" s="378">
        <f t="shared" ref="SIM66:SKX66" si="6556">SIM$60*$C66*$C$65</f>
        <v>0</v>
      </c>
      <c r="SIO66" s="378">
        <f t="shared" ref="SIO66:SKZ66" si="6557">SIO$60*$C66*$C$65</f>
        <v>0</v>
      </c>
      <c r="SIQ66" s="378">
        <f t="shared" ref="SIQ66:SLB66" si="6558">SIQ$60*$C66*$C$65</f>
        <v>0</v>
      </c>
      <c r="SIS66" s="378">
        <f t="shared" ref="SIS66:SLD66" si="6559">SIS$60*$C66*$C$65</f>
        <v>0</v>
      </c>
      <c r="SIU66" s="378">
        <f t="shared" ref="SIU66:SLF66" si="6560">SIU$60*$C66*$C$65</f>
        <v>0</v>
      </c>
      <c r="SIW66" s="378">
        <f t="shared" ref="SIW66:SLH66" si="6561">SIW$60*$C66*$C$65</f>
        <v>0</v>
      </c>
      <c r="SIY66" s="378">
        <f t="shared" ref="SIY66:SLJ66" si="6562">SIY$60*$C66*$C$65</f>
        <v>0</v>
      </c>
      <c r="SJA66" s="378">
        <f t="shared" ref="SJA66:SLL66" si="6563">SJA$60*$C66*$C$65</f>
        <v>0</v>
      </c>
      <c r="SJC66" s="378">
        <f t="shared" ref="SJC66:SLN66" si="6564">SJC$60*$C66*$C$65</f>
        <v>0</v>
      </c>
      <c r="SJE66" s="378">
        <f t="shared" ref="SJE66:SLP66" si="6565">SJE$60*$C66*$C$65</f>
        <v>0</v>
      </c>
      <c r="SJG66" s="378">
        <f t="shared" ref="SJG66:SLR66" si="6566">SJG$60*$C66*$C$65</f>
        <v>0</v>
      </c>
      <c r="SJI66" s="378">
        <f t="shared" ref="SJI66:SLT66" si="6567">SJI$60*$C66*$C$65</f>
        <v>0</v>
      </c>
      <c r="SJK66" s="378">
        <f t="shared" ref="SJK66:SLV66" si="6568">SJK$60*$C66*$C$65</f>
        <v>0</v>
      </c>
      <c r="SJM66" s="378">
        <f t="shared" ref="SJM66:SLX66" si="6569">SJM$60*$C66*$C$65</f>
        <v>0</v>
      </c>
      <c r="SJO66" s="378">
        <f t="shared" ref="SJO66:SLZ66" si="6570">SJO$60*$C66*$C$65</f>
        <v>0</v>
      </c>
      <c r="SJQ66" s="378">
        <f t="shared" ref="SJQ66:SMB66" si="6571">SJQ$60*$C66*$C$65</f>
        <v>0</v>
      </c>
      <c r="SJS66" s="378">
        <f t="shared" ref="SJS66:SMD66" si="6572">SJS$60*$C66*$C$65</f>
        <v>0</v>
      </c>
      <c r="SJU66" s="378">
        <f t="shared" ref="SJU66:SMF66" si="6573">SJU$60*$C66*$C$65</f>
        <v>0</v>
      </c>
      <c r="SJW66" s="378">
        <f t="shared" ref="SJW66:SMH66" si="6574">SJW$60*$C66*$C$65</f>
        <v>0</v>
      </c>
      <c r="SJY66" s="378">
        <f t="shared" ref="SJY66:SMJ66" si="6575">SJY$60*$C66*$C$65</f>
        <v>0</v>
      </c>
      <c r="SKA66" s="378">
        <f t="shared" ref="SKA66:SML66" si="6576">SKA$60*$C66*$C$65</f>
        <v>0</v>
      </c>
      <c r="SKC66" s="378">
        <f t="shared" ref="SKC66:SMN66" si="6577">SKC$60*$C66*$C$65</f>
        <v>0</v>
      </c>
      <c r="SKE66" s="378">
        <f t="shared" ref="SKE66:SMP66" si="6578">SKE$60*$C66*$C$65</f>
        <v>0</v>
      </c>
      <c r="SKG66" s="378">
        <f t="shared" ref="SKG66:SMR66" si="6579">SKG$60*$C66*$C$65</f>
        <v>0</v>
      </c>
      <c r="SKI66" s="378">
        <f t="shared" ref="SKI66:SMT66" si="6580">SKI$60*$C66*$C$65</f>
        <v>0</v>
      </c>
      <c r="SKK66" s="378">
        <f t="shared" ref="SKK66:SMV66" si="6581">SKK$60*$C66*$C$65</f>
        <v>0</v>
      </c>
      <c r="SKM66" s="378">
        <f t="shared" ref="SKM66:SMX69" si="6582">SKM$60*$C66*$C$65</f>
        <v>0</v>
      </c>
      <c r="SKO66" s="378">
        <f t="shared" ref="SKO66:SMZ66" si="6583">SKO$60*$C66*$C$65</f>
        <v>0</v>
      </c>
      <c r="SKQ66" s="378">
        <f t="shared" ref="SKQ66:SNB66" si="6584">SKQ$60*$C66*$C$65</f>
        <v>0</v>
      </c>
      <c r="SKS66" s="378">
        <f t="shared" ref="SKS66:SND66" si="6585">SKS$60*$C66*$C$65</f>
        <v>0</v>
      </c>
      <c r="SKU66" s="378">
        <f t="shared" ref="SKU66:SNF66" si="6586">SKU$60*$C66*$C$65</f>
        <v>0</v>
      </c>
      <c r="SKW66" s="378">
        <f t="shared" ref="SKW66:SNH66" si="6587">SKW$60*$C66*$C$65</f>
        <v>0</v>
      </c>
      <c r="SKY66" s="378">
        <f t="shared" ref="SKY66:SNJ66" si="6588">SKY$60*$C66*$C$65</f>
        <v>0</v>
      </c>
      <c r="SLA66" s="378">
        <f t="shared" ref="SLA66:SNL66" si="6589">SLA$60*$C66*$C$65</f>
        <v>0</v>
      </c>
      <c r="SLC66" s="378">
        <f t="shared" ref="SLC66:SNN66" si="6590">SLC$60*$C66*$C$65</f>
        <v>0</v>
      </c>
      <c r="SLE66" s="378">
        <f t="shared" ref="SLE66:SNP66" si="6591">SLE$60*$C66*$C$65</f>
        <v>0</v>
      </c>
      <c r="SLG66" s="378">
        <f t="shared" ref="SLG66:SNR66" si="6592">SLG$60*$C66*$C$65</f>
        <v>0</v>
      </c>
      <c r="SLI66" s="378">
        <f t="shared" ref="SLI66:SNT66" si="6593">SLI$60*$C66*$C$65</f>
        <v>0</v>
      </c>
      <c r="SLK66" s="378">
        <f t="shared" ref="SLK66:SNV66" si="6594">SLK$60*$C66*$C$65</f>
        <v>0</v>
      </c>
      <c r="SLM66" s="378">
        <f t="shared" ref="SLM66:SNX66" si="6595">SLM$60*$C66*$C$65</f>
        <v>0</v>
      </c>
      <c r="SLO66" s="378">
        <f t="shared" ref="SLO66:SNZ66" si="6596">SLO$60*$C66*$C$65</f>
        <v>0</v>
      </c>
      <c r="SLQ66" s="378">
        <f t="shared" ref="SLQ66:SOB66" si="6597">SLQ$60*$C66*$C$65</f>
        <v>0</v>
      </c>
      <c r="SLS66" s="378">
        <f t="shared" ref="SLS66:SOD66" si="6598">SLS$60*$C66*$C$65</f>
        <v>0</v>
      </c>
      <c r="SLU66" s="378">
        <f t="shared" ref="SLU66:SOF66" si="6599">SLU$60*$C66*$C$65</f>
        <v>0</v>
      </c>
      <c r="SLW66" s="378">
        <f t="shared" ref="SLW66:SOH66" si="6600">SLW$60*$C66*$C$65</f>
        <v>0</v>
      </c>
      <c r="SLY66" s="378">
        <f t="shared" ref="SLY66:SOJ66" si="6601">SLY$60*$C66*$C$65</f>
        <v>0</v>
      </c>
      <c r="SMA66" s="378">
        <f t="shared" ref="SMA66:SOL66" si="6602">SMA$60*$C66*$C$65</f>
        <v>0</v>
      </c>
      <c r="SMC66" s="378">
        <f t="shared" ref="SMC66:SON66" si="6603">SMC$60*$C66*$C$65</f>
        <v>0</v>
      </c>
      <c r="SME66" s="378">
        <f t="shared" ref="SME66:SOP66" si="6604">SME$60*$C66*$C$65</f>
        <v>0</v>
      </c>
      <c r="SMG66" s="378">
        <f t="shared" ref="SMG66:SOR66" si="6605">SMG$60*$C66*$C$65</f>
        <v>0</v>
      </c>
      <c r="SMI66" s="378">
        <f t="shared" ref="SMI66:SOT66" si="6606">SMI$60*$C66*$C$65</f>
        <v>0</v>
      </c>
      <c r="SMK66" s="378">
        <f t="shared" ref="SMK66:SOV66" si="6607">SMK$60*$C66*$C$65</f>
        <v>0</v>
      </c>
      <c r="SMM66" s="378">
        <f t="shared" ref="SMM66:SOX66" si="6608">SMM$60*$C66*$C$65</f>
        <v>0</v>
      </c>
      <c r="SMO66" s="378">
        <f t="shared" ref="SMO66:SOZ66" si="6609">SMO$60*$C66*$C$65</f>
        <v>0</v>
      </c>
      <c r="SMQ66" s="378">
        <f t="shared" ref="SMQ66:SPB66" si="6610">SMQ$60*$C66*$C$65</f>
        <v>0</v>
      </c>
      <c r="SMS66" s="378">
        <f t="shared" ref="SMS66:SPD66" si="6611">SMS$60*$C66*$C$65</f>
        <v>0</v>
      </c>
      <c r="SMU66" s="378">
        <f t="shared" ref="SMU66:SPF66" si="6612">SMU$60*$C66*$C$65</f>
        <v>0</v>
      </c>
      <c r="SMW66" s="378">
        <f t="shared" ref="SMW66:SPH66" si="6613">SMW$60*$C66*$C$65</f>
        <v>0</v>
      </c>
      <c r="SMY66" s="378">
        <f t="shared" ref="SMY66:SPJ69" si="6614">SMY$60*$C66*$C$65</f>
        <v>0</v>
      </c>
      <c r="SNA66" s="378">
        <f t="shared" ref="SNA66:SPL66" si="6615">SNA$60*$C66*$C$65</f>
        <v>0</v>
      </c>
      <c r="SNC66" s="378">
        <f t="shared" ref="SNC66:SPN66" si="6616">SNC$60*$C66*$C$65</f>
        <v>0</v>
      </c>
      <c r="SNE66" s="378">
        <f t="shared" ref="SNE66:SPP66" si="6617">SNE$60*$C66*$C$65</f>
        <v>0</v>
      </c>
      <c r="SNG66" s="378">
        <f t="shared" ref="SNG66:SPR66" si="6618">SNG$60*$C66*$C$65</f>
        <v>0</v>
      </c>
      <c r="SNI66" s="378">
        <f t="shared" ref="SNI66:SPT66" si="6619">SNI$60*$C66*$C$65</f>
        <v>0</v>
      </c>
      <c r="SNK66" s="378">
        <f t="shared" ref="SNK66:SPV66" si="6620">SNK$60*$C66*$C$65</f>
        <v>0</v>
      </c>
      <c r="SNM66" s="378">
        <f t="shared" ref="SNM66:SPX66" si="6621">SNM$60*$C66*$C$65</f>
        <v>0</v>
      </c>
      <c r="SNO66" s="378">
        <f t="shared" ref="SNO66:SPZ66" si="6622">SNO$60*$C66*$C$65</f>
        <v>0</v>
      </c>
      <c r="SNQ66" s="378">
        <f t="shared" ref="SNQ66:SQB66" si="6623">SNQ$60*$C66*$C$65</f>
        <v>0</v>
      </c>
      <c r="SNS66" s="378">
        <f t="shared" ref="SNS66:SQD66" si="6624">SNS$60*$C66*$C$65</f>
        <v>0</v>
      </c>
      <c r="SNU66" s="378">
        <f t="shared" ref="SNU66:SQF66" si="6625">SNU$60*$C66*$C$65</f>
        <v>0</v>
      </c>
      <c r="SNW66" s="378">
        <f t="shared" ref="SNW66:SQH66" si="6626">SNW$60*$C66*$C$65</f>
        <v>0</v>
      </c>
      <c r="SNY66" s="378">
        <f t="shared" ref="SNY66:SQJ66" si="6627">SNY$60*$C66*$C$65</f>
        <v>0</v>
      </c>
      <c r="SOA66" s="378">
        <f t="shared" ref="SOA66:SQL66" si="6628">SOA$60*$C66*$C$65</f>
        <v>0</v>
      </c>
      <c r="SOC66" s="378">
        <f t="shared" ref="SOC66:SQN66" si="6629">SOC$60*$C66*$C$65</f>
        <v>0</v>
      </c>
      <c r="SOE66" s="378">
        <f t="shared" ref="SOE66:SQP66" si="6630">SOE$60*$C66*$C$65</f>
        <v>0</v>
      </c>
      <c r="SOG66" s="378">
        <f t="shared" ref="SOG66:SQR66" si="6631">SOG$60*$C66*$C$65</f>
        <v>0</v>
      </c>
      <c r="SOI66" s="378">
        <f t="shared" ref="SOI66:SQT66" si="6632">SOI$60*$C66*$C$65</f>
        <v>0</v>
      </c>
      <c r="SOK66" s="378">
        <f t="shared" ref="SOK66:SQV66" si="6633">SOK$60*$C66*$C$65</f>
        <v>0</v>
      </c>
      <c r="SOM66" s="378">
        <f t="shared" ref="SOM66:SQX66" si="6634">SOM$60*$C66*$C$65</f>
        <v>0</v>
      </c>
      <c r="SOO66" s="378">
        <f t="shared" ref="SOO66:SQZ66" si="6635">SOO$60*$C66*$C$65</f>
        <v>0</v>
      </c>
      <c r="SOQ66" s="378">
        <f t="shared" ref="SOQ66:SRB66" si="6636">SOQ$60*$C66*$C$65</f>
        <v>0</v>
      </c>
      <c r="SOS66" s="378">
        <f t="shared" ref="SOS66:SRD66" si="6637">SOS$60*$C66*$C$65</f>
        <v>0</v>
      </c>
      <c r="SOU66" s="378">
        <f t="shared" ref="SOU66:SRF66" si="6638">SOU$60*$C66*$C$65</f>
        <v>0</v>
      </c>
      <c r="SOW66" s="378">
        <f t="shared" ref="SOW66:SRH66" si="6639">SOW$60*$C66*$C$65</f>
        <v>0</v>
      </c>
      <c r="SOY66" s="378">
        <f t="shared" ref="SOY66:SRJ66" si="6640">SOY$60*$C66*$C$65</f>
        <v>0</v>
      </c>
      <c r="SPA66" s="378">
        <f t="shared" ref="SPA66:SRL66" si="6641">SPA$60*$C66*$C$65</f>
        <v>0</v>
      </c>
      <c r="SPC66" s="378">
        <f t="shared" ref="SPC66:SRN66" si="6642">SPC$60*$C66*$C$65</f>
        <v>0</v>
      </c>
      <c r="SPE66" s="378">
        <f t="shared" ref="SPE66:SRP66" si="6643">SPE$60*$C66*$C$65</f>
        <v>0</v>
      </c>
      <c r="SPG66" s="378">
        <f t="shared" ref="SPG66:SRR66" si="6644">SPG$60*$C66*$C$65</f>
        <v>0</v>
      </c>
      <c r="SPI66" s="378">
        <f t="shared" ref="SPI66:SRT66" si="6645">SPI$60*$C66*$C$65</f>
        <v>0</v>
      </c>
      <c r="SPK66" s="378">
        <f t="shared" ref="SPK66:SRV69" si="6646">SPK$60*$C66*$C$65</f>
        <v>0</v>
      </c>
      <c r="SPM66" s="378">
        <f t="shared" ref="SPM66:SRX66" si="6647">SPM$60*$C66*$C$65</f>
        <v>0</v>
      </c>
      <c r="SPO66" s="378">
        <f t="shared" ref="SPO66:SRZ66" si="6648">SPO$60*$C66*$C$65</f>
        <v>0</v>
      </c>
      <c r="SPQ66" s="378">
        <f t="shared" ref="SPQ66:SSB66" si="6649">SPQ$60*$C66*$C$65</f>
        <v>0</v>
      </c>
      <c r="SPS66" s="378">
        <f t="shared" ref="SPS66:SSD66" si="6650">SPS$60*$C66*$C$65</f>
        <v>0</v>
      </c>
      <c r="SPU66" s="378">
        <f t="shared" ref="SPU66:SSF66" si="6651">SPU$60*$C66*$C$65</f>
        <v>0</v>
      </c>
      <c r="SPW66" s="378">
        <f t="shared" ref="SPW66:SSH66" si="6652">SPW$60*$C66*$C$65</f>
        <v>0</v>
      </c>
      <c r="SPY66" s="378">
        <f t="shared" ref="SPY66:SSJ66" si="6653">SPY$60*$C66*$C$65</f>
        <v>0</v>
      </c>
      <c r="SQA66" s="378">
        <f t="shared" ref="SQA66:SSL66" si="6654">SQA$60*$C66*$C$65</f>
        <v>0</v>
      </c>
      <c r="SQC66" s="378">
        <f t="shared" ref="SQC66:SSN66" si="6655">SQC$60*$C66*$C$65</f>
        <v>0</v>
      </c>
      <c r="SQE66" s="378">
        <f t="shared" ref="SQE66:SSP66" si="6656">SQE$60*$C66*$C$65</f>
        <v>0</v>
      </c>
      <c r="SQG66" s="378">
        <f t="shared" ref="SQG66:SSR66" si="6657">SQG$60*$C66*$C$65</f>
        <v>0</v>
      </c>
      <c r="SQI66" s="378">
        <f t="shared" ref="SQI66:SST66" si="6658">SQI$60*$C66*$C$65</f>
        <v>0</v>
      </c>
      <c r="SQK66" s="378">
        <f t="shared" ref="SQK66:SSV66" si="6659">SQK$60*$C66*$C$65</f>
        <v>0</v>
      </c>
      <c r="SQM66" s="378">
        <f t="shared" ref="SQM66:SSX66" si="6660">SQM$60*$C66*$C$65</f>
        <v>0</v>
      </c>
      <c r="SQO66" s="378">
        <f t="shared" ref="SQO66:SSZ66" si="6661">SQO$60*$C66*$C$65</f>
        <v>0</v>
      </c>
      <c r="SQQ66" s="378">
        <f t="shared" ref="SQQ66:STB66" si="6662">SQQ$60*$C66*$C$65</f>
        <v>0</v>
      </c>
      <c r="SQS66" s="378">
        <f t="shared" ref="SQS66:STD66" si="6663">SQS$60*$C66*$C$65</f>
        <v>0</v>
      </c>
      <c r="SQU66" s="378">
        <f t="shared" ref="SQU66:STF66" si="6664">SQU$60*$C66*$C$65</f>
        <v>0</v>
      </c>
      <c r="SQW66" s="378">
        <f t="shared" ref="SQW66:STH66" si="6665">SQW$60*$C66*$C$65</f>
        <v>0</v>
      </c>
      <c r="SQY66" s="378">
        <f t="shared" ref="SQY66:STJ66" si="6666">SQY$60*$C66*$C$65</f>
        <v>0</v>
      </c>
      <c r="SRA66" s="378">
        <f t="shared" ref="SRA66:STL66" si="6667">SRA$60*$C66*$C$65</f>
        <v>0</v>
      </c>
      <c r="SRC66" s="378">
        <f t="shared" ref="SRC66:STN66" si="6668">SRC$60*$C66*$C$65</f>
        <v>0</v>
      </c>
      <c r="SRE66" s="378">
        <f t="shared" ref="SRE66:STP66" si="6669">SRE$60*$C66*$C$65</f>
        <v>0</v>
      </c>
      <c r="SRG66" s="378">
        <f t="shared" ref="SRG66:STR66" si="6670">SRG$60*$C66*$C$65</f>
        <v>0</v>
      </c>
      <c r="SRI66" s="378">
        <f t="shared" ref="SRI66:STT66" si="6671">SRI$60*$C66*$C$65</f>
        <v>0</v>
      </c>
      <c r="SRK66" s="378">
        <f t="shared" ref="SRK66:STV66" si="6672">SRK$60*$C66*$C$65</f>
        <v>0</v>
      </c>
      <c r="SRM66" s="378">
        <f t="shared" ref="SRM66:STX66" si="6673">SRM$60*$C66*$C$65</f>
        <v>0</v>
      </c>
      <c r="SRO66" s="378">
        <f t="shared" ref="SRO66:STZ66" si="6674">SRO$60*$C66*$C$65</f>
        <v>0</v>
      </c>
      <c r="SRQ66" s="378">
        <f t="shared" ref="SRQ66:SUB66" si="6675">SRQ$60*$C66*$C$65</f>
        <v>0</v>
      </c>
      <c r="SRS66" s="378">
        <f t="shared" ref="SRS66:SUD66" si="6676">SRS$60*$C66*$C$65</f>
        <v>0</v>
      </c>
      <c r="SRU66" s="378">
        <f t="shared" ref="SRU66:SUF66" si="6677">SRU$60*$C66*$C$65</f>
        <v>0</v>
      </c>
      <c r="SRW66" s="378">
        <f t="shared" ref="SRW66:SUH69" si="6678">SRW$60*$C66*$C$65</f>
        <v>0</v>
      </c>
      <c r="SRY66" s="378">
        <f t="shared" ref="SRY66:SUJ66" si="6679">SRY$60*$C66*$C$65</f>
        <v>0</v>
      </c>
      <c r="SSA66" s="378">
        <f t="shared" ref="SSA66:SUL66" si="6680">SSA$60*$C66*$C$65</f>
        <v>0</v>
      </c>
      <c r="SSC66" s="378">
        <f t="shared" ref="SSC66:SUN66" si="6681">SSC$60*$C66*$C$65</f>
        <v>0</v>
      </c>
      <c r="SSE66" s="378">
        <f t="shared" ref="SSE66:SUP66" si="6682">SSE$60*$C66*$C$65</f>
        <v>0</v>
      </c>
      <c r="SSG66" s="378">
        <f t="shared" ref="SSG66:SUR66" si="6683">SSG$60*$C66*$C$65</f>
        <v>0</v>
      </c>
      <c r="SSI66" s="378">
        <f t="shared" ref="SSI66:SUT66" si="6684">SSI$60*$C66*$C$65</f>
        <v>0</v>
      </c>
      <c r="SSK66" s="378">
        <f t="shared" ref="SSK66:SUV66" si="6685">SSK$60*$C66*$C$65</f>
        <v>0</v>
      </c>
      <c r="SSM66" s="378">
        <f t="shared" ref="SSM66:SUX66" si="6686">SSM$60*$C66*$C$65</f>
        <v>0</v>
      </c>
      <c r="SSO66" s="378">
        <f t="shared" ref="SSO66:SUZ66" si="6687">SSO$60*$C66*$C$65</f>
        <v>0</v>
      </c>
      <c r="SSQ66" s="378">
        <f t="shared" ref="SSQ66:SVB66" si="6688">SSQ$60*$C66*$C$65</f>
        <v>0</v>
      </c>
      <c r="SSS66" s="378">
        <f t="shared" ref="SSS66:SVD66" si="6689">SSS$60*$C66*$C$65</f>
        <v>0</v>
      </c>
      <c r="SSU66" s="378">
        <f t="shared" ref="SSU66:SVF66" si="6690">SSU$60*$C66*$C$65</f>
        <v>0</v>
      </c>
      <c r="SSW66" s="378">
        <f t="shared" ref="SSW66:SVH66" si="6691">SSW$60*$C66*$C$65</f>
        <v>0</v>
      </c>
      <c r="SSY66" s="378">
        <f t="shared" ref="SSY66:SVJ66" si="6692">SSY$60*$C66*$C$65</f>
        <v>0</v>
      </c>
      <c r="STA66" s="378">
        <f t="shared" ref="STA66:SVL66" si="6693">STA$60*$C66*$C$65</f>
        <v>0</v>
      </c>
      <c r="STC66" s="378">
        <f t="shared" ref="STC66:SVN66" si="6694">STC$60*$C66*$C$65</f>
        <v>0</v>
      </c>
      <c r="STE66" s="378">
        <f t="shared" ref="STE66:SVP66" si="6695">STE$60*$C66*$C$65</f>
        <v>0</v>
      </c>
      <c r="STG66" s="378">
        <f t="shared" ref="STG66:SVR66" si="6696">STG$60*$C66*$C$65</f>
        <v>0</v>
      </c>
      <c r="STI66" s="378">
        <f t="shared" ref="STI66:SVT66" si="6697">STI$60*$C66*$C$65</f>
        <v>0</v>
      </c>
      <c r="STK66" s="378">
        <f t="shared" ref="STK66:SVV66" si="6698">STK$60*$C66*$C$65</f>
        <v>0</v>
      </c>
      <c r="STM66" s="378">
        <f t="shared" ref="STM66:SVX66" si="6699">STM$60*$C66*$C$65</f>
        <v>0</v>
      </c>
      <c r="STO66" s="378">
        <f t="shared" ref="STO66:SVZ66" si="6700">STO$60*$C66*$C$65</f>
        <v>0</v>
      </c>
      <c r="STQ66" s="378">
        <f t="shared" ref="STQ66:SWB66" si="6701">STQ$60*$C66*$C$65</f>
        <v>0</v>
      </c>
      <c r="STS66" s="378">
        <f t="shared" ref="STS66:SWD66" si="6702">STS$60*$C66*$C$65</f>
        <v>0</v>
      </c>
      <c r="STU66" s="378">
        <f t="shared" ref="STU66:SWF66" si="6703">STU$60*$C66*$C$65</f>
        <v>0</v>
      </c>
      <c r="STW66" s="378">
        <f t="shared" ref="STW66:SWH66" si="6704">STW$60*$C66*$C$65</f>
        <v>0</v>
      </c>
      <c r="STY66" s="378">
        <f t="shared" ref="STY66:SWJ66" si="6705">STY$60*$C66*$C$65</f>
        <v>0</v>
      </c>
      <c r="SUA66" s="378">
        <f t="shared" ref="SUA66:SWL66" si="6706">SUA$60*$C66*$C$65</f>
        <v>0</v>
      </c>
      <c r="SUC66" s="378">
        <f t="shared" ref="SUC66:SWN66" si="6707">SUC$60*$C66*$C$65</f>
        <v>0</v>
      </c>
      <c r="SUE66" s="378">
        <f t="shared" ref="SUE66:SWP66" si="6708">SUE$60*$C66*$C$65</f>
        <v>0</v>
      </c>
      <c r="SUG66" s="378">
        <f t="shared" ref="SUG66:SWR66" si="6709">SUG$60*$C66*$C$65</f>
        <v>0</v>
      </c>
      <c r="SUI66" s="378">
        <f t="shared" ref="SUI66:SWT69" si="6710">SUI$60*$C66*$C$65</f>
        <v>0</v>
      </c>
      <c r="SUK66" s="378">
        <f t="shared" ref="SUK66:SWV66" si="6711">SUK$60*$C66*$C$65</f>
        <v>0</v>
      </c>
      <c r="SUM66" s="378">
        <f t="shared" ref="SUM66:SWX66" si="6712">SUM$60*$C66*$C$65</f>
        <v>0</v>
      </c>
      <c r="SUO66" s="378">
        <f t="shared" ref="SUO66:SWZ66" si="6713">SUO$60*$C66*$C$65</f>
        <v>0</v>
      </c>
      <c r="SUQ66" s="378">
        <f t="shared" ref="SUQ66:SXB66" si="6714">SUQ$60*$C66*$C$65</f>
        <v>0</v>
      </c>
      <c r="SUS66" s="378">
        <f t="shared" ref="SUS66:SXD66" si="6715">SUS$60*$C66*$C$65</f>
        <v>0</v>
      </c>
      <c r="SUU66" s="378">
        <f t="shared" ref="SUU66:SXF66" si="6716">SUU$60*$C66*$C$65</f>
        <v>0</v>
      </c>
      <c r="SUW66" s="378">
        <f t="shared" ref="SUW66:SXH66" si="6717">SUW$60*$C66*$C$65</f>
        <v>0</v>
      </c>
      <c r="SUY66" s="378">
        <f t="shared" ref="SUY66:SXJ66" si="6718">SUY$60*$C66*$C$65</f>
        <v>0</v>
      </c>
      <c r="SVA66" s="378">
        <f t="shared" ref="SVA66:SXL66" si="6719">SVA$60*$C66*$C$65</f>
        <v>0</v>
      </c>
      <c r="SVC66" s="378">
        <f t="shared" ref="SVC66:SXN66" si="6720">SVC$60*$C66*$C$65</f>
        <v>0</v>
      </c>
      <c r="SVE66" s="378">
        <f t="shared" ref="SVE66:SXP66" si="6721">SVE$60*$C66*$C$65</f>
        <v>0</v>
      </c>
      <c r="SVG66" s="378">
        <f t="shared" ref="SVG66:SXR66" si="6722">SVG$60*$C66*$C$65</f>
        <v>0</v>
      </c>
      <c r="SVI66" s="378">
        <f t="shared" ref="SVI66:SXT66" si="6723">SVI$60*$C66*$C$65</f>
        <v>0</v>
      </c>
      <c r="SVK66" s="378">
        <f t="shared" ref="SVK66:SXV66" si="6724">SVK$60*$C66*$C$65</f>
        <v>0</v>
      </c>
      <c r="SVM66" s="378">
        <f t="shared" ref="SVM66:SXX66" si="6725">SVM$60*$C66*$C$65</f>
        <v>0</v>
      </c>
      <c r="SVO66" s="378">
        <f t="shared" ref="SVO66:SXZ66" si="6726">SVO$60*$C66*$C$65</f>
        <v>0</v>
      </c>
      <c r="SVQ66" s="378">
        <f t="shared" ref="SVQ66:SYB66" si="6727">SVQ$60*$C66*$C$65</f>
        <v>0</v>
      </c>
      <c r="SVS66" s="378">
        <f t="shared" ref="SVS66:SYD66" si="6728">SVS$60*$C66*$C$65</f>
        <v>0</v>
      </c>
      <c r="SVU66" s="378">
        <f t="shared" ref="SVU66:SYF66" si="6729">SVU$60*$C66*$C$65</f>
        <v>0</v>
      </c>
      <c r="SVW66" s="378">
        <f t="shared" ref="SVW66:SYH66" si="6730">SVW$60*$C66*$C$65</f>
        <v>0</v>
      </c>
      <c r="SVY66" s="378">
        <f t="shared" ref="SVY66:SYJ66" si="6731">SVY$60*$C66*$C$65</f>
        <v>0</v>
      </c>
      <c r="SWA66" s="378">
        <f t="shared" ref="SWA66:SYL66" si="6732">SWA$60*$C66*$C$65</f>
        <v>0</v>
      </c>
      <c r="SWC66" s="378">
        <f t="shared" ref="SWC66:SYN66" si="6733">SWC$60*$C66*$C$65</f>
        <v>0</v>
      </c>
      <c r="SWE66" s="378">
        <f t="shared" ref="SWE66:SYP66" si="6734">SWE$60*$C66*$C$65</f>
        <v>0</v>
      </c>
      <c r="SWG66" s="378">
        <f t="shared" ref="SWG66:SYR66" si="6735">SWG$60*$C66*$C$65</f>
        <v>0</v>
      </c>
      <c r="SWI66" s="378">
        <f t="shared" ref="SWI66:SYT66" si="6736">SWI$60*$C66*$C$65</f>
        <v>0</v>
      </c>
      <c r="SWK66" s="378">
        <f t="shared" ref="SWK66:SYV66" si="6737">SWK$60*$C66*$C$65</f>
        <v>0</v>
      </c>
      <c r="SWM66" s="378">
        <f t="shared" ref="SWM66:SYX66" si="6738">SWM$60*$C66*$C$65</f>
        <v>0</v>
      </c>
      <c r="SWO66" s="378">
        <f t="shared" ref="SWO66:SYZ66" si="6739">SWO$60*$C66*$C$65</f>
        <v>0</v>
      </c>
      <c r="SWQ66" s="378">
        <f t="shared" ref="SWQ66:SZB66" si="6740">SWQ$60*$C66*$C$65</f>
        <v>0</v>
      </c>
      <c r="SWS66" s="378">
        <f t="shared" ref="SWS66:SZD66" si="6741">SWS$60*$C66*$C$65</f>
        <v>0</v>
      </c>
      <c r="SWU66" s="378">
        <f t="shared" ref="SWU66:SZF69" si="6742">SWU$60*$C66*$C$65</f>
        <v>0</v>
      </c>
      <c r="SWW66" s="378">
        <f t="shared" ref="SWW66:SZH66" si="6743">SWW$60*$C66*$C$65</f>
        <v>0</v>
      </c>
      <c r="SWY66" s="378">
        <f t="shared" ref="SWY66:SZJ66" si="6744">SWY$60*$C66*$C$65</f>
        <v>0</v>
      </c>
      <c r="SXA66" s="378">
        <f t="shared" ref="SXA66:SZL66" si="6745">SXA$60*$C66*$C$65</f>
        <v>0</v>
      </c>
      <c r="SXC66" s="378">
        <f t="shared" ref="SXC66:SZN66" si="6746">SXC$60*$C66*$C$65</f>
        <v>0</v>
      </c>
      <c r="SXE66" s="378">
        <f t="shared" ref="SXE66:SZP66" si="6747">SXE$60*$C66*$C$65</f>
        <v>0</v>
      </c>
      <c r="SXG66" s="378">
        <f t="shared" ref="SXG66:SZR66" si="6748">SXG$60*$C66*$C$65</f>
        <v>0</v>
      </c>
      <c r="SXI66" s="378">
        <f t="shared" ref="SXI66:SZT66" si="6749">SXI$60*$C66*$C$65</f>
        <v>0</v>
      </c>
      <c r="SXK66" s="378">
        <f t="shared" ref="SXK66:SZV66" si="6750">SXK$60*$C66*$C$65</f>
        <v>0</v>
      </c>
      <c r="SXM66" s="378">
        <f t="shared" ref="SXM66:SZX66" si="6751">SXM$60*$C66*$C$65</f>
        <v>0</v>
      </c>
      <c r="SXO66" s="378">
        <f t="shared" ref="SXO66:SZZ66" si="6752">SXO$60*$C66*$C$65</f>
        <v>0</v>
      </c>
      <c r="SXQ66" s="378">
        <f t="shared" ref="SXQ66:TAB66" si="6753">SXQ$60*$C66*$C$65</f>
        <v>0</v>
      </c>
      <c r="SXS66" s="378">
        <f t="shared" ref="SXS66:TAD66" si="6754">SXS$60*$C66*$C$65</f>
        <v>0</v>
      </c>
      <c r="SXU66" s="378">
        <f t="shared" ref="SXU66:TAF66" si="6755">SXU$60*$C66*$C$65</f>
        <v>0</v>
      </c>
      <c r="SXW66" s="378">
        <f t="shared" ref="SXW66:TAH66" si="6756">SXW$60*$C66*$C$65</f>
        <v>0</v>
      </c>
      <c r="SXY66" s="378">
        <f t="shared" ref="SXY66:TAJ66" si="6757">SXY$60*$C66*$C$65</f>
        <v>0</v>
      </c>
      <c r="SYA66" s="378">
        <f t="shared" ref="SYA66:TAL66" si="6758">SYA$60*$C66*$C$65</f>
        <v>0</v>
      </c>
      <c r="SYC66" s="378">
        <f t="shared" ref="SYC66:TAN66" si="6759">SYC$60*$C66*$C$65</f>
        <v>0</v>
      </c>
      <c r="SYE66" s="378">
        <f t="shared" ref="SYE66:TAP66" si="6760">SYE$60*$C66*$C$65</f>
        <v>0</v>
      </c>
      <c r="SYG66" s="378">
        <f t="shared" ref="SYG66:TAR66" si="6761">SYG$60*$C66*$C$65</f>
        <v>0</v>
      </c>
      <c r="SYI66" s="378">
        <f t="shared" ref="SYI66:TAT66" si="6762">SYI$60*$C66*$C$65</f>
        <v>0</v>
      </c>
      <c r="SYK66" s="378">
        <f t="shared" ref="SYK66:TAV66" si="6763">SYK$60*$C66*$C$65</f>
        <v>0</v>
      </c>
      <c r="SYM66" s="378">
        <f t="shared" ref="SYM66:TAX66" si="6764">SYM$60*$C66*$C$65</f>
        <v>0</v>
      </c>
      <c r="SYO66" s="378">
        <f t="shared" ref="SYO66:TAZ66" si="6765">SYO$60*$C66*$C$65</f>
        <v>0</v>
      </c>
      <c r="SYQ66" s="378">
        <f t="shared" ref="SYQ66:TBB66" si="6766">SYQ$60*$C66*$C$65</f>
        <v>0</v>
      </c>
      <c r="SYS66" s="378">
        <f t="shared" ref="SYS66:TBD66" si="6767">SYS$60*$C66*$C$65</f>
        <v>0</v>
      </c>
      <c r="SYU66" s="378">
        <f t="shared" ref="SYU66:TBF66" si="6768">SYU$60*$C66*$C$65</f>
        <v>0</v>
      </c>
      <c r="SYW66" s="378">
        <f t="shared" ref="SYW66:TBH66" si="6769">SYW$60*$C66*$C$65</f>
        <v>0</v>
      </c>
      <c r="SYY66" s="378">
        <f t="shared" ref="SYY66:TBJ66" si="6770">SYY$60*$C66*$C$65</f>
        <v>0</v>
      </c>
      <c r="SZA66" s="378">
        <f t="shared" ref="SZA66:TBL66" si="6771">SZA$60*$C66*$C$65</f>
        <v>0</v>
      </c>
      <c r="SZC66" s="378">
        <f t="shared" ref="SZC66:TBN66" si="6772">SZC$60*$C66*$C$65</f>
        <v>0</v>
      </c>
      <c r="SZE66" s="378">
        <f t="shared" ref="SZE66:TBP66" si="6773">SZE$60*$C66*$C$65</f>
        <v>0</v>
      </c>
      <c r="SZG66" s="378">
        <f t="shared" ref="SZG66:TBR69" si="6774">SZG$60*$C66*$C$65</f>
        <v>0</v>
      </c>
      <c r="SZI66" s="378">
        <f t="shared" ref="SZI66:TBT66" si="6775">SZI$60*$C66*$C$65</f>
        <v>0</v>
      </c>
      <c r="SZK66" s="378">
        <f t="shared" ref="SZK66:TBV66" si="6776">SZK$60*$C66*$C$65</f>
        <v>0</v>
      </c>
      <c r="SZM66" s="378">
        <f t="shared" ref="SZM66:TBX66" si="6777">SZM$60*$C66*$C$65</f>
        <v>0</v>
      </c>
      <c r="SZO66" s="378">
        <f t="shared" ref="SZO66:TBZ66" si="6778">SZO$60*$C66*$C$65</f>
        <v>0</v>
      </c>
      <c r="SZQ66" s="378">
        <f t="shared" ref="SZQ66:TCB66" si="6779">SZQ$60*$C66*$C$65</f>
        <v>0</v>
      </c>
      <c r="SZS66" s="378">
        <f t="shared" ref="SZS66:TCD66" si="6780">SZS$60*$C66*$C$65</f>
        <v>0</v>
      </c>
      <c r="SZU66" s="378">
        <f t="shared" ref="SZU66:TCF66" si="6781">SZU$60*$C66*$C$65</f>
        <v>0</v>
      </c>
      <c r="SZW66" s="378">
        <f t="shared" ref="SZW66:TCH66" si="6782">SZW$60*$C66*$C$65</f>
        <v>0</v>
      </c>
      <c r="SZY66" s="378">
        <f t="shared" ref="SZY66:TCJ66" si="6783">SZY$60*$C66*$C$65</f>
        <v>0</v>
      </c>
      <c r="TAA66" s="378">
        <f t="shared" ref="TAA66:TCL66" si="6784">TAA$60*$C66*$C$65</f>
        <v>0</v>
      </c>
      <c r="TAC66" s="378">
        <f t="shared" ref="TAC66:TCN66" si="6785">TAC$60*$C66*$C$65</f>
        <v>0</v>
      </c>
      <c r="TAE66" s="378">
        <f t="shared" ref="TAE66:TCP66" si="6786">TAE$60*$C66*$C$65</f>
        <v>0</v>
      </c>
      <c r="TAG66" s="378">
        <f t="shared" ref="TAG66:TCR66" si="6787">TAG$60*$C66*$C$65</f>
        <v>0</v>
      </c>
      <c r="TAI66" s="378">
        <f t="shared" ref="TAI66:TCT66" si="6788">TAI$60*$C66*$C$65</f>
        <v>0</v>
      </c>
      <c r="TAK66" s="378">
        <f t="shared" ref="TAK66:TCV66" si="6789">TAK$60*$C66*$C$65</f>
        <v>0</v>
      </c>
      <c r="TAM66" s="378">
        <f t="shared" ref="TAM66:TCX66" si="6790">TAM$60*$C66*$C$65</f>
        <v>0</v>
      </c>
      <c r="TAO66" s="378">
        <f t="shared" ref="TAO66:TCZ66" si="6791">TAO$60*$C66*$C$65</f>
        <v>0</v>
      </c>
      <c r="TAQ66" s="378">
        <f t="shared" ref="TAQ66:TDB66" si="6792">TAQ$60*$C66*$C$65</f>
        <v>0</v>
      </c>
      <c r="TAS66" s="378">
        <f t="shared" ref="TAS66:TDD66" si="6793">TAS$60*$C66*$C$65</f>
        <v>0</v>
      </c>
      <c r="TAU66" s="378">
        <f t="shared" ref="TAU66:TDF66" si="6794">TAU$60*$C66*$C$65</f>
        <v>0</v>
      </c>
      <c r="TAW66" s="378">
        <f t="shared" ref="TAW66:TDH66" si="6795">TAW$60*$C66*$C$65</f>
        <v>0</v>
      </c>
      <c r="TAY66" s="378">
        <f t="shared" ref="TAY66:TDJ66" si="6796">TAY$60*$C66*$C$65</f>
        <v>0</v>
      </c>
      <c r="TBA66" s="378">
        <f t="shared" ref="TBA66:TDL66" si="6797">TBA$60*$C66*$C$65</f>
        <v>0</v>
      </c>
      <c r="TBC66" s="378">
        <f t="shared" ref="TBC66:TDN66" si="6798">TBC$60*$C66*$C$65</f>
        <v>0</v>
      </c>
      <c r="TBE66" s="378">
        <f t="shared" ref="TBE66:TDP66" si="6799">TBE$60*$C66*$C$65</f>
        <v>0</v>
      </c>
      <c r="TBG66" s="378">
        <f t="shared" ref="TBG66:TDR66" si="6800">TBG$60*$C66*$C$65</f>
        <v>0</v>
      </c>
      <c r="TBI66" s="378">
        <f t="shared" ref="TBI66:TDT66" si="6801">TBI$60*$C66*$C$65</f>
        <v>0</v>
      </c>
      <c r="TBK66" s="378">
        <f t="shared" ref="TBK66:TDV66" si="6802">TBK$60*$C66*$C$65</f>
        <v>0</v>
      </c>
      <c r="TBM66" s="378">
        <f t="shared" ref="TBM66:TDX66" si="6803">TBM$60*$C66*$C$65</f>
        <v>0</v>
      </c>
      <c r="TBO66" s="378">
        <f t="shared" ref="TBO66:TDZ66" si="6804">TBO$60*$C66*$C$65</f>
        <v>0</v>
      </c>
      <c r="TBQ66" s="378">
        <f t="shared" ref="TBQ66:TEB66" si="6805">TBQ$60*$C66*$C$65</f>
        <v>0</v>
      </c>
      <c r="TBS66" s="378">
        <f t="shared" ref="TBS66:TED69" si="6806">TBS$60*$C66*$C$65</f>
        <v>0</v>
      </c>
      <c r="TBU66" s="378">
        <f t="shared" ref="TBU66:TEF66" si="6807">TBU$60*$C66*$C$65</f>
        <v>0</v>
      </c>
      <c r="TBW66" s="378">
        <f t="shared" ref="TBW66:TEH66" si="6808">TBW$60*$C66*$C$65</f>
        <v>0</v>
      </c>
      <c r="TBY66" s="378">
        <f t="shared" ref="TBY66:TEJ66" si="6809">TBY$60*$C66*$C$65</f>
        <v>0</v>
      </c>
      <c r="TCA66" s="378">
        <f t="shared" ref="TCA66:TEL66" si="6810">TCA$60*$C66*$C$65</f>
        <v>0</v>
      </c>
      <c r="TCC66" s="378">
        <f t="shared" ref="TCC66:TEN66" si="6811">TCC$60*$C66*$C$65</f>
        <v>0</v>
      </c>
      <c r="TCE66" s="378">
        <f t="shared" ref="TCE66:TEP66" si="6812">TCE$60*$C66*$C$65</f>
        <v>0</v>
      </c>
      <c r="TCG66" s="378">
        <f t="shared" ref="TCG66:TER66" si="6813">TCG$60*$C66*$C$65</f>
        <v>0</v>
      </c>
      <c r="TCI66" s="378">
        <f t="shared" ref="TCI66:TET66" si="6814">TCI$60*$C66*$C$65</f>
        <v>0</v>
      </c>
      <c r="TCK66" s="378">
        <f t="shared" ref="TCK66:TEV66" si="6815">TCK$60*$C66*$C$65</f>
        <v>0</v>
      </c>
      <c r="TCM66" s="378">
        <f t="shared" ref="TCM66:TEX66" si="6816">TCM$60*$C66*$C$65</f>
        <v>0</v>
      </c>
      <c r="TCO66" s="378">
        <f t="shared" ref="TCO66:TEZ66" si="6817">TCO$60*$C66*$C$65</f>
        <v>0</v>
      </c>
      <c r="TCQ66" s="378">
        <f t="shared" ref="TCQ66:TFB66" si="6818">TCQ$60*$C66*$C$65</f>
        <v>0</v>
      </c>
      <c r="TCS66" s="378">
        <f t="shared" ref="TCS66:TFD66" si="6819">TCS$60*$C66*$C$65</f>
        <v>0</v>
      </c>
      <c r="TCU66" s="378">
        <f t="shared" ref="TCU66:TFF66" si="6820">TCU$60*$C66*$C$65</f>
        <v>0</v>
      </c>
      <c r="TCW66" s="378">
        <f t="shared" ref="TCW66:TFH66" si="6821">TCW$60*$C66*$C$65</f>
        <v>0</v>
      </c>
      <c r="TCY66" s="378">
        <f t="shared" ref="TCY66:TFJ66" si="6822">TCY$60*$C66*$C$65</f>
        <v>0</v>
      </c>
      <c r="TDA66" s="378">
        <f t="shared" ref="TDA66:TFL66" si="6823">TDA$60*$C66*$C$65</f>
        <v>0</v>
      </c>
      <c r="TDC66" s="378">
        <f t="shared" ref="TDC66:TFN66" si="6824">TDC$60*$C66*$C$65</f>
        <v>0</v>
      </c>
      <c r="TDE66" s="378">
        <f t="shared" ref="TDE66:TFP66" si="6825">TDE$60*$C66*$C$65</f>
        <v>0</v>
      </c>
      <c r="TDG66" s="378">
        <f t="shared" ref="TDG66:TFR66" si="6826">TDG$60*$C66*$C$65</f>
        <v>0</v>
      </c>
      <c r="TDI66" s="378">
        <f t="shared" ref="TDI66:TFT66" si="6827">TDI$60*$C66*$C$65</f>
        <v>0</v>
      </c>
      <c r="TDK66" s="378">
        <f t="shared" ref="TDK66:TFV66" si="6828">TDK$60*$C66*$C$65</f>
        <v>0</v>
      </c>
      <c r="TDM66" s="378">
        <f t="shared" ref="TDM66:TFX66" si="6829">TDM$60*$C66*$C$65</f>
        <v>0</v>
      </c>
      <c r="TDO66" s="378">
        <f t="shared" ref="TDO66:TFZ66" si="6830">TDO$60*$C66*$C$65</f>
        <v>0</v>
      </c>
      <c r="TDQ66" s="378">
        <f t="shared" ref="TDQ66:TGB66" si="6831">TDQ$60*$C66*$C$65</f>
        <v>0</v>
      </c>
      <c r="TDS66" s="378">
        <f t="shared" ref="TDS66:TGD66" si="6832">TDS$60*$C66*$C$65</f>
        <v>0</v>
      </c>
      <c r="TDU66" s="378">
        <f t="shared" ref="TDU66:TGF66" si="6833">TDU$60*$C66*$C$65</f>
        <v>0</v>
      </c>
      <c r="TDW66" s="378">
        <f t="shared" ref="TDW66:TGH66" si="6834">TDW$60*$C66*$C$65</f>
        <v>0</v>
      </c>
      <c r="TDY66" s="378">
        <f t="shared" ref="TDY66:TGJ66" si="6835">TDY$60*$C66*$C$65</f>
        <v>0</v>
      </c>
      <c r="TEA66" s="378">
        <f t="shared" ref="TEA66:TGL66" si="6836">TEA$60*$C66*$C$65</f>
        <v>0</v>
      </c>
      <c r="TEC66" s="378">
        <f t="shared" ref="TEC66:TGN66" si="6837">TEC$60*$C66*$C$65</f>
        <v>0</v>
      </c>
      <c r="TEE66" s="378">
        <f t="shared" ref="TEE66:TGP69" si="6838">TEE$60*$C66*$C$65</f>
        <v>0</v>
      </c>
      <c r="TEG66" s="378">
        <f t="shared" ref="TEG66:TGR66" si="6839">TEG$60*$C66*$C$65</f>
        <v>0</v>
      </c>
      <c r="TEI66" s="378">
        <f t="shared" ref="TEI66:TGT66" si="6840">TEI$60*$C66*$C$65</f>
        <v>0</v>
      </c>
      <c r="TEK66" s="378">
        <f t="shared" ref="TEK66:TGV66" si="6841">TEK$60*$C66*$C$65</f>
        <v>0</v>
      </c>
      <c r="TEM66" s="378">
        <f t="shared" ref="TEM66:TGX66" si="6842">TEM$60*$C66*$C$65</f>
        <v>0</v>
      </c>
      <c r="TEO66" s="378">
        <f t="shared" ref="TEO66:TGZ66" si="6843">TEO$60*$C66*$C$65</f>
        <v>0</v>
      </c>
      <c r="TEQ66" s="378">
        <f t="shared" ref="TEQ66:THB66" si="6844">TEQ$60*$C66*$C$65</f>
        <v>0</v>
      </c>
      <c r="TES66" s="378">
        <f t="shared" ref="TES66:THD66" si="6845">TES$60*$C66*$C$65</f>
        <v>0</v>
      </c>
      <c r="TEU66" s="378">
        <f t="shared" ref="TEU66:THF66" si="6846">TEU$60*$C66*$C$65</f>
        <v>0</v>
      </c>
      <c r="TEW66" s="378">
        <f t="shared" ref="TEW66:THH66" si="6847">TEW$60*$C66*$C$65</f>
        <v>0</v>
      </c>
      <c r="TEY66" s="378">
        <f t="shared" ref="TEY66:THJ66" si="6848">TEY$60*$C66*$C$65</f>
        <v>0</v>
      </c>
      <c r="TFA66" s="378">
        <f t="shared" ref="TFA66:THL66" si="6849">TFA$60*$C66*$C$65</f>
        <v>0</v>
      </c>
      <c r="TFC66" s="378">
        <f t="shared" ref="TFC66:THN66" si="6850">TFC$60*$C66*$C$65</f>
        <v>0</v>
      </c>
      <c r="TFE66" s="378">
        <f t="shared" ref="TFE66:THP66" si="6851">TFE$60*$C66*$C$65</f>
        <v>0</v>
      </c>
      <c r="TFG66" s="378">
        <f t="shared" ref="TFG66:THR66" si="6852">TFG$60*$C66*$C$65</f>
        <v>0</v>
      </c>
      <c r="TFI66" s="378">
        <f t="shared" ref="TFI66:THT66" si="6853">TFI$60*$C66*$C$65</f>
        <v>0</v>
      </c>
      <c r="TFK66" s="378">
        <f t="shared" ref="TFK66:THV66" si="6854">TFK$60*$C66*$C$65</f>
        <v>0</v>
      </c>
      <c r="TFM66" s="378">
        <f t="shared" ref="TFM66:THX66" si="6855">TFM$60*$C66*$C$65</f>
        <v>0</v>
      </c>
      <c r="TFO66" s="378">
        <f t="shared" ref="TFO66:THZ66" si="6856">TFO$60*$C66*$C$65</f>
        <v>0</v>
      </c>
      <c r="TFQ66" s="378">
        <f t="shared" ref="TFQ66:TIB66" si="6857">TFQ$60*$C66*$C$65</f>
        <v>0</v>
      </c>
      <c r="TFS66" s="378">
        <f t="shared" ref="TFS66:TID66" si="6858">TFS$60*$C66*$C$65</f>
        <v>0</v>
      </c>
      <c r="TFU66" s="378">
        <f t="shared" ref="TFU66:TIF66" si="6859">TFU$60*$C66*$C$65</f>
        <v>0</v>
      </c>
      <c r="TFW66" s="378">
        <f t="shared" ref="TFW66:TIH66" si="6860">TFW$60*$C66*$C$65</f>
        <v>0</v>
      </c>
      <c r="TFY66" s="378">
        <f t="shared" ref="TFY66:TIJ66" si="6861">TFY$60*$C66*$C$65</f>
        <v>0</v>
      </c>
      <c r="TGA66" s="378">
        <f t="shared" ref="TGA66:TIL66" si="6862">TGA$60*$C66*$C$65</f>
        <v>0</v>
      </c>
      <c r="TGC66" s="378">
        <f t="shared" ref="TGC66:TIN66" si="6863">TGC$60*$C66*$C$65</f>
        <v>0</v>
      </c>
      <c r="TGE66" s="378">
        <f t="shared" ref="TGE66:TIP66" si="6864">TGE$60*$C66*$C$65</f>
        <v>0</v>
      </c>
      <c r="TGG66" s="378">
        <f t="shared" ref="TGG66:TIR66" si="6865">TGG$60*$C66*$C$65</f>
        <v>0</v>
      </c>
      <c r="TGI66" s="378">
        <f t="shared" ref="TGI66:TIT66" si="6866">TGI$60*$C66*$C$65</f>
        <v>0</v>
      </c>
      <c r="TGK66" s="378">
        <f t="shared" ref="TGK66:TIV66" si="6867">TGK$60*$C66*$C$65</f>
        <v>0</v>
      </c>
      <c r="TGM66" s="378">
        <f t="shared" ref="TGM66:TIX66" si="6868">TGM$60*$C66*$C$65</f>
        <v>0</v>
      </c>
      <c r="TGO66" s="378">
        <f t="shared" ref="TGO66:TIZ66" si="6869">TGO$60*$C66*$C$65</f>
        <v>0</v>
      </c>
      <c r="TGQ66" s="378">
        <f t="shared" ref="TGQ66:TJB69" si="6870">TGQ$60*$C66*$C$65</f>
        <v>0</v>
      </c>
      <c r="TGS66" s="378">
        <f t="shared" ref="TGS66:TJD66" si="6871">TGS$60*$C66*$C$65</f>
        <v>0</v>
      </c>
      <c r="TGU66" s="378">
        <f t="shared" ref="TGU66:TJF66" si="6872">TGU$60*$C66*$C$65</f>
        <v>0</v>
      </c>
      <c r="TGW66" s="378">
        <f t="shared" ref="TGW66:TJH66" si="6873">TGW$60*$C66*$C$65</f>
        <v>0</v>
      </c>
      <c r="TGY66" s="378">
        <f t="shared" ref="TGY66:TJJ66" si="6874">TGY$60*$C66*$C$65</f>
        <v>0</v>
      </c>
      <c r="THA66" s="378">
        <f t="shared" ref="THA66:TJL66" si="6875">THA$60*$C66*$C$65</f>
        <v>0</v>
      </c>
      <c r="THC66" s="378">
        <f t="shared" ref="THC66:TJN66" si="6876">THC$60*$C66*$C$65</f>
        <v>0</v>
      </c>
      <c r="THE66" s="378">
        <f t="shared" ref="THE66:TJP66" si="6877">THE$60*$C66*$C$65</f>
        <v>0</v>
      </c>
      <c r="THG66" s="378">
        <f t="shared" ref="THG66:TJR66" si="6878">THG$60*$C66*$C$65</f>
        <v>0</v>
      </c>
      <c r="THI66" s="378">
        <f t="shared" ref="THI66:TJT66" si="6879">THI$60*$C66*$C$65</f>
        <v>0</v>
      </c>
      <c r="THK66" s="378">
        <f t="shared" ref="THK66:TJV66" si="6880">THK$60*$C66*$C$65</f>
        <v>0</v>
      </c>
      <c r="THM66" s="378">
        <f t="shared" ref="THM66:TJX66" si="6881">THM$60*$C66*$C$65</f>
        <v>0</v>
      </c>
      <c r="THO66" s="378">
        <f t="shared" ref="THO66:TJZ66" si="6882">THO$60*$C66*$C$65</f>
        <v>0</v>
      </c>
      <c r="THQ66" s="378">
        <f t="shared" ref="THQ66:TKB66" si="6883">THQ$60*$C66*$C$65</f>
        <v>0</v>
      </c>
      <c r="THS66" s="378">
        <f t="shared" ref="THS66:TKD66" si="6884">THS$60*$C66*$C$65</f>
        <v>0</v>
      </c>
      <c r="THU66" s="378">
        <f t="shared" ref="THU66:TKF66" si="6885">THU$60*$C66*$C$65</f>
        <v>0</v>
      </c>
      <c r="THW66" s="378">
        <f t="shared" ref="THW66:TKH66" si="6886">THW$60*$C66*$C$65</f>
        <v>0</v>
      </c>
      <c r="THY66" s="378">
        <f t="shared" ref="THY66:TKJ66" si="6887">THY$60*$C66*$C$65</f>
        <v>0</v>
      </c>
      <c r="TIA66" s="378">
        <f t="shared" ref="TIA66:TKL66" si="6888">TIA$60*$C66*$C$65</f>
        <v>0</v>
      </c>
      <c r="TIC66" s="378">
        <f t="shared" ref="TIC66:TKN66" si="6889">TIC$60*$C66*$C$65</f>
        <v>0</v>
      </c>
      <c r="TIE66" s="378">
        <f t="shared" ref="TIE66:TKP66" si="6890">TIE$60*$C66*$C$65</f>
        <v>0</v>
      </c>
      <c r="TIG66" s="378">
        <f t="shared" ref="TIG66:TKR66" si="6891">TIG$60*$C66*$C$65</f>
        <v>0</v>
      </c>
      <c r="TII66" s="378">
        <f t="shared" ref="TII66:TKT66" si="6892">TII$60*$C66*$C$65</f>
        <v>0</v>
      </c>
      <c r="TIK66" s="378">
        <f t="shared" ref="TIK66:TKV66" si="6893">TIK$60*$C66*$C$65</f>
        <v>0</v>
      </c>
      <c r="TIM66" s="378">
        <f t="shared" ref="TIM66:TKX66" si="6894">TIM$60*$C66*$C$65</f>
        <v>0</v>
      </c>
      <c r="TIO66" s="378">
        <f t="shared" ref="TIO66:TKZ66" si="6895">TIO$60*$C66*$C$65</f>
        <v>0</v>
      </c>
      <c r="TIQ66" s="378">
        <f t="shared" ref="TIQ66:TLB66" si="6896">TIQ$60*$C66*$C$65</f>
        <v>0</v>
      </c>
      <c r="TIS66" s="378">
        <f t="shared" ref="TIS66:TLD66" si="6897">TIS$60*$C66*$C$65</f>
        <v>0</v>
      </c>
      <c r="TIU66" s="378">
        <f t="shared" ref="TIU66:TLF66" si="6898">TIU$60*$C66*$C$65</f>
        <v>0</v>
      </c>
      <c r="TIW66" s="378">
        <f t="shared" ref="TIW66:TLH66" si="6899">TIW$60*$C66*$C$65</f>
        <v>0</v>
      </c>
      <c r="TIY66" s="378">
        <f t="shared" ref="TIY66:TLJ66" si="6900">TIY$60*$C66*$C$65</f>
        <v>0</v>
      </c>
      <c r="TJA66" s="378">
        <f t="shared" ref="TJA66:TLL66" si="6901">TJA$60*$C66*$C$65</f>
        <v>0</v>
      </c>
      <c r="TJC66" s="378">
        <f t="shared" ref="TJC66:TLN69" si="6902">TJC$60*$C66*$C$65</f>
        <v>0</v>
      </c>
      <c r="TJE66" s="378">
        <f t="shared" ref="TJE66:TLP66" si="6903">TJE$60*$C66*$C$65</f>
        <v>0</v>
      </c>
      <c r="TJG66" s="378">
        <f t="shared" ref="TJG66:TLR66" si="6904">TJG$60*$C66*$C$65</f>
        <v>0</v>
      </c>
      <c r="TJI66" s="378">
        <f t="shared" ref="TJI66:TLT66" si="6905">TJI$60*$C66*$C$65</f>
        <v>0</v>
      </c>
      <c r="TJK66" s="378">
        <f t="shared" ref="TJK66:TLV66" si="6906">TJK$60*$C66*$C$65</f>
        <v>0</v>
      </c>
      <c r="TJM66" s="378">
        <f t="shared" ref="TJM66:TLX66" si="6907">TJM$60*$C66*$C$65</f>
        <v>0</v>
      </c>
      <c r="TJO66" s="378">
        <f t="shared" ref="TJO66:TLZ66" si="6908">TJO$60*$C66*$C$65</f>
        <v>0</v>
      </c>
      <c r="TJQ66" s="378">
        <f t="shared" ref="TJQ66:TMB66" si="6909">TJQ$60*$C66*$C$65</f>
        <v>0</v>
      </c>
      <c r="TJS66" s="378">
        <f t="shared" ref="TJS66:TMD66" si="6910">TJS$60*$C66*$C$65</f>
        <v>0</v>
      </c>
      <c r="TJU66" s="378">
        <f t="shared" ref="TJU66:TMF66" si="6911">TJU$60*$C66*$C$65</f>
        <v>0</v>
      </c>
      <c r="TJW66" s="378">
        <f t="shared" ref="TJW66:TMH66" si="6912">TJW$60*$C66*$C$65</f>
        <v>0</v>
      </c>
      <c r="TJY66" s="378">
        <f t="shared" ref="TJY66:TMJ66" si="6913">TJY$60*$C66*$C$65</f>
        <v>0</v>
      </c>
      <c r="TKA66" s="378">
        <f t="shared" ref="TKA66:TML66" si="6914">TKA$60*$C66*$C$65</f>
        <v>0</v>
      </c>
      <c r="TKC66" s="378">
        <f t="shared" ref="TKC66:TMN66" si="6915">TKC$60*$C66*$C$65</f>
        <v>0</v>
      </c>
      <c r="TKE66" s="378">
        <f t="shared" ref="TKE66:TMP66" si="6916">TKE$60*$C66*$C$65</f>
        <v>0</v>
      </c>
      <c r="TKG66" s="378">
        <f t="shared" ref="TKG66:TMR66" si="6917">TKG$60*$C66*$C$65</f>
        <v>0</v>
      </c>
      <c r="TKI66" s="378">
        <f t="shared" ref="TKI66:TMT66" si="6918">TKI$60*$C66*$C$65</f>
        <v>0</v>
      </c>
      <c r="TKK66" s="378">
        <f t="shared" ref="TKK66:TMV66" si="6919">TKK$60*$C66*$C$65</f>
        <v>0</v>
      </c>
      <c r="TKM66" s="378">
        <f t="shared" ref="TKM66:TMX66" si="6920">TKM$60*$C66*$C$65</f>
        <v>0</v>
      </c>
      <c r="TKO66" s="378">
        <f t="shared" ref="TKO66:TMZ66" si="6921">TKO$60*$C66*$C$65</f>
        <v>0</v>
      </c>
      <c r="TKQ66" s="378">
        <f t="shared" ref="TKQ66:TNB66" si="6922">TKQ$60*$C66*$C$65</f>
        <v>0</v>
      </c>
      <c r="TKS66" s="378">
        <f t="shared" ref="TKS66:TND66" si="6923">TKS$60*$C66*$C$65</f>
        <v>0</v>
      </c>
      <c r="TKU66" s="378">
        <f t="shared" ref="TKU66:TNF66" si="6924">TKU$60*$C66*$C$65</f>
        <v>0</v>
      </c>
      <c r="TKW66" s="378">
        <f t="shared" ref="TKW66:TNH66" si="6925">TKW$60*$C66*$C$65</f>
        <v>0</v>
      </c>
      <c r="TKY66" s="378">
        <f t="shared" ref="TKY66:TNJ66" si="6926">TKY$60*$C66*$C$65</f>
        <v>0</v>
      </c>
      <c r="TLA66" s="378">
        <f t="shared" ref="TLA66:TNL66" si="6927">TLA$60*$C66*$C$65</f>
        <v>0</v>
      </c>
      <c r="TLC66" s="378">
        <f t="shared" ref="TLC66:TNN66" si="6928">TLC$60*$C66*$C$65</f>
        <v>0</v>
      </c>
      <c r="TLE66" s="378">
        <f t="shared" ref="TLE66:TNP66" si="6929">TLE$60*$C66*$C$65</f>
        <v>0</v>
      </c>
      <c r="TLG66" s="378">
        <f t="shared" ref="TLG66:TNR66" si="6930">TLG$60*$C66*$C$65</f>
        <v>0</v>
      </c>
      <c r="TLI66" s="378">
        <f t="shared" ref="TLI66:TNT66" si="6931">TLI$60*$C66*$C$65</f>
        <v>0</v>
      </c>
      <c r="TLK66" s="378">
        <f t="shared" ref="TLK66:TNV66" si="6932">TLK$60*$C66*$C$65</f>
        <v>0</v>
      </c>
      <c r="TLM66" s="378">
        <f t="shared" ref="TLM66:TNX66" si="6933">TLM$60*$C66*$C$65</f>
        <v>0</v>
      </c>
      <c r="TLO66" s="378">
        <f t="shared" ref="TLO66:TNZ69" si="6934">TLO$60*$C66*$C$65</f>
        <v>0</v>
      </c>
      <c r="TLQ66" s="378">
        <f t="shared" ref="TLQ66:TOB66" si="6935">TLQ$60*$C66*$C$65</f>
        <v>0</v>
      </c>
      <c r="TLS66" s="378">
        <f t="shared" ref="TLS66:TOD66" si="6936">TLS$60*$C66*$C$65</f>
        <v>0</v>
      </c>
      <c r="TLU66" s="378">
        <f t="shared" ref="TLU66:TOF66" si="6937">TLU$60*$C66*$C$65</f>
        <v>0</v>
      </c>
      <c r="TLW66" s="378">
        <f t="shared" ref="TLW66:TOH66" si="6938">TLW$60*$C66*$C$65</f>
        <v>0</v>
      </c>
      <c r="TLY66" s="378">
        <f t="shared" ref="TLY66:TOJ66" si="6939">TLY$60*$C66*$C$65</f>
        <v>0</v>
      </c>
      <c r="TMA66" s="378">
        <f t="shared" ref="TMA66:TOL66" si="6940">TMA$60*$C66*$C$65</f>
        <v>0</v>
      </c>
      <c r="TMC66" s="378">
        <f t="shared" ref="TMC66:TON66" si="6941">TMC$60*$C66*$C$65</f>
        <v>0</v>
      </c>
      <c r="TME66" s="378">
        <f t="shared" ref="TME66:TOP66" si="6942">TME$60*$C66*$C$65</f>
        <v>0</v>
      </c>
      <c r="TMG66" s="378">
        <f t="shared" ref="TMG66:TOR66" si="6943">TMG$60*$C66*$C$65</f>
        <v>0</v>
      </c>
      <c r="TMI66" s="378">
        <f t="shared" ref="TMI66:TOT66" si="6944">TMI$60*$C66*$C$65</f>
        <v>0</v>
      </c>
      <c r="TMK66" s="378">
        <f t="shared" ref="TMK66:TOV66" si="6945">TMK$60*$C66*$C$65</f>
        <v>0</v>
      </c>
      <c r="TMM66" s="378">
        <f t="shared" ref="TMM66:TOX66" si="6946">TMM$60*$C66*$C$65</f>
        <v>0</v>
      </c>
      <c r="TMO66" s="378">
        <f t="shared" ref="TMO66:TOZ66" si="6947">TMO$60*$C66*$C$65</f>
        <v>0</v>
      </c>
      <c r="TMQ66" s="378">
        <f t="shared" ref="TMQ66:TPB66" si="6948">TMQ$60*$C66*$C$65</f>
        <v>0</v>
      </c>
      <c r="TMS66" s="378">
        <f t="shared" ref="TMS66:TPD66" si="6949">TMS$60*$C66*$C$65</f>
        <v>0</v>
      </c>
      <c r="TMU66" s="378">
        <f t="shared" ref="TMU66:TPF66" si="6950">TMU$60*$C66*$C$65</f>
        <v>0</v>
      </c>
      <c r="TMW66" s="378">
        <f t="shared" ref="TMW66:TPH66" si="6951">TMW$60*$C66*$C$65</f>
        <v>0</v>
      </c>
      <c r="TMY66" s="378">
        <f t="shared" ref="TMY66:TPJ66" si="6952">TMY$60*$C66*$C$65</f>
        <v>0</v>
      </c>
      <c r="TNA66" s="378">
        <f t="shared" ref="TNA66:TPL66" si="6953">TNA$60*$C66*$C$65</f>
        <v>0</v>
      </c>
      <c r="TNC66" s="378">
        <f t="shared" ref="TNC66:TPN66" si="6954">TNC$60*$C66*$C$65</f>
        <v>0</v>
      </c>
      <c r="TNE66" s="378">
        <f t="shared" ref="TNE66:TPP66" si="6955">TNE$60*$C66*$C$65</f>
        <v>0</v>
      </c>
      <c r="TNG66" s="378">
        <f t="shared" ref="TNG66:TPR66" si="6956">TNG$60*$C66*$C$65</f>
        <v>0</v>
      </c>
      <c r="TNI66" s="378">
        <f t="shared" ref="TNI66:TPT66" si="6957">TNI$60*$C66*$C$65</f>
        <v>0</v>
      </c>
      <c r="TNK66" s="378">
        <f t="shared" ref="TNK66:TPV66" si="6958">TNK$60*$C66*$C$65</f>
        <v>0</v>
      </c>
      <c r="TNM66" s="378">
        <f t="shared" ref="TNM66:TPX66" si="6959">TNM$60*$C66*$C$65</f>
        <v>0</v>
      </c>
      <c r="TNO66" s="378">
        <f t="shared" ref="TNO66:TPZ66" si="6960">TNO$60*$C66*$C$65</f>
        <v>0</v>
      </c>
      <c r="TNQ66" s="378">
        <f t="shared" ref="TNQ66:TQB66" si="6961">TNQ$60*$C66*$C$65</f>
        <v>0</v>
      </c>
      <c r="TNS66" s="378">
        <f t="shared" ref="TNS66:TQD66" si="6962">TNS$60*$C66*$C$65</f>
        <v>0</v>
      </c>
      <c r="TNU66" s="378">
        <f t="shared" ref="TNU66:TQF66" si="6963">TNU$60*$C66*$C$65</f>
        <v>0</v>
      </c>
      <c r="TNW66" s="378">
        <f t="shared" ref="TNW66:TQH66" si="6964">TNW$60*$C66*$C$65</f>
        <v>0</v>
      </c>
      <c r="TNY66" s="378">
        <f t="shared" ref="TNY66:TQJ66" si="6965">TNY$60*$C66*$C$65</f>
        <v>0</v>
      </c>
      <c r="TOA66" s="378">
        <f t="shared" ref="TOA66:TQL69" si="6966">TOA$60*$C66*$C$65</f>
        <v>0</v>
      </c>
      <c r="TOC66" s="378">
        <f t="shared" ref="TOC66:TQN66" si="6967">TOC$60*$C66*$C$65</f>
        <v>0</v>
      </c>
      <c r="TOE66" s="378">
        <f t="shared" ref="TOE66:TQP66" si="6968">TOE$60*$C66*$C$65</f>
        <v>0</v>
      </c>
      <c r="TOG66" s="378">
        <f t="shared" ref="TOG66:TQR66" si="6969">TOG$60*$C66*$C$65</f>
        <v>0</v>
      </c>
      <c r="TOI66" s="378">
        <f t="shared" ref="TOI66:TQT66" si="6970">TOI$60*$C66*$C$65</f>
        <v>0</v>
      </c>
      <c r="TOK66" s="378">
        <f t="shared" ref="TOK66:TQV66" si="6971">TOK$60*$C66*$C$65</f>
        <v>0</v>
      </c>
      <c r="TOM66" s="378">
        <f t="shared" ref="TOM66:TQX66" si="6972">TOM$60*$C66*$C$65</f>
        <v>0</v>
      </c>
      <c r="TOO66" s="378">
        <f t="shared" ref="TOO66:TQZ66" si="6973">TOO$60*$C66*$C$65</f>
        <v>0</v>
      </c>
      <c r="TOQ66" s="378">
        <f t="shared" ref="TOQ66:TRB66" si="6974">TOQ$60*$C66*$C$65</f>
        <v>0</v>
      </c>
      <c r="TOS66" s="378">
        <f t="shared" ref="TOS66:TRD66" si="6975">TOS$60*$C66*$C$65</f>
        <v>0</v>
      </c>
      <c r="TOU66" s="378">
        <f t="shared" ref="TOU66:TRF66" si="6976">TOU$60*$C66*$C$65</f>
        <v>0</v>
      </c>
      <c r="TOW66" s="378">
        <f t="shared" ref="TOW66:TRH66" si="6977">TOW$60*$C66*$C$65</f>
        <v>0</v>
      </c>
      <c r="TOY66" s="378">
        <f t="shared" ref="TOY66:TRJ66" si="6978">TOY$60*$C66*$C$65</f>
        <v>0</v>
      </c>
      <c r="TPA66" s="378">
        <f t="shared" ref="TPA66:TRL66" si="6979">TPA$60*$C66*$C$65</f>
        <v>0</v>
      </c>
      <c r="TPC66" s="378">
        <f t="shared" ref="TPC66:TRN66" si="6980">TPC$60*$C66*$C$65</f>
        <v>0</v>
      </c>
      <c r="TPE66" s="378">
        <f t="shared" ref="TPE66:TRP66" si="6981">TPE$60*$C66*$C$65</f>
        <v>0</v>
      </c>
      <c r="TPG66" s="378">
        <f t="shared" ref="TPG66:TRR66" si="6982">TPG$60*$C66*$C$65</f>
        <v>0</v>
      </c>
      <c r="TPI66" s="378">
        <f t="shared" ref="TPI66:TRT66" si="6983">TPI$60*$C66*$C$65</f>
        <v>0</v>
      </c>
      <c r="TPK66" s="378">
        <f t="shared" ref="TPK66:TRV66" si="6984">TPK$60*$C66*$C$65</f>
        <v>0</v>
      </c>
      <c r="TPM66" s="378">
        <f t="shared" ref="TPM66:TRX66" si="6985">TPM$60*$C66*$C$65</f>
        <v>0</v>
      </c>
      <c r="TPO66" s="378">
        <f t="shared" ref="TPO66:TRZ66" si="6986">TPO$60*$C66*$C$65</f>
        <v>0</v>
      </c>
      <c r="TPQ66" s="378">
        <f t="shared" ref="TPQ66:TSB66" si="6987">TPQ$60*$C66*$C$65</f>
        <v>0</v>
      </c>
      <c r="TPS66" s="378">
        <f t="shared" ref="TPS66:TSD66" si="6988">TPS$60*$C66*$C$65</f>
        <v>0</v>
      </c>
      <c r="TPU66" s="378">
        <f t="shared" ref="TPU66:TSF66" si="6989">TPU$60*$C66*$C$65</f>
        <v>0</v>
      </c>
      <c r="TPW66" s="378">
        <f t="shared" ref="TPW66:TSH66" si="6990">TPW$60*$C66*$C$65</f>
        <v>0</v>
      </c>
      <c r="TPY66" s="378">
        <f t="shared" ref="TPY66:TSJ66" si="6991">TPY$60*$C66*$C$65</f>
        <v>0</v>
      </c>
      <c r="TQA66" s="378">
        <f t="shared" ref="TQA66:TSL66" si="6992">TQA$60*$C66*$C$65</f>
        <v>0</v>
      </c>
      <c r="TQC66" s="378">
        <f t="shared" ref="TQC66:TSN66" si="6993">TQC$60*$C66*$C$65</f>
        <v>0</v>
      </c>
      <c r="TQE66" s="378">
        <f t="shared" ref="TQE66:TSP66" si="6994">TQE$60*$C66*$C$65</f>
        <v>0</v>
      </c>
      <c r="TQG66" s="378">
        <f t="shared" ref="TQG66:TSR66" si="6995">TQG$60*$C66*$C$65</f>
        <v>0</v>
      </c>
      <c r="TQI66" s="378">
        <f t="shared" ref="TQI66:TST66" si="6996">TQI$60*$C66*$C$65</f>
        <v>0</v>
      </c>
      <c r="TQK66" s="378">
        <f t="shared" ref="TQK66:TSV66" si="6997">TQK$60*$C66*$C$65</f>
        <v>0</v>
      </c>
      <c r="TQM66" s="378">
        <f t="shared" ref="TQM66:TSX69" si="6998">TQM$60*$C66*$C$65</f>
        <v>0</v>
      </c>
      <c r="TQO66" s="378">
        <f t="shared" ref="TQO66:TSZ66" si="6999">TQO$60*$C66*$C$65</f>
        <v>0</v>
      </c>
      <c r="TQQ66" s="378">
        <f t="shared" ref="TQQ66:TTB66" si="7000">TQQ$60*$C66*$C$65</f>
        <v>0</v>
      </c>
      <c r="TQS66" s="378">
        <f t="shared" ref="TQS66:TTD66" si="7001">TQS$60*$C66*$C$65</f>
        <v>0</v>
      </c>
      <c r="TQU66" s="378">
        <f t="shared" ref="TQU66:TTF66" si="7002">TQU$60*$C66*$C$65</f>
        <v>0</v>
      </c>
      <c r="TQW66" s="378">
        <f t="shared" ref="TQW66:TTH66" si="7003">TQW$60*$C66*$C$65</f>
        <v>0</v>
      </c>
      <c r="TQY66" s="378">
        <f t="shared" ref="TQY66:TTJ66" si="7004">TQY$60*$C66*$C$65</f>
        <v>0</v>
      </c>
      <c r="TRA66" s="378">
        <f t="shared" ref="TRA66:TTL66" si="7005">TRA$60*$C66*$C$65</f>
        <v>0</v>
      </c>
      <c r="TRC66" s="378">
        <f t="shared" ref="TRC66:TTN66" si="7006">TRC$60*$C66*$C$65</f>
        <v>0</v>
      </c>
      <c r="TRE66" s="378">
        <f t="shared" ref="TRE66:TTP66" si="7007">TRE$60*$C66*$C$65</f>
        <v>0</v>
      </c>
      <c r="TRG66" s="378">
        <f t="shared" ref="TRG66:TTR66" si="7008">TRG$60*$C66*$C$65</f>
        <v>0</v>
      </c>
      <c r="TRI66" s="378">
        <f t="shared" ref="TRI66:TTT66" si="7009">TRI$60*$C66*$C$65</f>
        <v>0</v>
      </c>
      <c r="TRK66" s="378">
        <f t="shared" ref="TRK66:TTV66" si="7010">TRK$60*$C66*$C$65</f>
        <v>0</v>
      </c>
      <c r="TRM66" s="378">
        <f t="shared" ref="TRM66:TTX66" si="7011">TRM$60*$C66*$C$65</f>
        <v>0</v>
      </c>
      <c r="TRO66" s="378">
        <f t="shared" ref="TRO66:TTZ66" si="7012">TRO$60*$C66*$C$65</f>
        <v>0</v>
      </c>
      <c r="TRQ66" s="378">
        <f t="shared" ref="TRQ66:TUB66" si="7013">TRQ$60*$C66*$C$65</f>
        <v>0</v>
      </c>
      <c r="TRS66" s="378">
        <f t="shared" ref="TRS66:TUD66" si="7014">TRS$60*$C66*$C$65</f>
        <v>0</v>
      </c>
      <c r="TRU66" s="378">
        <f t="shared" ref="TRU66:TUF66" si="7015">TRU$60*$C66*$C$65</f>
        <v>0</v>
      </c>
      <c r="TRW66" s="378">
        <f t="shared" ref="TRW66:TUH66" si="7016">TRW$60*$C66*$C$65</f>
        <v>0</v>
      </c>
      <c r="TRY66" s="378">
        <f t="shared" ref="TRY66:TUJ66" si="7017">TRY$60*$C66*$C$65</f>
        <v>0</v>
      </c>
      <c r="TSA66" s="378">
        <f t="shared" ref="TSA66:TUL66" si="7018">TSA$60*$C66*$C$65</f>
        <v>0</v>
      </c>
      <c r="TSC66" s="378">
        <f t="shared" ref="TSC66:TUN66" si="7019">TSC$60*$C66*$C$65</f>
        <v>0</v>
      </c>
      <c r="TSE66" s="378">
        <f t="shared" ref="TSE66:TUP66" si="7020">TSE$60*$C66*$C$65</f>
        <v>0</v>
      </c>
      <c r="TSG66" s="378">
        <f t="shared" ref="TSG66:TUR66" si="7021">TSG$60*$C66*$C$65</f>
        <v>0</v>
      </c>
      <c r="TSI66" s="378">
        <f t="shared" ref="TSI66:TUT66" si="7022">TSI$60*$C66*$C$65</f>
        <v>0</v>
      </c>
      <c r="TSK66" s="378">
        <f t="shared" ref="TSK66:TUV66" si="7023">TSK$60*$C66*$C$65</f>
        <v>0</v>
      </c>
      <c r="TSM66" s="378">
        <f t="shared" ref="TSM66:TUX66" si="7024">TSM$60*$C66*$C$65</f>
        <v>0</v>
      </c>
      <c r="TSO66" s="378">
        <f t="shared" ref="TSO66:TUZ66" si="7025">TSO$60*$C66*$C$65</f>
        <v>0</v>
      </c>
      <c r="TSQ66" s="378">
        <f t="shared" ref="TSQ66:TVB66" si="7026">TSQ$60*$C66*$C$65</f>
        <v>0</v>
      </c>
      <c r="TSS66" s="378">
        <f t="shared" ref="TSS66:TVD66" si="7027">TSS$60*$C66*$C$65</f>
        <v>0</v>
      </c>
      <c r="TSU66" s="378">
        <f t="shared" ref="TSU66:TVF66" si="7028">TSU$60*$C66*$C$65</f>
        <v>0</v>
      </c>
      <c r="TSW66" s="378">
        <f t="shared" ref="TSW66:TVH66" si="7029">TSW$60*$C66*$C$65</f>
        <v>0</v>
      </c>
      <c r="TSY66" s="378">
        <f t="shared" ref="TSY66:TVJ69" si="7030">TSY$60*$C66*$C$65</f>
        <v>0</v>
      </c>
      <c r="TTA66" s="378">
        <f t="shared" ref="TTA66:TVL66" si="7031">TTA$60*$C66*$C$65</f>
        <v>0</v>
      </c>
      <c r="TTC66" s="378">
        <f t="shared" ref="TTC66:TVN66" si="7032">TTC$60*$C66*$C$65</f>
        <v>0</v>
      </c>
      <c r="TTE66" s="378">
        <f t="shared" ref="TTE66:TVP66" si="7033">TTE$60*$C66*$C$65</f>
        <v>0</v>
      </c>
      <c r="TTG66" s="378">
        <f t="shared" ref="TTG66:TVR66" si="7034">TTG$60*$C66*$C$65</f>
        <v>0</v>
      </c>
      <c r="TTI66" s="378">
        <f t="shared" ref="TTI66:TVT66" si="7035">TTI$60*$C66*$C$65</f>
        <v>0</v>
      </c>
      <c r="TTK66" s="378">
        <f t="shared" ref="TTK66:TVV66" si="7036">TTK$60*$C66*$C$65</f>
        <v>0</v>
      </c>
      <c r="TTM66" s="378">
        <f t="shared" ref="TTM66:TVX66" si="7037">TTM$60*$C66*$C$65</f>
        <v>0</v>
      </c>
      <c r="TTO66" s="378">
        <f t="shared" ref="TTO66:TVZ66" si="7038">TTO$60*$C66*$C$65</f>
        <v>0</v>
      </c>
      <c r="TTQ66" s="378">
        <f t="shared" ref="TTQ66:TWB66" si="7039">TTQ$60*$C66*$C$65</f>
        <v>0</v>
      </c>
      <c r="TTS66" s="378">
        <f t="shared" ref="TTS66:TWD66" si="7040">TTS$60*$C66*$C$65</f>
        <v>0</v>
      </c>
      <c r="TTU66" s="378">
        <f t="shared" ref="TTU66:TWF66" si="7041">TTU$60*$C66*$C$65</f>
        <v>0</v>
      </c>
      <c r="TTW66" s="378">
        <f t="shared" ref="TTW66:TWH66" si="7042">TTW$60*$C66*$C$65</f>
        <v>0</v>
      </c>
      <c r="TTY66" s="378">
        <f t="shared" ref="TTY66:TWJ66" si="7043">TTY$60*$C66*$C$65</f>
        <v>0</v>
      </c>
      <c r="TUA66" s="378">
        <f t="shared" ref="TUA66:TWL66" si="7044">TUA$60*$C66*$C$65</f>
        <v>0</v>
      </c>
      <c r="TUC66" s="378">
        <f t="shared" ref="TUC66:TWN66" si="7045">TUC$60*$C66*$C$65</f>
        <v>0</v>
      </c>
      <c r="TUE66" s="378">
        <f t="shared" ref="TUE66:TWP66" si="7046">TUE$60*$C66*$C$65</f>
        <v>0</v>
      </c>
      <c r="TUG66" s="378">
        <f t="shared" ref="TUG66:TWR66" si="7047">TUG$60*$C66*$C$65</f>
        <v>0</v>
      </c>
      <c r="TUI66" s="378">
        <f t="shared" ref="TUI66:TWT66" si="7048">TUI$60*$C66*$C$65</f>
        <v>0</v>
      </c>
      <c r="TUK66" s="378">
        <f t="shared" ref="TUK66:TWV66" si="7049">TUK$60*$C66*$C$65</f>
        <v>0</v>
      </c>
      <c r="TUM66" s="378">
        <f t="shared" ref="TUM66:TWX66" si="7050">TUM$60*$C66*$C$65</f>
        <v>0</v>
      </c>
      <c r="TUO66" s="378">
        <f t="shared" ref="TUO66:TWZ66" si="7051">TUO$60*$C66*$C$65</f>
        <v>0</v>
      </c>
      <c r="TUQ66" s="378">
        <f t="shared" ref="TUQ66:TXB66" si="7052">TUQ$60*$C66*$C$65</f>
        <v>0</v>
      </c>
      <c r="TUS66" s="378">
        <f t="shared" ref="TUS66:TXD66" si="7053">TUS$60*$C66*$C$65</f>
        <v>0</v>
      </c>
      <c r="TUU66" s="378">
        <f t="shared" ref="TUU66:TXF66" si="7054">TUU$60*$C66*$C$65</f>
        <v>0</v>
      </c>
      <c r="TUW66" s="378">
        <f t="shared" ref="TUW66:TXH66" si="7055">TUW$60*$C66*$C$65</f>
        <v>0</v>
      </c>
      <c r="TUY66" s="378">
        <f t="shared" ref="TUY66:TXJ66" si="7056">TUY$60*$C66*$C$65</f>
        <v>0</v>
      </c>
      <c r="TVA66" s="378">
        <f t="shared" ref="TVA66:TXL66" si="7057">TVA$60*$C66*$C$65</f>
        <v>0</v>
      </c>
      <c r="TVC66" s="378">
        <f t="shared" ref="TVC66:TXN66" si="7058">TVC$60*$C66*$C$65</f>
        <v>0</v>
      </c>
      <c r="TVE66" s="378">
        <f t="shared" ref="TVE66:TXP66" si="7059">TVE$60*$C66*$C$65</f>
        <v>0</v>
      </c>
      <c r="TVG66" s="378">
        <f t="shared" ref="TVG66:TXR66" si="7060">TVG$60*$C66*$C$65</f>
        <v>0</v>
      </c>
      <c r="TVI66" s="378">
        <f t="shared" ref="TVI66:TXT66" si="7061">TVI$60*$C66*$C$65</f>
        <v>0</v>
      </c>
      <c r="TVK66" s="378">
        <f t="shared" ref="TVK66:TXV69" si="7062">TVK$60*$C66*$C$65</f>
        <v>0</v>
      </c>
      <c r="TVM66" s="378">
        <f t="shared" ref="TVM66:TXX66" si="7063">TVM$60*$C66*$C$65</f>
        <v>0</v>
      </c>
      <c r="TVO66" s="378">
        <f t="shared" ref="TVO66:TXZ66" si="7064">TVO$60*$C66*$C$65</f>
        <v>0</v>
      </c>
      <c r="TVQ66" s="378">
        <f t="shared" ref="TVQ66:TYB66" si="7065">TVQ$60*$C66*$C$65</f>
        <v>0</v>
      </c>
      <c r="TVS66" s="378">
        <f t="shared" ref="TVS66:TYD66" si="7066">TVS$60*$C66*$C$65</f>
        <v>0</v>
      </c>
      <c r="TVU66" s="378">
        <f t="shared" ref="TVU66:TYF66" si="7067">TVU$60*$C66*$C$65</f>
        <v>0</v>
      </c>
      <c r="TVW66" s="378">
        <f t="shared" ref="TVW66:TYH66" si="7068">TVW$60*$C66*$C$65</f>
        <v>0</v>
      </c>
      <c r="TVY66" s="378">
        <f t="shared" ref="TVY66:TYJ66" si="7069">TVY$60*$C66*$C$65</f>
        <v>0</v>
      </c>
      <c r="TWA66" s="378">
        <f t="shared" ref="TWA66:TYL66" si="7070">TWA$60*$C66*$C$65</f>
        <v>0</v>
      </c>
      <c r="TWC66" s="378">
        <f t="shared" ref="TWC66:TYN66" si="7071">TWC$60*$C66*$C$65</f>
        <v>0</v>
      </c>
      <c r="TWE66" s="378">
        <f t="shared" ref="TWE66:TYP66" si="7072">TWE$60*$C66*$C$65</f>
        <v>0</v>
      </c>
      <c r="TWG66" s="378">
        <f t="shared" ref="TWG66:TYR66" si="7073">TWG$60*$C66*$C$65</f>
        <v>0</v>
      </c>
      <c r="TWI66" s="378">
        <f t="shared" ref="TWI66:TYT66" si="7074">TWI$60*$C66*$C$65</f>
        <v>0</v>
      </c>
      <c r="TWK66" s="378">
        <f t="shared" ref="TWK66:TYV66" si="7075">TWK$60*$C66*$C$65</f>
        <v>0</v>
      </c>
      <c r="TWM66" s="378">
        <f t="shared" ref="TWM66:TYX66" si="7076">TWM$60*$C66*$C$65</f>
        <v>0</v>
      </c>
      <c r="TWO66" s="378">
        <f t="shared" ref="TWO66:TYZ66" si="7077">TWO$60*$C66*$C$65</f>
        <v>0</v>
      </c>
      <c r="TWQ66" s="378">
        <f t="shared" ref="TWQ66:TZB66" si="7078">TWQ$60*$C66*$C$65</f>
        <v>0</v>
      </c>
      <c r="TWS66" s="378">
        <f t="shared" ref="TWS66:TZD66" si="7079">TWS$60*$C66*$C$65</f>
        <v>0</v>
      </c>
      <c r="TWU66" s="378">
        <f t="shared" ref="TWU66:TZF66" si="7080">TWU$60*$C66*$C$65</f>
        <v>0</v>
      </c>
      <c r="TWW66" s="378">
        <f t="shared" ref="TWW66:TZH66" si="7081">TWW$60*$C66*$C$65</f>
        <v>0</v>
      </c>
      <c r="TWY66" s="378">
        <f t="shared" ref="TWY66:TZJ66" si="7082">TWY$60*$C66*$C$65</f>
        <v>0</v>
      </c>
      <c r="TXA66" s="378">
        <f t="shared" ref="TXA66:TZL66" si="7083">TXA$60*$C66*$C$65</f>
        <v>0</v>
      </c>
      <c r="TXC66" s="378">
        <f t="shared" ref="TXC66:TZN66" si="7084">TXC$60*$C66*$C$65</f>
        <v>0</v>
      </c>
      <c r="TXE66" s="378">
        <f t="shared" ref="TXE66:TZP66" si="7085">TXE$60*$C66*$C$65</f>
        <v>0</v>
      </c>
      <c r="TXG66" s="378">
        <f t="shared" ref="TXG66:TZR66" si="7086">TXG$60*$C66*$C$65</f>
        <v>0</v>
      </c>
      <c r="TXI66" s="378">
        <f t="shared" ref="TXI66:TZT66" si="7087">TXI$60*$C66*$C$65</f>
        <v>0</v>
      </c>
      <c r="TXK66" s="378">
        <f t="shared" ref="TXK66:TZV66" si="7088">TXK$60*$C66*$C$65</f>
        <v>0</v>
      </c>
      <c r="TXM66" s="378">
        <f t="shared" ref="TXM66:TZX66" si="7089">TXM$60*$C66*$C$65</f>
        <v>0</v>
      </c>
      <c r="TXO66" s="378">
        <f t="shared" ref="TXO66:TZZ66" si="7090">TXO$60*$C66*$C$65</f>
        <v>0</v>
      </c>
      <c r="TXQ66" s="378">
        <f t="shared" ref="TXQ66:UAB66" si="7091">TXQ$60*$C66*$C$65</f>
        <v>0</v>
      </c>
      <c r="TXS66" s="378">
        <f t="shared" ref="TXS66:UAD66" si="7092">TXS$60*$C66*$C$65</f>
        <v>0</v>
      </c>
      <c r="TXU66" s="378">
        <f t="shared" ref="TXU66:UAF66" si="7093">TXU$60*$C66*$C$65</f>
        <v>0</v>
      </c>
      <c r="TXW66" s="378">
        <f t="shared" ref="TXW66:UAH69" si="7094">TXW$60*$C66*$C$65</f>
        <v>0</v>
      </c>
      <c r="TXY66" s="378">
        <f t="shared" ref="TXY66:UAJ66" si="7095">TXY$60*$C66*$C$65</f>
        <v>0</v>
      </c>
      <c r="TYA66" s="378">
        <f t="shared" ref="TYA66:UAL66" si="7096">TYA$60*$C66*$C$65</f>
        <v>0</v>
      </c>
      <c r="TYC66" s="378">
        <f t="shared" ref="TYC66:UAN66" si="7097">TYC$60*$C66*$C$65</f>
        <v>0</v>
      </c>
      <c r="TYE66" s="378">
        <f t="shared" ref="TYE66:UAP66" si="7098">TYE$60*$C66*$C$65</f>
        <v>0</v>
      </c>
      <c r="TYG66" s="378">
        <f t="shared" ref="TYG66:UAR66" si="7099">TYG$60*$C66*$C$65</f>
        <v>0</v>
      </c>
      <c r="TYI66" s="378">
        <f t="shared" ref="TYI66:UAT66" si="7100">TYI$60*$C66*$C$65</f>
        <v>0</v>
      </c>
      <c r="TYK66" s="378">
        <f t="shared" ref="TYK66:UAV66" si="7101">TYK$60*$C66*$C$65</f>
        <v>0</v>
      </c>
      <c r="TYM66" s="378">
        <f t="shared" ref="TYM66:UAX66" si="7102">TYM$60*$C66*$C$65</f>
        <v>0</v>
      </c>
      <c r="TYO66" s="378">
        <f t="shared" ref="TYO66:UAZ66" si="7103">TYO$60*$C66*$C$65</f>
        <v>0</v>
      </c>
      <c r="TYQ66" s="378">
        <f t="shared" ref="TYQ66:UBB66" si="7104">TYQ$60*$C66*$C$65</f>
        <v>0</v>
      </c>
      <c r="TYS66" s="378">
        <f t="shared" ref="TYS66:UBD66" si="7105">TYS$60*$C66*$C$65</f>
        <v>0</v>
      </c>
      <c r="TYU66" s="378">
        <f t="shared" ref="TYU66:UBF66" si="7106">TYU$60*$C66*$C$65</f>
        <v>0</v>
      </c>
      <c r="TYW66" s="378">
        <f t="shared" ref="TYW66:UBH66" si="7107">TYW$60*$C66*$C$65</f>
        <v>0</v>
      </c>
      <c r="TYY66" s="378">
        <f t="shared" ref="TYY66:UBJ66" si="7108">TYY$60*$C66*$C$65</f>
        <v>0</v>
      </c>
      <c r="TZA66" s="378">
        <f t="shared" ref="TZA66:UBL66" si="7109">TZA$60*$C66*$C$65</f>
        <v>0</v>
      </c>
      <c r="TZC66" s="378">
        <f t="shared" ref="TZC66:UBN66" si="7110">TZC$60*$C66*$C$65</f>
        <v>0</v>
      </c>
      <c r="TZE66" s="378">
        <f t="shared" ref="TZE66:UBP66" si="7111">TZE$60*$C66*$C$65</f>
        <v>0</v>
      </c>
      <c r="TZG66" s="378">
        <f t="shared" ref="TZG66:UBR66" si="7112">TZG$60*$C66*$C$65</f>
        <v>0</v>
      </c>
      <c r="TZI66" s="378">
        <f t="shared" ref="TZI66:UBT66" si="7113">TZI$60*$C66*$C$65</f>
        <v>0</v>
      </c>
      <c r="TZK66" s="378">
        <f t="shared" ref="TZK66:UBV66" si="7114">TZK$60*$C66*$C$65</f>
        <v>0</v>
      </c>
      <c r="TZM66" s="378">
        <f t="shared" ref="TZM66:UBX66" si="7115">TZM$60*$C66*$C$65</f>
        <v>0</v>
      </c>
      <c r="TZO66" s="378">
        <f t="shared" ref="TZO66:UBZ66" si="7116">TZO$60*$C66*$C$65</f>
        <v>0</v>
      </c>
      <c r="TZQ66" s="378">
        <f t="shared" ref="TZQ66:UCB66" si="7117">TZQ$60*$C66*$C$65</f>
        <v>0</v>
      </c>
      <c r="TZS66" s="378">
        <f t="shared" ref="TZS66:UCD66" si="7118">TZS$60*$C66*$C$65</f>
        <v>0</v>
      </c>
      <c r="TZU66" s="378">
        <f t="shared" ref="TZU66:UCF66" si="7119">TZU$60*$C66*$C$65</f>
        <v>0</v>
      </c>
      <c r="TZW66" s="378">
        <f t="shared" ref="TZW66:UCH66" si="7120">TZW$60*$C66*$C$65</f>
        <v>0</v>
      </c>
      <c r="TZY66" s="378">
        <f t="shared" ref="TZY66:UCJ66" si="7121">TZY$60*$C66*$C$65</f>
        <v>0</v>
      </c>
      <c r="UAA66" s="378">
        <f t="shared" ref="UAA66:UCL66" si="7122">UAA$60*$C66*$C$65</f>
        <v>0</v>
      </c>
      <c r="UAC66" s="378">
        <f t="shared" ref="UAC66:UCN66" si="7123">UAC$60*$C66*$C$65</f>
        <v>0</v>
      </c>
      <c r="UAE66" s="378">
        <f t="shared" ref="UAE66:UCP66" si="7124">UAE$60*$C66*$C$65</f>
        <v>0</v>
      </c>
      <c r="UAG66" s="378">
        <f t="shared" ref="UAG66:UCR66" si="7125">UAG$60*$C66*$C$65</f>
        <v>0</v>
      </c>
      <c r="UAI66" s="378">
        <f t="shared" ref="UAI66:UCT69" si="7126">UAI$60*$C66*$C$65</f>
        <v>0</v>
      </c>
      <c r="UAK66" s="378">
        <f t="shared" ref="UAK66:UCV66" si="7127">UAK$60*$C66*$C$65</f>
        <v>0</v>
      </c>
      <c r="UAM66" s="378">
        <f t="shared" ref="UAM66:UCX66" si="7128">UAM$60*$C66*$C$65</f>
        <v>0</v>
      </c>
      <c r="UAO66" s="378">
        <f t="shared" ref="UAO66:UCZ66" si="7129">UAO$60*$C66*$C$65</f>
        <v>0</v>
      </c>
      <c r="UAQ66" s="378">
        <f t="shared" ref="UAQ66:UDB66" si="7130">UAQ$60*$C66*$C$65</f>
        <v>0</v>
      </c>
      <c r="UAS66" s="378">
        <f t="shared" ref="UAS66:UDD66" si="7131">UAS$60*$C66*$C$65</f>
        <v>0</v>
      </c>
      <c r="UAU66" s="378">
        <f t="shared" ref="UAU66:UDF66" si="7132">UAU$60*$C66*$C$65</f>
        <v>0</v>
      </c>
      <c r="UAW66" s="378">
        <f t="shared" ref="UAW66:UDH66" si="7133">UAW$60*$C66*$C$65</f>
        <v>0</v>
      </c>
      <c r="UAY66" s="378">
        <f t="shared" ref="UAY66:UDJ66" si="7134">UAY$60*$C66*$C$65</f>
        <v>0</v>
      </c>
      <c r="UBA66" s="378">
        <f t="shared" ref="UBA66:UDL66" si="7135">UBA$60*$C66*$C$65</f>
        <v>0</v>
      </c>
      <c r="UBC66" s="378">
        <f t="shared" ref="UBC66:UDN66" si="7136">UBC$60*$C66*$C$65</f>
        <v>0</v>
      </c>
      <c r="UBE66" s="378">
        <f t="shared" ref="UBE66:UDP66" si="7137">UBE$60*$C66*$C$65</f>
        <v>0</v>
      </c>
      <c r="UBG66" s="378">
        <f t="shared" ref="UBG66:UDR66" si="7138">UBG$60*$C66*$C$65</f>
        <v>0</v>
      </c>
      <c r="UBI66" s="378">
        <f t="shared" ref="UBI66:UDT66" si="7139">UBI$60*$C66*$C$65</f>
        <v>0</v>
      </c>
      <c r="UBK66" s="378">
        <f t="shared" ref="UBK66:UDV66" si="7140">UBK$60*$C66*$C$65</f>
        <v>0</v>
      </c>
      <c r="UBM66" s="378">
        <f t="shared" ref="UBM66:UDX66" si="7141">UBM$60*$C66*$C$65</f>
        <v>0</v>
      </c>
      <c r="UBO66" s="378">
        <f t="shared" ref="UBO66:UDZ66" si="7142">UBO$60*$C66*$C$65</f>
        <v>0</v>
      </c>
      <c r="UBQ66" s="378">
        <f t="shared" ref="UBQ66:UEB66" si="7143">UBQ$60*$C66*$C$65</f>
        <v>0</v>
      </c>
      <c r="UBS66" s="378">
        <f t="shared" ref="UBS66:UED66" si="7144">UBS$60*$C66*$C$65</f>
        <v>0</v>
      </c>
      <c r="UBU66" s="378">
        <f t="shared" ref="UBU66:UEF66" si="7145">UBU$60*$C66*$C$65</f>
        <v>0</v>
      </c>
      <c r="UBW66" s="378">
        <f t="shared" ref="UBW66:UEH66" si="7146">UBW$60*$C66*$C$65</f>
        <v>0</v>
      </c>
      <c r="UBY66" s="378">
        <f t="shared" ref="UBY66:UEJ66" si="7147">UBY$60*$C66*$C$65</f>
        <v>0</v>
      </c>
      <c r="UCA66" s="378">
        <f t="shared" ref="UCA66:UEL66" si="7148">UCA$60*$C66*$C$65</f>
        <v>0</v>
      </c>
      <c r="UCC66" s="378">
        <f t="shared" ref="UCC66:UEN66" si="7149">UCC$60*$C66*$C$65</f>
        <v>0</v>
      </c>
      <c r="UCE66" s="378">
        <f t="shared" ref="UCE66:UEP66" si="7150">UCE$60*$C66*$C$65</f>
        <v>0</v>
      </c>
      <c r="UCG66" s="378">
        <f t="shared" ref="UCG66:UER66" si="7151">UCG$60*$C66*$C$65</f>
        <v>0</v>
      </c>
      <c r="UCI66" s="378">
        <f t="shared" ref="UCI66:UET66" si="7152">UCI$60*$C66*$C$65</f>
        <v>0</v>
      </c>
      <c r="UCK66" s="378">
        <f t="shared" ref="UCK66:UEV66" si="7153">UCK$60*$C66*$C$65</f>
        <v>0</v>
      </c>
      <c r="UCM66" s="378">
        <f t="shared" ref="UCM66:UEX66" si="7154">UCM$60*$C66*$C$65</f>
        <v>0</v>
      </c>
      <c r="UCO66" s="378">
        <f t="shared" ref="UCO66:UEZ66" si="7155">UCO$60*$C66*$C$65</f>
        <v>0</v>
      </c>
      <c r="UCQ66" s="378">
        <f t="shared" ref="UCQ66:UFB66" si="7156">UCQ$60*$C66*$C$65</f>
        <v>0</v>
      </c>
      <c r="UCS66" s="378">
        <f t="shared" ref="UCS66:UFD66" si="7157">UCS$60*$C66*$C$65</f>
        <v>0</v>
      </c>
      <c r="UCU66" s="378">
        <f t="shared" ref="UCU66:UFF69" si="7158">UCU$60*$C66*$C$65</f>
        <v>0</v>
      </c>
      <c r="UCW66" s="378">
        <f t="shared" ref="UCW66:UFH66" si="7159">UCW$60*$C66*$C$65</f>
        <v>0</v>
      </c>
      <c r="UCY66" s="378">
        <f t="shared" ref="UCY66:UFJ66" si="7160">UCY$60*$C66*$C$65</f>
        <v>0</v>
      </c>
      <c r="UDA66" s="378">
        <f t="shared" ref="UDA66:UFL66" si="7161">UDA$60*$C66*$C$65</f>
        <v>0</v>
      </c>
      <c r="UDC66" s="378">
        <f t="shared" ref="UDC66:UFN66" si="7162">UDC$60*$C66*$C$65</f>
        <v>0</v>
      </c>
      <c r="UDE66" s="378">
        <f t="shared" ref="UDE66:UFP66" si="7163">UDE$60*$C66*$C$65</f>
        <v>0</v>
      </c>
      <c r="UDG66" s="378">
        <f t="shared" ref="UDG66:UFR66" si="7164">UDG$60*$C66*$C$65</f>
        <v>0</v>
      </c>
      <c r="UDI66" s="378">
        <f t="shared" ref="UDI66:UFT66" si="7165">UDI$60*$C66*$C$65</f>
        <v>0</v>
      </c>
      <c r="UDK66" s="378">
        <f t="shared" ref="UDK66:UFV66" si="7166">UDK$60*$C66*$C$65</f>
        <v>0</v>
      </c>
      <c r="UDM66" s="378">
        <f t="shared" ref="UDM66:UFX66" si="7167">UDM$60*$C66*$C$65</f>
        <v>0</v>
      </c>
      <c r="UDO66" s="378">
        <f t="shared" ref="UDO66:UFZ66" si="7168">UDO$60*$C66*$C$65</f>
        <v>0</v>
      </c>
      <c r="UDQ66" s="378">
        <f t="shared" ref="UDQ66:UGB66" si="7169">UDQ$60*$C66*$C$65</f>
        <v>0</v>
      </c>
      <c r="UDS66" s="378">
        <f t="shared" ref="UDS66:UGD66" si="7170">UDS$60*$C66*$C$65</f>
        <v>0</v>
      </c>
      <c r="UDU66" s="378">
        <f t="shared" ref="UDU66:UGF66" si="7171">UDU$60*$C66*$C$65</f>
        <v>0</v>
      </c>
      <c r="UDW66" s="378">
        <f t="shared" ref="UDW66:UGH66" si="7172">UDW$60*$C66*$C$65</f>
        <v>0</v>
      </c>
      <c r="UDY66" s="378">
        <f t="shared" ref="UDY66:UGJ66" si="7173">UDY$60*$C66*$C$65</f>
        <v>0</v>
      </c>
      <c r="UEA66" s="378">
        <f t="shared" ref="UEA66:UGL66" si="7174">UEA$60*$C66*$C$65</f>
        <v>0</v>
      </c>
      <c r="UEC66" s="378">
        <f t="shared" ref="UEC66:UGN66" si="7175">UEC$60*$C66*$C$65</f>
        <v>0</v>
      </c>
      <c r="UEE66" s="378">
        <f t="shared" ref="UEE66:UGP66" si="7176">UEE$60*$C66*$C$65</f>
        <v>0</v>
      </c>
      <c r="UEG66" s="378">
        <f t="shared" ref="UEG66:UGR66" si="7177">UEG$60*$C66*$C$65</f>
        <v>0</v>
      </c>
      <c r="UEI66" s="378">
        <f t="shared" ref="UEI66:UGT66" si="7178">UEI$60*$C66*$C$65</f>
        <v>0</v>
      </c>
      <c r="UEK66" s="378">
        <f t="shared" ref="UEK66:UGV66" si="7179">UEK$60*$C66*$C$65</f>
        <v>0</v>
      </c>
      <c r="UEM66" s="378">
        <f t="shared" ref="UEM66:UGX66" si="7180">UEM$60*$C66*$C$65</f>
        <v>0</v>
      </c>
      <c r="UEO66" s="378">
        <f t="shared" ref="UEO66:UGZ66" si="7181">UEO$60*$C66*$C$65</f>
        <v>0</v>
      </c>
      <c r="UEQ66" s="378">
        <f t="shared" ref="UEQ66:UHB66" si="7182">UEQ$60*$C66*$C$65</f>
        <v>0</v>
      </c>
      <c r="UES66" s="378">
        <f t="shared" ref="UES66:UHD66" si="7183">UES$60*$C66*$C$65</f>
        <v>0</v>
      </c>
      <c r="UEU66" s="378">
        <f t="shared" ref="UEU66:UHF66" si="7184">UEU$60*$C66*$C$65</f>
        <v>0</v>
      </c>
      <c r="UEW66" s="378">
        <f t="shared" ref="UEW66:UHH66" si="7185">UEW$60*$C66*$C$65</f>
        <v>0</v>
      </c>
      <c r="UEY66" s="378">
        <f t="shared" ref="UEY66:UHJ66" si="7186">UEY$60*$C66*$C$65</f>
        <v>0</v>
      </c>
      <c r="UFA66" s="378">
        <f t="shared" ref="UFA66:UHL66" si="7187">UFA$60*$C66*$C$65</f>
        <v>0</v>
      </c>
      <c r="UFC66" s="378">
        <f t="shared" ref="UFC66:UHN66" si="7188">UFC$60*$C66*$C$65</f>
        <v>0</v>
      </c>
      <c r="UFE66" s="378">
        <f t="shared" ref="UFE66:UHP66" si="7189">UFE$60*$C66*$C$65</f>
        <v>0</v>
      </c>
      <c r="UFG66" s="378">
        <f t="shared" ref="UFG66:UHR69" si="7190">UFG$60*$C66*$C$65</f>
        <v>0</v>
      </c>
      <c r="UFI66" s="378">
        <f t="shared" ref="UFI66:UHT66" si="7191">UFI$60*$C66*$C$65</f>
        <v>0</v>
      </c>
      <c r="UFK66" s="378">
        <f t="shared" ref="UFK66:UHV66" si="7192">UFK$60*$C66*$C$65</f>
        <v>0</v>
      </c>
      <c r="UFM66" s="378">
        <f t="shared" ref="UFM66:UHX66" si="7193">UFM$60*$C66*$C$65</f>
        <v>0</v>
      </c>
      <c r="UFO66" s="378">
        <f t="shared" ref="UFO66:UHZ66" si="7194">UFO$60*$C66*$C$65</f>
        <v>0</v>
      </c>
      <c r="UFQ66" s="378">
        <f t="shared" ref="UFQ66:UIB66" si="7195">UFQ$60*$C66*$C$65</f>
        <v>0</v>
      </c>
      <c r="UFS66" s="378">
        <f t="shared" ref="UFS66:UID66" si="7196">UFS$60*$C66*$C$65</f>
        <v>0</v>
      </c>
      <c r="UFU66" s="378">
        <f t="shared" ref="UFU66:UIF66" si="7197">UFU$60*$C66*$C$65</f>
        <v>0</v>
      </c>
      <c r="UFW66" s="378">
        <f t="shared" ref="UFW66:UIH66" si="7198">UFW$60*$C66*$C$65</f>
        <v>0</v>
      </c>
      <c r="UFY66" s="378">
        <f t="shared" ref="UFY66:UIJ66" si="7199">UFY$60*$C66*$C$65</f>
        <v>0</v>
      </c>
      <c r="UGA66" s="378">
        <f t="shared" ref="UGA66:UIL66" si="7200">UGA$60*$C66*$C$65</f>
        <v>0</v>
      </c>
      <c r="UGC66" s="378">
        <f t="shared" ref="UGC66:UIN66" si="7201">UGC$60*$C66*$C$65</f>
        <v>0</v>
      </c>
      <c r="UGE66" s="378">
        <f t="shared" ref="UGE66:UIP66" si="7202">UGE$60*$C66*$C$65</f>
        <v>0</v>
      </c>
      <c r="UGG66" s="378">
        <f t="shared" ref="UGG66:UIR66" si="7203">UGG$60*$C66*$C$65</f>
        <v>0</v>
      </c>
      <c r="UGI66" s="378">
        <f t="shared" ref="UGI66:UIT66" si="7204">UGI$60*$C66*$C$65</f>
        <v>0</v>
      </c>
      <c r="UGK66" s="378">
        <f t="shared" ref="UGK66:UIV66" si="7205">UGK$60*$C66*$C$65</f>
        <v>0</v>
      </c>
      <c r="UGM66" s="378">
        <f t="shared" ref="UGM66:UIX66" si="7206">UGM$60*$C66*$C$65</f>
        <v>0</v>
      </c>
      <c r="UGO66" s="378">
        <f t="shared" ref="UGO66:UIZ66" si="7207">UGO$60*$C66*$C$65</f>
        <v>0</v>
      </c>
      <c r="UGQ66" s="378">
        <f t="shared" ref="UGQ66:UJB66" si="7208">UGQ$60*$C66*$C$65</f>
        <v>0</v>
      </c>
      <c r="UGS66" s="378">
        <f t="shared" ref="UGS66:UJD66" si="7209">UGS$60*$C66*$C$65</f>
        <v>0</v>
      </c>
      <c r="UGU66" s="378">
        <f t="shared" ref="UGU66:UJF66" si="7210">UGU$60*$C66*$C$65</f>
        <v>0</v>
      </c>
      <c r="UGW66" s="378">
        <f t="shared" ref="UGW66:UJH66" si="7211">UGW$60*$C66*$C$65</f>
        <v>0</v>
      </c>
      <c r="UGY66" s="378">
        <f t="shared" ref="UGY66:UJJ66" si="7212">UGY$60*$C66*$C$65</f>
        <v>0</v>
      </c>
      <c r="UHA66" s="378">
        <f t="shared" ref="UHA66:UJL66" si="7213">UHA$60*$C66*$C$65</f>
        <v>0</v>
      </c>
      <c r="UHC66" s="378">
        <f t="shared" ref="UHC66:UJN66" si="7214">UHC$60*$C66*$C$65</f>
        <v>0</v>
      </c>
      <c r="UHE66" s="378">
        <f t="shared" ref="UHE66:UJP66" si="7215">UHE$60*$C66*$C$65</f>
        <v>0</v>
      </c>
      <c r="UHG66" s="378">
        <f t="shared" ref="UHG66:UJR66" si="7216">UHG$60*$C66*$C$65</f>
        <v>0</v>
      </c>
      <c r="UHI66" s="378">
        <f t="shared" ref="UHI66:UJT66" si="7217">UHI$60*$C66*$C$65</f>
        <v>0</v>
      </c>
      <c r="UHK66" s="378">
        <f t="shared" ref="UHK66:UJV66" si="7218">UHK$60*$C66*$C$65</f>
        <v>0</v>
      </c>
      <c r="UHM66" s="378">
        <f t="shared" ref="UHM66:UJX66" si="7219">UHM$60*$C66*$C$65</f>
        <v>0</v>
      </c>
      <c r="UHO66" s="378">
        <f t="shared" ref="UHO66:UJZ66" si="7220">UHO$60*$C66*$C$65</f>
        <v>0</v>
      </c>
      <c r="UHQ66" s="378">
        <f t="shared" ref="UHQ66:UKB66" si="7221">UHQ$60*$C66*$C$65</f>
        <v>0</v>
      </c>
      <c r="UHS66" s="378">
        <f t="shared" ref="UHS66:UKD69" si="7222">UHS$60*$C66*$C$65</f>
        <v>0</v>
      </c>
      <c r="UHU66" s="378">
        <f t="shared" ref="UHU66:UKF66" si="7223">UHU$60*$C66*$C$65</f>
        <v>0</v>
      </c>
      <c r="UHW66" s="378">
        <f t="shared" ref="UHW66:UKH66" si="7224">UHW$60*$C66*$C$65</f>
        <v>0</v>
      </c>
      <c r="UHY66" s="378">
        <f t="shared" ref="UHY66:UKJ66" si="7225">UHY$60*$C66*$C$65</f>
        <v>0</v>
      </c>
      <c r="UIA66" s="378">
        <f t="shared" ref="UIA66:UKL66" si="7226">UIA$60*$C66*$C$65</f>
        <v>0</v>
      </c>
      <c r="UIC66" s="378">
        <f t="shared" ref="UIC66:UKN66" si="7227">UIC$60*$C66*$C$65</f>
        <v>0</v>
      </c>
      <c r="UIE66" s="378">
        <f t="shared" ref="UIE66:UKP66" si="7228">UIE$60*$C66*$C$65</f>
        <v>0</v>
      </c>
      <c r="UIG66" s="378">
        <f t="shared" ref="UIG66:UKR66" si="7229">UIG$60*$C66*$C$65</f>
        <v>0</v>
      </c>
      <c r="UII66" s="378">
        <f t="shared" ref="UII66:UKT66" si="7230">UII$60*$C66*$C$65</f>
        <v>0</v>
      </c>
      <c r="UIK66" s="378">
        <f t="shared" ref="UIK66:UKV66" si="7231">UIK$60*$C66*$C$65</f>
        <v>0</v>
      </c>
      <c r="UIM66" s="378">
        <f t="shared" ref="UIM66:UKX66" si="7232">UIM$60*$C66*$C$65</f>
        <v>0</v>
      </c>
      <c r="UIO66" s="378">
        <f t="shared" ref="UIO66:UKZ66" si="7233">UIO$60*$C66*$C$65</f>
        <v>0</v>
      </c>
      <c r="UIQ66" s="378">
        <f t="shared" ref="UIQ66:ULB66" si="7234">UIQ$60*$C66*$C$65</f>
        <v>0</v>
      </c>
      <c r="UIS66" s="378">
        <f t="shared" ref="UIS66:ULD66" si="7235">UIS$60*$C66*$C$65</f>
        <v>0</v>
      </c>
      <c r="UIU66" s="378">
        <f t="shared" ref="UIU66:ULF66" si="7236">UIU$60*$C66*$C$65</f>
        <v>0</v>
      </c>
      <c r="UIW66" s="378">
        <f t="shared" ref="UIW66:ULH66" si="7237">UIW$60*$C66*$C$65</f>
        <v>0</v>
      </c>
      <c r="UIY66" s="378">
        <f t="shared" ref="UIY66:ULJ66" si="7238">UIY$60*$C66*$C$65</f>
        <v>0</v>
      </c>
      <c r="UJA66" s="378">
        <f t="shared" ref="UJA66:ULL66" si="7239">UJA$60*$C66*$C$65</f>
        <v>0</v>
      </c>
      <c r="UJC66" s="378">
        <f t="shared" ref="UJC66:ULN66" si="7240">UJC$60*$C66*$C$65</f>
        <v>0</v>
      </c>
      <c r="UJE66" s="378">
        <f t="shared" ref="UJE66:ULP66" si="7241">UJE$60*$C66*$C$65</f>
        <v>0</v>
      </c>
      <c r="UJG66" s="378">
        <f t="shared" ref="UJG66:ULR66" si="7242">UJG$60*$C66*$C$65</f>
        <v>0</v>
      </c>
      <c r="UJI66" s="378">
        <f t="shared" ref="UJI66:ULT66" si="7243">UJI$60*$C66*$C$65</f>
        <v>0</v>
      </c>
      <c r="UJK66" s="378">
        <f t="shared" ref="UJK66:ULV66" si="7244">UJK$60*$C66*$C$65</f>
        <v>0</v>
      </c>
      <c r="UJM66" s="378">
        <f t="shared" ref="UJM66:ULX66" si="7245">UJM$60*$C66*$C$65</f>
        <v>0</v>
      </c>
      <c r="UJO66" s="378">
        <f t="shared" ref="UJO66:ULZ66" si="7246">UJO$60*$C66*$C$65</f>
        <v>0</v>
      </c>
      <c r="UJQ66" s="378">
        <f t="shared" ref="UJQ66:UMB66" si="7247">UJQ$60*$C66*$C$65</f>
        <v>0</v>
      </c>
      <c r="UJS66" s="378">
        <f t="shared" ref="UJS66:UMD66" si="7248">UJS$60*$C66*$C$65</f>
        <v>0</v>
      </c>
      <c r="UJU66" s="378">
        <f t="shared" ref="UJU66:UMF66" si="7249">UJU$60*$C66*$C$65</f>
        <v>0</v>
      </c>
      <c r="UJW66" s="378">
        <f t="shared" ref="UJW66:UMH66" si="7250">UJW$60*$C66*$C$65</f>
        <v>0</v>
      </c>
      <c r="UJY66" s="378">
        <f t="shared" ref="UJY66:UMJ66" si="7251">UJY$60*$C66*$C$65</f>
        <v>0</v>
      </c>
      <c r="UKA66" s="378">
        <f t="shared" ref="UKA66:UML66" si="7252">UKA$60*$C66*$C$65</f>
        <v>0</v>
      </c>
      <c r="UKC66" s="378">
        <f t="shared" ref="UKC66:UMN66" si="7253">UKC$60*$C66*$C$65</f>
        <v>0</v>
      </c>
      <c r="UKE66" s="378">
        <f t="shared" ref="UKE66:UMP69" si="7254">UKE$60*$C66*$C$65</f>
        <v>0</v>
      </c>
      <c r="UKG66" s="378">
        <f t="shared" ref="UKG66:UMR66" si="7255">UKG$60*$C66*$C$65</f>
        <v>0</v>
      </c>
      <c r="UKI66" s="378">
        <f t="shared" ref="UKI66:UMT66" si="7256">UKI$60*$C66*$C$65</f>
        <v>0</v>
      </c>
      <c r="UKK66" s="378">
        <f t="shared" ref="UKK66:UMV66" si="7257">UKK$60*$C66*$C$65</f>
        <v>0</v>
      </c>
      <c r="UKM66" s="378">
        <f t="shared" ref="UKM66:UMX66" si="7258">UKM$60*$C66*$C$65</f>
        <v>0</v>
      </c>
      <c r="UKO66" s="378">
        <f t="shared" ref="UKO66:UMZ66" si="7259">UKO$60*$C66*$C$65</f>
        <v>0</v>
      </c>
      <c r="UKQ66" s="378">
        <f t="shared" ref="UKQ66:UNB66" si="7260">UKQ$60*$C66*$C$65</f>
        <v>0</v>
      </c>
      <c r="UKS66" s="378">
        <f t="shared" ref="UKS66:UND66" si="7261">UKS$60*$C66*$C$65</f>
        <v>0</v>
      </c>
      <c r="UKU66" s="378">
        <f t="shared" ref="UKU66:UNF66" si="7262">UKU$60*$C66*$C$65</f>
        <v>0</v>
      </c>
      <c r="UKW66" s="378">
        <f t="shared" ref="UKW66:UNH66" si="7263">UKW$60*$C66*$C$65</f>
        <v>0</v>
      </c>
      <c r="UKY66" s="378">
        <f t="shared" ref="UKY66:UNJ66" si="7264">UKY$60*$C66*$C$65</f>
        <v>0</v>
      </c>
      <c r="ULA66" s="378">
        <f t="shared" ref="ULA66:UNL66" si="7265">ULA$60*$C66*$C$65</f>
        <v>0</v>
      </c>
      <c r="ULC66" s="378">
        <f t="shared" ref="ULC66:UNN66" si="7266">ULC$60*$C66*$C$65</f>
        <v>0</v>
      </c>
      <c r="ULE66" s="378">
        <f t="shared" ref="ULE66:UNP66" si="7267">ULE$60*$C66*$C$65</f>
        <v>0</v>
      </c>
      <c r="ULG66" s="378">
        <f t="shared" ref="ULG66:UNR66" si="7268">ULG$60*$C66*$C$65</f>
        <v>0</v>
      </c>
      <c r="ULI66" s="378">
        <f t="shared" ref="ULI66:UNT66" si="7269">ULI$60*$C66*$C$65</f>
        <v>0</v>
      </c>
      <c r="ULK66" s="378">
        <f t="shared" ref="ULK66:UNV66" si="7270">ULK$60*$C66*$C$65</f>
        <v>0</v>
      </c>
      <c r="ULM66" s="378">
        <f t="shared" ref="ULM66:UNX66" si="7271">ULM$60*$C66*$C$65</f>
        <v>0</v>
      </c>
      <c r="ULO66" s="378">
        <f t="shared" ref="ULO66:UNZ66" si="7272">ULO$60*$C66*$C$65</f>
        <v>0</v>
      </c>
      <c r="ULQ66" s="378">
        <f t="shared" ref="ULQ66:UOB66" si="7273">ULQ$60*$C66*$C$65</f>
        <v>0</v>
      </c>
      <c r="ULS66" s="378">
        <f t="shared" ref="ULS66:UOD66" si="7274">ULS$60*$C66*$C$65</f>
        <v>0</v>
      </c>
      <c r="ULU66" s="378">
        <f t="shared" ref="ULU66:UOF66" si="7275">ULU$60*$C66*$C$65</f>
        <v>0</v>
      </c>
      <c r="ULW66" s="378">
        <f t="shared" ref="ULW66:UOH66" si="7276">ULW$60*$C66*$C$65</f>
        <v>0</v>
      </c>
      <c r="ULY66" s="378">
        <f t="shared" ref="ULY66:UOJ66" si="7277">ULY$60*$C66*$C$65</f>
        <v>0</v>
      </c>
      <c r="UMA66" s="378">
        <f t="shared" ref="UMA66:UOL66" si="7278">UMA$60*$C66*$C$65</f>
        <v>0</v>
      </c>
      <c r="UMC66" s="378">
        <f t="shared" ref="UMC66:UON66" si="7279">UMC$60*$C66*$C$65</f>
        <v>0</v>
      </c>
      <c r="UME66" s="378">
        <f t="shared" ref="UME66:UOP66" si="7280">UME$60*$C66*$C$65</f>
        <v>0</v>
      </c>
      <c r="UMG66" s="378">
        <f t="shared" ref="UMG66:UOR66" si="7281">UMG$60*$C66*$C$65</f>
        <v>0</v>
      </c>
      <c r="UMI66" s="378">
        <f t="shared" ref="UMI66:UOT66" si="7282">UMI$60*$C66*$C$65</f>
        <v>0</v>
      </c>
      <c r="UMK66" s="378">
        <f t="shared" ref="UMK66:UOV66" si="7283">UMK$60*$C66*$C$65</f>
        <v>0</v>
      </c>
      <c r="UMM66" s="378">
        <f t="shared" ref="UMM66:UOX66" si="7284">UMM$60*$C66*$C$65</f>
        <v>0</v>
      </c>
      <c r="UMO66" s="378">
        <f t="shared" ref="UMO66:UOZ66" si="7285">UMO$60*$C66*$C$65</f>
        <v>0</v>
      </c>
      <c r="UMQ66" s="378">
        <f t="shared" ref="UMQ66:UPB69" si="7286">UMQ$60*$C66*$C$65</f>
        <v>0</v>
      </c>
      <c r="UMS66" s="378">
        <f t="shared" ref="UMS66:UPD66" si="7287">UMS$60*$C66*$C$65</f>
        <v>0</v>
      </c>
      <c r="UMU66" s="378">
        <f t="shared" ref="UMU66:UPF66" si="7288">UMU$60*$C66*$C$65</f>
        <v>0</v>
      </c>
      <c r="UMW66" s="378">
        <f t="shared" ref="UMW66:UPH66" si="7289">UMW$60*$C66*$C$65</f>
        <v>0</v>
      </c>
      <c r="UMY66" s="378">
        <f t="shared" ref="UMY66:UPJ66" si="7290">UMY$60*$C66*$C$65</f>
        <v>0</v>
      </c>
      <c r="UNA66" s="378">
        <f t="shared" ref="UNA66:UPL66" si="7291">UNA$60*$C66*$C$65</f>
        <v>0</v>
      </c>
      <c r="UNC66" s="378">
        <f t="shared" ref="UNC66:UPN66" si="7292">UNC$60*$C66*$C$65</f>
        <v>0</v>
      </c>
      <c r="UNE66" s="378">
        <f t="shared" ref="UNE66:UPP66" si="7293">UNE$60*$C66*$C$65</f>
        <v>0</v>
      </c>
      <c r="UNG66" s="378">
        <f t="shared" ref="UNG66:UPR66" si="7294">UNG$60*$C66*$C$65</f>
        <v>0</v>
      </c>
      <c r="UNI66" s="378">
        <f t="shared" ref="UNI66:UPT66" si="7295">UNI$60*$C66*$C$65</f>
        <v>0</v>
      </c>
      <c r="UNK66" s="378">
        <f t="shared" ref="UNK66:UPV66" si="7296">UNK$60*$C66*$C$65</f>
        <v>0</v>
      </c>
      <c r="UNM66" s="378">
        <f t="shared" ref="UNM66:UPX66" si="7297">UNM$60*$C66*$C$65</f>
        <v>0</v>
      </c>
      <c r="UNO66" s="378">
        <f t="shared" ref="UNO66:UPZ66" si="7298">UNO$60*$C66*$C$65</f>
        <v>0</v>
      </c>
      <c r="UNQ66" s="378">
        <f t="shared" ref="UNQ66:UQB66" si="7299">UNQ$60*$C66*$C$65</f>
        <v>0</v>
      </c>
      <c r="UNS66" s="378">
        <f t="shared" ref="UNS66:UQD66" si="7300">UNS$60*$C66*$C$65</f>
        <v>0</v>
      </c>
      <c r="UNU66" s="378">
        <f t="shared" ref="UNU66:UQF66" si="7301">UNU$60*$C66*$C$65</f>
        <v>0</v>
      </c>
      <c r="UNW66" s="378">
        <f t="shared" ref="UNW66:UQH66" si="7302">UNW$60*$C66*$C$65</f>
        <v>0</v>
      </c>
      <c r="UNY66" s="378">
        <f t="shared" ref="UNY66:UQJ66" si="7303">UNY$60*$C66*$C$65</f>
        <v>0</v>
      </c>
      <c r="UOA66" s="378">
        <f t="shared" ref="UOA66:UQL66" si="7304">UOA$60*$C66*$C$65</f>
        <v>0</v>
      </c>
      <c r="UOC66" s="378">
        <f t="shared" ref="UOC66:UQN66" si="7305">UOC$60*$C66*$C$65</f>
        <v>0</v>
      </c>
      <c r="UOE66" s="378">
        <f t="shared" ref="UOE66:UQP66" si="7306">UOE$60*$C66*$C$65</f>
        <v>0</v>
      </c>
      <c r="UOG66" s="378">
        <f t="shared" ref="UOG66:UQR66" si="7307">UOG$60*$C66*$C$65</f>
        <v>0</v>
      </c>
      <c r="UOI66" s="378">
        <f t="shared" ref="UOI66:UQT66" si="7308">UOI$60*$C66*$C$65</f>
        <v>0</v>
      </c>
      <c r="UOK66" s="378">
        <f t="shared" ref="UOK66:UQV66" si="7309">UOK$60*$C66*$C$65</f>
        <v>0</v>
      </c>
      <c r="UOM66" s="378">
        <f t="shared" ref="UOM66:UQX66" si="7310">UOM$60*$C66*$C$65</f>
        <v>0</v>
      </c>
      <c r="UOO66" s="378">
        <f t="shared" ref="UOO66:UQZ66" si="7311">UOO$60*$C66*$C$65</f>
        <v>0</v>
      </c>
      <c r="UOQ66" s="378">
        <f t="shared" ref="UOQ66:URB66" si="7312">UOQ$60*$C66*$C$65</f>
        <v>0</v>
      </c>
      <c r="UOS66" s="378">
        <f t="shared" ref="UOS66:URD66" si="7313">UOS$60*$C66*$C$65</f>
        <v>0</v>
      </c>
      <c r="UOU66" s="378">
        <f t="shared" ref="UOU66:URF66" si="7314">UOU$60*$C66*$C$65</f>
        <v>0</v>
      </c>
      <c r="UOW66" s="378">
        <f t="shared" ref="UOW66:URH66" si="7315">UOW$60*$C66*$C$65</f>
        <v>0</v>
      </c>
      <c r="UOY66" s="378">
        <f t="shared" ref="UOY66:URJ66" si="7316">UOY$60*$C66*$C$65</f>
        <v>0</v>
      </c>
      <c r="UPA66" s="378">
        <f t="shared" ref="UPA66:URL66" si="7317">UPA$60*$C66*$C$65</f>
        <v>0</v>
      </c>
      <c r="UPC66" s="378">
        <f t="shared" ref="UPC66:URN69" si="7318">UPC$60*$C66*$C$65</f>
        <v>0</v>
      </c>
      <c r="UPE66" s="378">
        <f t="shared" ref="UPE66:URP66" si="7319">UPE$60*$C66*$C$65</f>
        <v>0</v>
      </c>
      <c r="UPG66" s="378">
        <f t="shared" ref="UPG66:URR66" si="7320">UPG$60*$C66*$C$65</f>
        <v>0</v>
      </c>
      <c r="UPI66" s="378">
        <f t="shared" ref="UPI66:URT66" si="7321">UPI$60*$C66*$C$65</f>
        <v>0</v>
      </c>
      <c r="UPK66" s="378">
        <f t="shared" ref="UPK66:URV66" si="7322">UPK$60*$C66*$C$65</f>
        <v>0</v>
      </c>
      <c r="UPM66" s="378">
        <f t="shared" ref="UPM66:URX66" si="7323">UPM$60*$C66*$C$65</f>
        <v>0</v>
      </c>
      <c r="UPO66" s="378">
        <f t="shared" ref="UPO66:URZ66" si="7324">UPO$60*$C66*$C$65</f>
        <v>0</v>
      </c>
      <c r="UPQ66" s="378">
        <f t="shared" ref="UPQ66:USB66" si="7325">UPQ$60*$C66*$C$65</f>
        <v>0</v>
      </c>
      <c r="UPS66" s="378">
        <f t="shared" ref="UPS66:USD66" si="7326">UPS$60*$C66*$C$65</f>
        <v>0</v>
      </c>
      <c r="UPU66" s="378">
        <f t="shared" ref="UPU66:USF66" si="7327">UPU$60*$C66*$C$65</f>
        <v>0</v>
      </c>
      <c r="UPW66" s="378">
        <f t="shared" ref="UPW66:USH66" si="7328">UPW$60*$C66*$C$65</f>
        <v>0</v>
      </c>
      <c r="UPY66" s="378">
        <f t="shared" ref="UPY66:USJ66" si="7329">UPY$60*$C66*$C$65</f>
        <v>0</v>
      </c>
      <c r="UQA66" s="378">
        <f t="shared" ref="UQA66:USL66" si="7330">UQA$60*$C66*$C$65</f>
        <v>0</v>
      </c>
      <c r="UQC66" s="378">
        <f t="shared" ref="UQC66:USN66" si="7331">UQC$60*$C66*$C$65</f>
        <v>0</v>
      </c>
      <c r="UQE66" s="378">
        <f t="shared" ref="UQE66:USP66" si="7332">UQE$60*$C66*$C$65</f>
        <v>0</v>
      </c>
      <c r="UQG66" s="378">
        <f t="shared" ref="UQG66:USR66" si="7333">UQG$60*$C66*$C$65</f>
        <v>0</v>
      </c>
      <c r="UQI66" s="378">
        <f t="shared" ref="UQI66:UST66" si="7334">UQI$60*$C66*$C$65</f>
        <v>0</v>
      </c>
      <c r="UQK66" s="378">
        <f t="shared" ref="UQK66:USV66" si="7335">UQK$60*$C66*$C$65</f>
        <v>0</v>
      </c>
      <c r="UQM66" s="378">
        <f t="shared" ref="UQM66:USX66" si="7336">UQM$60*$C66*$C$65</f>
        <v>0</v>
      </c>
      <c r="UQO66" s="378">
        <f t="shared" ref="UQO66:USZ66" si="7337">UQO$60*$C66*$C$65</f>
        <v>0</v>
      </c>
      <c r="UQQ66" s="378">
        <f t="shared" ref="UQQ66:UTB66" si="7338">UQQ$60*$C66*$C$65</f>
        <v>0</v>
      </c>
      <c r="UQS66" s="378">
        <f t="shared" ref="UQS66:UTD66" si="7339">UQS$60*$C66*$C$65</f>
        <v>0</v>
      </c>
      <c r="UQU66" s="378">
        <f t="shared" ref="UQU66:UTF66" si="7340">UQU$60*$C66*$C$65</f>
        <v>0</v>
      </c>
      <c r="UQW66" s="378">
        <f t="shared" ref="UQW66:UTH66" si="7341">UQW$60*$C66*$C$65</f>
        <v>0</v>
      </c>
      <c r="UQY66" s="378">
        <f t="shared" ref="UQY66:UTJ66" si="7342">UQY$60*$C66*$C$65</f>
        <v>0</v>
      </c>
      <c r="URA66" s="378">
        <f t="shared" ref="URA66:UTL66" si="7343">URA$60*$C66*$C$65</f>
        <v>0</v>
      </c>
      <c r="URC66" s="378">
        <f t="shared" ref="URC66:UTN66" si="7344">URC$60*$C66*$C$65</f>
        <v>0</v>
      </c>
      <c r="URE66" s="378">
        <f t="shared" ref="URE66:UTP66" si="7345">URE$60*$C66*$C$65</f>
        <v>0</v>
      </c>
      <c r="URG66" s="378">
        <f t="shared" ref="URG66:UTR66" si="7346">URG$60*$C66*$C$65</f>
        <v>0</v>
      </c>
      <c r="URI66" s="378">
        <f t="shared" ref="URI66:UTT66" si="7347">URI$60*$C66*$C$65</f>
        <v>0</v>
      </c>
      <c r="URK66" s="378">
        <f t="shared" ref="URK66:UTV66" si="7348">URK$60*$C66*$C$65</f>
        <v>0</v>
      </c>
      <c r="URM66" s="378">
        <f t="shared" ref="URM66:UTX66" si="7349">URM$60*$C66*$C$65</f>
        <v>0</v>
      </c>
      <c r="URO66" s="378">
        <f t="shared" ref="URO66:UTZ69" si="7350">URO$60*$C66*$C$65</f>
        <v>0</v>
      </c>
      <c r="URQ66" s="378">
        <f t="shared" ref="URQ66:UUB66" si="7351">URQ$60*$C66*$C$65</f>
        <v>0</v>
      </c>
      <c r="URS66" s="378">
        <f t="shared" ref="URS66:UUD66" si="7352">URS$60*$C66*$C$65</f>
        <v>0</v>
      </c>
      <c r="URU66" s="378">
        <f t="shared" ref="URU66:UUF66" si="7353">URU$60*$C66*$C$65</f>
        <v>0</v>
      </c>
      <c r="URW66" s="378">
        <f t="shared" ref="URW66:UUH66" si="7354">URW$60*$C66*$C$65</f>
        <v>0</v>
      </c>
      <c r="URY66" s="378">
        <f t="shared" ref="URY66:UUJ66" si="7355">URY$60*$C66*$C$65</f>
        <v>0</v>
      </c>
      <c r="USA66" s="378">
        <f t="shared" ref="USA66:UUL66" si="7356">USA$60*$C66*$C$65</f>
        <v>0</v>
      </c>
      <c r="USC66" s="378">
        <f t="shared" ref="USC66:UUN66" si="7357">USC$60*$C66*$C$65</f>
        <v>0</v>
      </c>
      <c r="USE66" s="378">
        <f t="shared" ref="USE66:UUP66" si="7358">USE$60*$C66*$C$65</f>
        <v>0</v>
      </c>
      <c r="USG66" s="378">
        <f t="shared" ref="USG66:UUR66" si="7359">USG$60*$C66*$C$65</f>
        <v>0</v>
      </c>
      <c r="USI66" s="378">
        <f t="shared" ref="USI66:UUT66" si="7360">USI$60*$C66*$C$65</f>
        <v>0</v>
      </c>
      <c r="USK66" s="378">
        <f t="shared" ref="USK66:UUV66" si="7361">USK$60*$C66*$C$65</f>
        <v>0</v>
      </c>
      <c r="USM66" s="378">
        <f t="shared" ref="USM66:UUX66" si="7362">USM$60*$C66*$C$65</f>
        <v>0</v>
      </c>
      <c r="USO66" s="378">
        <f t="shared" ref="USO66:UUZ66" si="7363">USO$60*$C66*$C$65</f>
        <v>0</v>
      </c>
      <c r="USQ66" s="378">
        <f t="shared" ref="USQ66:UVB66" si="7364">USQ$60*$C66*$C$65</f>
        <v>0</v>
      </c>
      <c r="USS66" s="378">
        <f t="shared" ref="USS66:UVD66" si="7365">USS$60*$C66*$C$65</f>
        <v>0</v>
      </c>
      <c r="USU66" s="378">
        <f t="shared" ref="USU66:UVF66" si="7366">USU$60*$C66*$C$65</f>
        <v>0</v>
      </c>
      <c r="USW66" s="378">
        <f t="shared" ref="USW66:UVH66" si="7367">USW$60*$C66*$C$65</f>
        <v>0</v>
      </c>
      <c r="USY66" s="378">
        <f t="shared" ref="USY66:UVJ66" si="7368">USY$60*$C66*$C$65</f>
        <v>0</v>
      </c>
      <c r="UTA66" s="378">
        <f t="shared" ref="UTA66:UVL66" si="7369">UTA$60*$C66*$C$65</f>
        <v>0</v>
      </c>
      <c r="UTC66" s="378">
        <f t="shared" ref="UTC66:UVN66" si="7370">UTC$60*$C66*$C$65</f>
        <v>0</v>
      </c>
      <c r="UTE66" s="378">
        <f t="shared" ref="UTE66:UVP66" si="7371">UTE$60*$C66*$C$65</f>
        <v>0</v>
      </c>
      <c r="UTG66" s="378">
        <f t="shared" ref="UTG66:UVR66" si="7372">UTG$60*$C66*$C$65</f>
        <v>0</v>
      </c>
      <c r="UTI66" s="378">
        <f t="shared" ref="UTI66:UVT66" si="7373">UTI$60*$C66*$C$65</f>
        <v>0</v>
      </c>
      <c r="UTK66" s="378">
        <f t="shared" ref="UTK66:UVV66" si="7374">UTK$60*$C66*$C$65</f>
        <v>0</v>
      </c>
      <c r="UTM66" s="378">
        <f t="shared" ref="UTM66:UVX66" si="7375">UTM$60*$C66*$C$65</f>
        <v>0</v>
      </c>
      <c r="UTO66" s="378">
        <f t="shared" ref="UTO66:UVZ66" si="7376">UTO$60*$C66*$C$65</f>
        <v>0</v>
      </c>
      <c r="UTQ66" s="378">
        <f t="shared" ref="UTQ66:UWB66" si="7377">UTQ$60*$C66*$C$65</f>
        <v>0</v>
      </c>
      <c r="UTS66" s="378">
        <f t="shared" ref="UTS66:UWD66" si="7378">UTS$60*$C66*$C$65</f>
        <v>0</v>
      </c>
      <c r="UTU66" s="378">
        <f t="shared" ref="UTU66:UWF66" si="7379">UTU$60*$C66*$C$65</f>
        <v>0</v>
      </c>
      <c r="UTW66" s="378">
        <f t="shared" ref="UTW66:UWH66" si="7380">UTW$60*$C66*$C$65</f>
        <v>0</v>
      </c>
      <c r="UTY66" s="378">
        <f t="shared" ref="UTY66:UWJ66" si="7381">UTY$60*$C66*$C$65</f>
        <v>0</v>
      </c>
      <c r="UUA66" s="378">
        <f t="shared" ref="UUA66:UWL69" si="7382">UUA$60*$C66*$C$65</f>
        <v>0</v>
      </c>
      <c r="UUC66" s="378">
        <f t="shared" ref="UUC66:UWN66" si="7383">UUC$60*$C66*$C$65</f>
        <v>0</v>
      </c>
      <c r="UUE66" s="378">
        <f t="shared" ref="UUE66:UWP66" si="7384">UUE$60*$C66*$C$65</f>
        <v>0</v>
      </c>
      <c r="UUG66" s="378">
        <f t="shared" ref="UUG66:UWR66" si="7385">UUG$60*$C66*$C$65</f>
        <v>0</v>
      </c>
      <c r="UUI66" s="378">
        <f t="shared" ref="UUI66:UWT66" si="7386">UUI$60*$C66*$C$65</f>
        <v>0</v>
      </c>
      <c r="UUK66" s="378">
        <f t="shared" ref="UUK66:UWV66" si="7387">UUK$60*$C66*$C$65</f>
        <v>0</v>
      </c>
      <c r="UUM66" s="378">
        <f t="shared" ref="UUM66:UWX66" si="7388">UUM$60*$C66*$C$65</f>
        <v>0</v>
      </c>
      <c r="UUO66" s="378">
        <f t="shared" ref="UUO66:UWZ66" si="7389">UUO$60*$C66*$C$65</f>
        <v>0</v>
      </c>
      <c r="UUQ66" s="378">
        <f t="shared" ref="UUQ66:UXB66" si="7390">UUQ$60*$C66*$C$65</f>
        <v>0</v>
      </c>
      <c r="UUS66" s="378">
        <f t="shared" ref="UUS66:UXD66" si="7391">UUS$60*$C66*$C$65</f>
        <v>0</v>
      </c>
      <c r="UUU66" s="378">
        <f t="shared" ref="UUU66:UXF66" si="7392">UUU$60*$C66*$C$65</f>
        <v>0</v>
      </c>
      <c r="UUW66" s="378">
        <f t="shared" ref="UUW66:UXH66" si="7393">UUW$60*$C66*$C$65</f>
        <v>0</v>
      </c>
      <c r="UUY66" s="378">
        <f t="shared" ref="UUY66:UXJ66" si="7394">UUY$60*$C66*$C$65</f>
        <v>0</v>
      </c>
      <c r="UVA66" s="378">
        <f t="shared" ref="UVA66:UXL66" si="7395">UVA$60*$C66*$C$65</f>
        <v>0</v>
      </c>
      <c r="UVC66" s="378">
        <f t="shared" ref="UVC66:UXN66" si="7396">UVC$60*$C66*$C$65</f>
        <v>0</v>
      </c>
      <c r="UVE66" s="378">
        <f t="shared" ref="UVE66:UXP66" si="7397">UVE$60*$C66*$C$65</f>
        <v>0</v>
      </c>
      <c r="UVG66" s="378">
        <f t="shared" ref="UVG66:UXR66" si="7398">UVG$60*$C66*$C$65</f>
        <v>0</v>
      </c>
      <c r="UVI66" s="378">
        <f t="shared" ref="UVI66:UXT66" si="7399">UVI$60*$C66*$C$65</f>
        <v>0</v>
      </c>
      <c r="UVK66" s="378">
        <f t="shared" ref="UVK66:UXV66" si="7400">UVK$60*$C66*$C$65</f>
        <v>0</v>
      </c>
      <c r="UVM66" s="378">
        <f t="shared" ref="UVM66:UXX66" si="7401">UVM$60*$C66*$C$65</f>
        <v>0</v>
      </c>
      <c r="UVO66" s="378">
        <f t="shared" ref="UVO66:UXZ66" si="7402">UVO$60*$C66*$C$65</f>
        <v>0</v>
      </c>
      <c r="UVQ66" s="378">
        <f t="shared" ref="UVQ66:UYB66" si="7403">UVQ$60*$C66*$C$65</f>
        <v>0</v>
      </c>
      <c r="UVS66" s="378">
        <f t="shared" ref="UVS66:UYD66" si="7404">UVS$60*$C66*$C$65</f>
        <v>0</v>
      </c>
      <c r="UVU66" s="378">
        <f t="shared" ref="UVU66:UYF66" si="7405">UVU$60*$C66*$C$65</f>
        <v>0</v>
      </c>
      <c r="UVW66" s="378">
        <f t="shared" ref="UVW66:UYH66" si="7406">UVW$60*$C66*$C$65</f>
        <v>0</v>
      </c>
      <c r="UVY66" s="378">
        <f t="shared" ref="UVY66:UYJ66" si="7407">UVY$60*$C66*$C$65</f>
        <v>0</v>
      </c>
      <c r="UWA66" s="378">
        <f t="shared" ref="UWA66:UYL66" si="7408">UWA$60*$C66*$C$65</f>
        <v>0</v>
      </c>
      <c r="UWC66" s="378">
        <f t="shared" ref="UWC66:UYN66" si="7409">UWC$60*$C66*$C$65</f>
        <v>0</v>
      </c>
      <c r="UWE66" s="378">
        <f t="shared" ref="UWE66:UYP66" si="7410">UWE$60*$C66*$C$65</f>
        <v>0</v>
      </c>
      <c r="UWG66" s="378">
        <f t="shared" ref="UWG66:UYR66" si="7411">UWG$60*$C66*$C$65</f>
        <v>0</v>
      </c>
      <c r="UWI66" s="378">
        <f t="shared" ref="UWI66:UYT66" si="7412">UWI$60*$C66*$C$65</f>
        <v>0</v>
      </c>
      <c r="UWK66" s="378">
        <f t="shared" ref="UWK66:UYV66" si="7413">UWK$60*$C66*$C$65</f>
        <v>0</v>
      </c>
      <c r="UWM66" s="378">
        <f t="shared" ref="UWM66:UYX69" si="7414">UWM$60*$C66*$C$65</f>
        <v>0</v>
      </c>
      <c r="UWO66" s="378">
        <f t="shared" ref="UWO66:UYZ66" si="7415">UWO$60*$C66*$C$65</f>
        <v>0</v>
      </c>
      <c r="UWQ66" s="378">
        <f t="shared" ref="UWQ66:UZB66" si="7416">UWQ$60*$C66*$C$65</f>
        <v>0</v>
      </c>
      <c r="UWS66" s="378">
        <f t="shared" ref="UWS66:UZD66" si="7417">UWS$60*$C66*$C$65</f>
        <v>0</v>
      </c>
      <c r="UWU66" s="378">
        <f t="shared" ref="UWU66:UZF66" si="7418">UWU$60*$C66*$C$65</f>
        <v>0</v>
      </c>
      <c r="UWW66" s="378">
        <f t="shared" ref="UWW66:UZH66" si="7419">UWW$60*$C66*$C$65</f>
        <v>0</v>
      </c>
      <c r="UWY66" s="378">
        <f t="shared" ref="UWY66:UZJ66" si="7420">UWY$60*$C66*$C$65</f>
        <v>0</v>
      </c>
      <c r="UXA66" s="378">
        <f t="shared" ref="UXA66:UZL66" si="7421">UXA$60*$C66*$C$65</f>
        <v>0</v>
      </c>
      <c r="UXC66" s="378">
        <f t="shared" ref="UXC66:UZN66" si="7422">UXC$60*$C66*$C$65</f>
        <v>0</v>
      </c>
      <c r="UXE66" s="378">
        <f t="shared" ref="UXE66:UZP66" si="7423">UXE$60*$C66*$C$65</f>
        <v>0</v>
      </c>
      <c r="UXG66" s="378">
        <f t="shared" ref="UXG66:UZR66" si="7424">UXG$60*$C66*$C$65</f>
        <v>0</v>
      </c>
      <c r="UXI66" s="378">
        <f t="shared" ref="UXI66:UZT66" si="7425">UXI$60*$C66*$C$65</f>
        <v>0</v>
      </c>
      <c r="UXK66" s="378">
        <f t="shared" ref="UXK66:UZV66" si="7426">UXK$60*$C66*$C$65</f>
        <v>0</v>
      </c>
      <c r="UXM66" s="378">
        <f t="shared" ref="UXM66:UZX66" si="7427">UXM$60*$C66*$C$65</f>
        <v>0</v>
      </c>
      <c r="UXO66" s="378">
        <f t="shared" ref="UXO66:UZZ66" si="7428">UXO$60*$C66*$C$65</f>
        <v>0</v>
      </c>
      <c r="UXQ66" s="378">
        <f t="shared" ref="UXQ66:VAB66" si="7429">UXQ$60*$C66*$C$65</f>
        <v>0</v>
      </c>
      <c r="UXS66" s="378">
        <f t="shared" ref="UXS66:VAD66" si="7430">UXS$60*$C66*$C$65</f>
        <v>0</v>
      </c>
      <c r="UXU66" s="378">
        <f t="shared" ref="UXU66:VAF66" si="7431">UXU$60*$C66*$C$65</f>
        <v>0</v>
      </c>
      <c r="UXW66" s="378">
        <f t="shared" ref="UXW66:VAH66" si="7432">UXW$60*$C66*$C$65</f>
        <v>0</v>
      </c>
      <c r="UXY66" s="378">
        <f t="shared" ref="UXY66:VAJ66" si="7433">UXY$60*$C66*$C$65</f>
        <v>0</v>
      </c>
      <c r="UYA66" s="378">
        <f t="shared" ref="UYA66:VAL66" si="7434">UYA$60*$C66*$C$65</f>
        <v>0</v>
      </c>
      <c r="UYC66" s="378">
        <f t="shared" ref="UYC66:VAN66" si="7435">UYC$60*$C66*$C$65</f>
        <v>0</v>
      </c>
      <c r="UYE66" s="378">
        <f t="shared" ref="UYE66:VAP66" si="7436">UYE$60*$C66*$C$65</f>
        <v>0</v>
      </c>
      <c r="UYG66" s="378">
        <f t="shared" ref="UYG66:VAR66" si="7437">UYG$60*$C66*$C$65</f>
        <v>0</v>
      </c>
      <c r="UYI66" s="378">
        <f t="shared" ref="UYI66:VAT66" si="7438">UYI$60*$C66*$C$65</f>
        <v>0</v>
      </c>
      <c r="UYK66" s="378">
        <f t="shared" ref="UYK66:VAV66" si="7439">UYK$60*$C66*$C$65</f>
        <v>0</v>
      </c>
      <c r="UYM66" s="378">
        <f t="shared" ref="UYM66:VAX66" si="7440">UYM$60*$C66*$C$65</f>
        <v>0</v>
      </c>
      <c r="UYO66" s="378">
        <f t="shared" ref="UYO66:VAZ66" si="7441">UYO$60*$C66*$C$65</f>
        <v>0</v>
      </c>
      <c r="UYQ66" s="378">
        <f t="shared" ref="UYQ66:VBB66" si="7442">UYQ$60*$C66*$C$65</f>
        <v>0</v>
      </c>
      <c r="UYS66" s="378">
        <f t="shared" ref="UYS66:VBD66" si="7443">UYS$60*$C66*$C$65</f>
        <v>0</v>
      </c>
      <c r="UYU66" s="378">
        <f t="shared" ref="UYU66:VBF66" si="7444">UYU$60*$C66*$C$65</f>
        <v>0</v>
      </c>
      <c r="UYW66" s="378">
        <f t="shared" ref="UYW66:VBH66" si="7445">UYW$60*$C66*$C$65</f>
        <v>0</v>
      </c>
      <c r="UYY66" s="378">
        <f t="shared" ref="UYY66:VBJ69" si="7446">UYY$60*$C66*$C$65</f>
        <v>0</v>
      </c>
      <c r="UZA66" s="378">
        <f t="shared" ref="UZA66:VBL66" si="7447">UZA$60*$C66*$C$65</f>
        <v>0</v>
      </c>
      <c r="UZC66" s="378">
        <f t="shared" ref="UZC66:VBN66" si="7448">UZC$60*$C66*$C$65</f>
        <v>0</v>
      </c>
      <c r="UZE66" s="378">
        <f t="shared" ref="UZE66:VBP66" si="7449">UZE$60*$C66*$C$65</f>
        <v>0</v>
      </c>
      <c r="UZG66" s="378">
        <f t="shared" ref="UZG66:VBR66" si="7450">UZG$60*$C66*$C$65</f>
        <v>0</v>
      </c>
      <c r="UZI66" s="378">
        <f t="shared" ref="UZI66:VBT66" si="7451">UZI$60*$C66*$C$65</f>
        <v>0</v>
      </c>
      <c r="UZK66" s="378">
        <f t="shared" ref="UZK66:VBV66" si="7452">UZK$60*$C66*$C$65</f>
        <v>0</v>
      </c>
      <c r="UZM66" s="378">
        <f t="shared" ref="UZM66:VBX66" si="7453">UZM$60*$C66*$C$65</f>
        <v>0</v>
      </c>
      <c r="UZO66" s="378">
        <f t="shared" ref="UZO66:VBZ66" si="7454">UZO$60*$C66*$C$65</f>
        <v>0</v>
      </c>
      <c r="UZQ66" s="378">
        <f t="shared" ref="UZQ66:VCB66" si="7455">UZQ$60*$C66*$C$65</f>
        <v>0</v>
      </c>
      <c r="UZS66" s="378">
        <f t="shared" ref="UZS66:VCD66" si="7456">UZS$60*$C66*$C$65</f>
        <v>0</v>
      </c>
      <c r="UZU66" s="378">
        <f t="shared" ref="UZU66:VCF66" si="7457">UZU$60*$C66*$C$65</f>
        <v>0</v>
      </c>
      <c r="UZW66" s="378">
        <f t="shared" ref="UZW66:VCH66" si="7458">UZW$60*$C66*$C$65</f>
        <v>0</v>
      </c>
      <c r="UZY66" s="378">
        <f t="shared" ref="UZY66:VCJ66" si="7459">UZY$60*$C66*$C$65</f>
        <v>0</v>
      </c>
      <c r="VAA66" s="378">
        <f t="shared" ref="VAA66:VCL66" si="7460">VAA$60*$C66*$C$65</f>
        <v>0</v>
      </c>
      <c r="VAC66" s="378">
        <f t="shared" ref="VAC66:VCN66" si="7461">VAC$60*$C66*$C$65</f>
        <v>0</v>
      </c>
      <c r="VAE66" s="378">
        <f t="shared" ref="VAE66:VCP66" si="7462">VAE$60*$C66*$C$65</f>
        <v>0</v>
      </c>
      <c r="VAG66" s="378">
        <f t="shared" ref="VAG66:VCR66" si="7463">VAG$60*$C66*$C$65</f>
        <v>0</v>
      </c>
      <c r="VAI66" s="378">
        <f t="shared" ref="VAI66:VCT66" si="7464">VAI$60*$C66*$C$65</f>
        <v>0</v>
      </c>
      <c r="VAK66" s="378">
        <f t="shared" ref="VAK66:VCV66" si="7465">VAK$60*$C66*$C$65</f>
        <v>0</v>
      </c>
      <c r="VAM66" s="378">
        <f t="shared" ref="VAM66:VCX66" si="7466">VAM$60*$C66*$C$65</f>
        <v>0</v>
      </c>
      <c r="VAO66" s="378">
        <f t="shared" ref="VAO66:VCZ66" si="7467">VAO$60*$C66*$C$65</f>
        <v>0</v>
      </c>
      <c r="VAQ66" s="378">
        <f t="shared" ref="VAQ66:VDB66" si="7468">VAQ$60*$C66*$C$65</f>
        <v>0</v>
      </c>
      <c r="VAS66" s="378">
        <f t="shared" ref="VAS66:VDD66" si="7469">VAS$60*$C66*$C$65</f>
        <v>0</v>
      </c>
      <c r="VAU66" s="378">
        <f t="shared" ref="VAU66:VDF66" si="7470">VAU$60*$C66*$C$65</f>
        <v>0</v>
      </c>
      <c r="VAW66" s="378">
        <f t="shared" ref="VAW66:VDH66" si="7471">VAW$60*$C66*$C$65</f>
        <v>0</v>
      </c>
      <c r="VAY66" s="378">
        <f t="shared" ref="VAY66:VDJ66" si="7472">VAY$60*$C66*$C$65</f>
        <v>0</v>
      </c>
      <c r="VBA66" s="378">
        <f t="shared" ref="VBA66:VDL66" si="7473">VBA$60*$C66*$C$65</f>
        <v>0</v>
      </c>
      <c r="VBC66" s="378">
        <f t="shared" ref="VBC66:VDN66" si="7474">VBC$60*$C66*$C$65</f>
        <v>0</v>
      </c>
      <c r="VBE66" s="378">
        <f t="shared" ref="VBE66:VDP66" si="7475">VBE$60*$C66*$C$65</f>
        <v>0</v>
      </c>
      <c r="VBG66" s="378">
        <f t="shared" ref="VBG66:VDR66" si="7476">VBG$60*$C66*$C$65</f>
        <v>0</v>
      </c>
      <c r="VBI66" s="378">
        <f t="shared" ref="VBI66:VDT66" si="7477">VBI$60*$C66*$C$65</f>
        <v>0</v>
      </c>
      <c r="VBK66" s="378">
        <f t="shared" ref="VBK66:VDV69" si="7478">VBK$60*$C66*$C$65</f>
        <v>0</v>
      </c>
      <c r="VBM66" s="378">
        <f t="shared" ref="VBM66:VDX66" si="7479">VBM$60*$C66*$C$65</f>
        <v>0</v>
      </c>
      <c r="VBO66" s="378">
        <f t="shared" ref="VBO66:VDZ66" si="7480">VBO$60*$C66*$C$65</f>
        <v>0</v>
      </c>
      <c r="VBQ66" s="378">
        <f t="shared" ref="VBQ66:VEB66" si="7481">VBQ$60*$C66*$C$65</f>
        <v>0</v>
      </c>
      <c r="VBS66" s="378">
        <f t="shared" ref="VBS66:VED66" si="7482">VBS$60*$C66*$C$65</f>
        <v>0</v>
      </c>
      <c r="VBU66" s="378">
        <f t="shared" ref="VBU66:VEF66" si="7483">VBU$60*$C66*$C$65</f>
        <v>0</v>
      </c>
      <c r="VBW66" s="378">
        <f t="shared" ref="VBW66:VEH66" si="7484">VBW$60*$C66*$C$65</f>
        <v>0</v>
      </c>
      <c r="VBY66" s="378">
        <f t="shared" ref="VBY66:VEJ66" si="7485">VBY$60*$C66*$C$65</f>
        <v>0</v>
      </c>
      <c r="VCA66" s="378">
        <f t="shared" ref="VCA66:VEL66" si="7486">VCA$60*$C66*$C$65</f>
        <v>0</v>
      </c>
      <c r="VCC66" s="378">
        <f t="shared" ref="VCC66:VEN66" si="7487">VCC$60*$C66*$C$65</f>
        <v>0</v>
      </c>
      <c r="VCE66" s="378">
        <f t="shared" ref="VCE66:VEP66" si="7488">VCE$60*$C66*$C$65</f>
        <v>0</v>
      </c>
      <c r="VCG66" s="378">
        <f t="shared" ref="VCG66:VER66" si="7489">VCG$60*$C66*$C$65</f>
        <v>0</v>
      </c>
      <c r="VCI66" s="378">
        <f t="shared" ref="VCI66:VET66" si="7490">VCI$60*$C66*$C$65</f>
        <v>0</v>
      </c>
      <c r="VCK66" s="378">
        <f t="shared" ref="VCK66:VEV66" si="7491">VCK$60*$C66*$C$65</f>
        <v>0</v>
      </c>
      <c r="VCM66" s="378">
        <f t="shared" ref="VCM66:VEX66" si="7492">VCM$60*$C66*$C$65</f>
        <v>0</v>
      </c>
      <c r="VCO66" s="378">
        <f t="shared" ref="VCO66:VEZ66" si="7493">VCO$60*$C66*$C$65</f>
        <v>0</v>
      </c>
      <c r="VCQ66" s="378">
        <f t="shared" ref="VCQ66:VFB66" si="7494">VCQ$60*$C66*$C$65</f>
        <v>0</v>
      </c>
      <c r="VCS66" s="378">
        <f t="shared" ref="VCS66:VFD66" si="7495">VCS$60*$C66*$C$65</f>
        <v>0</v>
      </c>
      <c r="VCU66" s="378">
        <f t="shared" ref="VCU66:VFF66" si="7496">VCU$60*$C66*$C$65</f>
        <v>0</v>
      </c>
      <c r="VCW66" s="378">
        <f t="shared" ref="VCW66:VFH66" si="7497">VCW$60*$C66*$C$65</f>
        <v>0</v>
      </c>
      <c r="VCY66" s="378">
        <f t="shared" ref="VCY66:VFJ66" si="7498">VCY$60*$C66*$C$65</f>
        <v>0</v>
      </c>
      <c r="VDA66" s="378">
        <f t="shared" ref="VDA66:VFL66" si="7499">VDA$60*$C66*$C$65</f>
        <v>0</v>
      </c>
      <c r="VDC66" s="378">
        <f t="shared" ref="VDC66:VFN66" si="7500">VDC$60*$C66*$C$65</f>
        <v>0</v>
      </c>
      <c r="VDE66" s="378">
        <f t="shared" ref="VDE66:VFP66" si="7501">VDE$60*$C66*$C$65</f>
        <v>0</v>
      </c>
      <c r="VDG66" s="378">
        <f t="shared" ref="VDG66:VFR66" si="7502">VDG$60*$C66*$C$65</f>
        <v>0</v>
      </c>
      <c r="VDI66" s="378">
        <f t="shared" ref="VDI66:VFT66" si="7503">VDI$60*$C66*$C$65</f>
        <v>0</v>
      </c>
      <c r="VDK66" s="378">
        <f t="shared" ref="VDK66:VFV66" si="7504">VDK$60*$C66*$C$65</f>
        <v>0</v>
      </c>
      <c r="VDM66" s="378">
        <f t="shared" ref="VDM66:VFX66" si="7505">VDM$60*$C66*$C$65</f>
        <v>0</v>
      </c>
      <c r="VDO66" s="378">
        <f t="shared" ref="VDO66:VFZ66" si="7506">VDO$60*$C66*$C$65</f>
        <v>0</v>
      </c>
      <c r="VDQ66" s="378">
        <f t="shared" ref="VDQ66:VGB66" si="7507">VDQ$60*$C66*$C$65</f>
        <v>0</v>
      </c>
      <c r="VDS66" s="378">
        <f t="shared" ref="VDS66:VGD66" si="7508">VDS$60*$C66*$C$65</f>
        <v>0</v>
      </c>
      <c r="VDU66" s="378">
        <f t="shared" ref="VDU66:VGF66" si="7509">VDU$60*$C66*$C$65</f>
        <v>0</v>
      </c>
      <c r="VDW66" s="378">
        <f t="shared" ref="VDW66:VGH69" si="7510">VDW$60*$C66*$C$65</f>
        <v>0</v>
      </c>
      <c r="VDY66" s="378">
        <f t="shared" ref="VDY66:VGJ66" si="7511">VDY$60*$C66*$C$65</f>
        <v>0</v>
      </c>
      <c r="VEA66" s="378">
        <f t="shared" ref="VEA66:VGL66" si="7512">VEA$60*$C66*$C$65</f>
        <v>0</v>
      </c>
      <c r="VEC66" s="378">
        <f t="shared" ref="VEC66:VGN66" si="7513">VEC$60*$C66*$C$65</f>
        <v>0</v>
      </c>
      <c r="VEE66" s="378">
        <f t="shared" ref="VEE66:VGP66" si="7514">VEE$60*$C66*$C$65</f>
        <v>0</v>
      </c>
      <c r="VEG66" s="378">
        <f t="shared" ref="VEG66:VGR66" si="7515">VEG$60*$C66*$C$65</f>
        <v>0</v>
      </c>
      <c r="VEI66" s="378">
        <f t="shared" ref="VEI66:VGT66" si="7516">VEI$60*$C66*$C$65</f>
        <v>0</v>
      </c>
      <c r="VEK66" s="378">
        <f t="shared" ref="VEK66:VGV66" si="7517">VEK$60*$C66*$C$65</f>
        <v>0</v>
      </c>
      <c r="VEM66" s="378">
        <f t="shared" ref="VEM66:VGX66" si="7518">VEM$60*$C66*$C$65</f>
        <v>0</v>
      </c>
      <c r="VEO66" s="378">
        <f t="shared" ref="VEO66:VGZ66" si="7519">VEO$60*$C66*$C$65</f>
        <v>0</v>
      </c>
      <c r="VEQ66" s="378">
        <f t="shared" ref="VEQ66:VHB66" si="7520">VEQ$60*$C66*$C$65</f>
        <v>0</v>
      </c>
      <c r="VES66" s="378">
        <f t="shared" ref="VES66:VHD66" si="7521">VES$60*$C66*$C$65</f>
        <v>0</v>
      </c>
      <c r="VEU66" s="378">
        <f t="shared" ref="VEU66:VHF66" si="7522">VEU$60*$C66*$C$65</f>
        <v>0</v>
      </c>
      <c r="VEW66" s="378">
        <f t="shared" ref="VEW66:VHH66" si="7523">VEW$60*$C66*$C$65</f>
        <v>0</v>
      </c>
      <c r="VEY66" s="378">
        <f t="shared" ref="VEY66:VHJ66" si="7524">VEY$60*$C66*$C$65</f>
        <v>0</v>
      </c>
      <c r="VFA66" s="378">
        <f t="shared" ref="VFA66:VHL66" si="7525">VFA$60*$C66*$C$65</f>
        <v>0</v>
      </c>
      <c r="VFC66" s="378">
        <f t="shared" ref="VFC66:VHN66" si="7526">VFC$60*$C66*$C$65</f>
        <v>0</v>
      </c>
      <c r="VFE66" s="378">
        <f t="shared" ref="VFE66:VHP66" si="7527">VFE$60*$C66*$C$65</f>
        <v>0</v>
      </c>
      <c r="VFG66" s="378">
        <f t="shared" ref="VFG66:VHR66" si="7528">VFG$60*$C66*$C$65</f>
        <v>0</v>
      </c>
      <c r="VFI66" s="378">
        <f t="shared" ref="VFI66:VHT66" si="7529">VFI$60*$C66*$C$65</f>
        <v>0</v>
      </c>
      <c r="VFK66" s="378">
        <f t="shared" ref="VFK66:VHV66" si="7530">VFK$60*$C66*$C$65</f>
        <v>0</v>
      </c>
      <c r="VFM66" s="378">
        <f t="shared" ref="VFM66:VHX66" si="7531">VFM$60*$C66*$C$65</f>
        <v>0</v>
      </c>
      <c r="VFO66" s="378">
        <f t="shared" ref="VFO66:VHZ66" si="7532">VFO$60*$C66*$C$65</f>
        <v>0</v>
      </c>
      <c r="VFQ66" s="378">
        <f t="shared" ref="VFQ66:VIB66" si="7533">VFQ$60*$C66*$C$65</f>
        <v>0</v>
      </c>
      <c r="VFS66" s="378">
        <f t="shared" ref="VFS66:VID66" si="7534">VFS$60*$C66*$C$65</f>
        <v>0</v>
      </c>
      <c r="VFU66" s="378">
        <f t="shared" ref="VFU66:VIF66" si="7535">VFU$60*$C66*$C$65</f>
        <v>0</v>
      </c>
      <c r="VFW66" s="378">
        <f t="shared" ref="VFW66:VIH66" si="7536">VFW$60*$C66*$C$65</f>
        <v>0</v>
      </c>
      <c r="VFY66" s="378">
        <f t="shared" ref="VFY66:VIJ66" si="7537">VFY$60*$C66*$C$65</f>
        <v>0</v>
      </c>
      <c r="VGA66" s="378">
        <f t="shared" ref="VGA66:VIL66" si="7538">VGA$60*$C66*$C$65</f>
        <v>0</v>
      </c>
      <c r="VGC66" s="378">
        <f t="shared" ref="VGC66:VIN66" si="7539">VGC$60*$C66*$C$65</f>
        <v>0</v>
      </c>
      <c r="VGE66" s="378">
        <f t="shared" ref="VGE66:VIP66" si="7540">VGE$60*$C66*$C$65</f>
        <v>0</v>
      </c>
      <c r="VGG66" s="378">
        <f t="shared" ref="VGG66:VIR66" si="7541">VGG$60*$C66*$C$65</f>
        <v>0</v>
      </c>
      <c r="VGI66" s="378">
        <f t="shared" ref="VGI66:VIT69" si="7542">VGI$60*$C66*$C$65</f>
        <v>0</v>
      </c>
      <c r="VGK66" s="378">
        <f t="shared" ref="VGK66:VIV66" si="7543">VGK$60*$C66*$C$65</f>
        <v>0</v>
      </c>
      <c r="VGM66" s="378">
        <f t="shared" ref="VGM66:VIX66" si="7544">VGM$60*$C66*$C$65</f>
        <v>0</v>
      </c>
      <c r="VGO66" s="378">
        <f t="shared" ref="VGO66:VIZ66" si="7545">VGO$60*$C66*$C$65</f>
        <v>0</v>
      </c>
      <c r="VGQ66" s="378">
        <f t="shared" ref="VGQ66:VJB66" si="7546">VGQ$60*$C66*$C$65</f>
        <v>0</v>
      </c>
      <c r="VGS66" s="378">
        <f t="shared" ref="VGS66:VJD66" si="7547">VGS$60*$C66*$C$65</f>
        <v>0</v>
      </c>
      <c r="VGU66" s="378">
        <f t="shared" ref="VGU66:VJF66" si="7548">VGU$60*$C66*$C$65</f>
        <v>0</v>
      </c>
      <c r="VGW66" s="378">
        <f t="shared" ref="VGW66:VJH66" si="7549">VGW$60*$C66*$C$65</f>
        <v>0</v>
      </c>
      <c r="VGY66" s="378">
        <f t="shared" ref="VGY66:VJJ66" si="7550">VGY$60*$C66*$C$65</f>
        <v>0</v>
      </c>
      <c r="VHA66" s="378">
        <f t="shared" ref="VHA66:VJL66" si="7551">VHA$60*$C66*$C$65</f>
        <v>0</v>
      </c>
      <c r="VHC66" s="378">
        <f t="shared" ref="VHC66:VJN66" si="7552">VHC$60*$C66*$C$65</f>
        <v>0</v>
      </c>
      <c r="VHE66" s="378">
        <f t="shared" ref="VHE66:VJP66" si="7553">VHE$60*$C66*$C$65</f>
        <v>0</v>
      </c>
      <c r="VHG66" s="378">
        <f t="shared" ref="VHG66:VJR66" si="7554">VHG$60*$C66*$C$65</f>
        <v>0</v>
      </c>
      <c r="VHI66" s="378">
        <f t="shared" ref="VHI66:VJT66" si="7555">VHI$60*$C66*$C$65</f>
        <v>0</v>
      </c>
      <c r="VHK66" s="378">
        <f t="shared" ref="VHK66:VJV66" si="7556">VHK$60*$C66*$C$65</f>
        <v>0</v>
      </c>
      <c r="VHM66" s="378">
        <f t="shared" ref="VHM66:VJX66" si="7557">VHM$60*$C66*$C$65</f>
        <v>0</v>
      </c>
      <c r="VHO66" s="378">
        <f t="shared" ref="VHO66:VJZ66" si="7558">VHO$60*$C66*$C$65</f>
        <v>0</v>
      </c>
      <c r="VHQ66" s="378">
        <f t="shared" ref="VHQ66:VKB66" si="7559">VHQ$60*$C66*$C$65</f>
        <v>0</v>
      </c>
      <c r="VHS66" s="378">
        <f t="shared" ref="VHS66:VKD66" si="7560">VHS$60*$C66*$C$65</f>
        <v>0</v>
      </c>
      <c r="VHU66" s="378">
        <f t="shared" ref="VHU66:VKF66" si="7561">VHU$60*$C66*$C$65</f>
        <v>0</v>
      </c>
      <c r="VHW66" s="378">
        <f t="shared" ref="VHW66:VKH66" si="7562">VHW$60*$C66*$C$65</f>
        <v>0</v>
      </c>
      <c r="VHY66" s="378">
        <f t="shared" ref="VHY66:VKJ66" si="7563">VHY$60*$C66*$C$65</f>
        <v>0</v>
      </c>
      <c r="VIA66" s="378">
        <f t="shared" ref="VIA66:VKL66" si="7564">VIA$60*$C66*$C$65</f>
        <v>0</v>
      </c>
      <c r="VIC66" s="378">
        <f t="shared" ref="VIC66:VKN66" si="7565">VIC$60*$C66*$C$65</f>
        <v>0</v>
      </c>
      <c r="VIE66" s="378">
        <f t="shared" ref="VIE66:VKP66" si="7566">VIE$60*$C66*$C$65</f>
        <v>0</v>
      </c>
      <c r="VIG66" s="378">
        <f t="shared" ref="VIG66:VKR66" si="7567">VIG$60*$C66*$C$65</f>
        <v>0</v>
      </c>
      <c r="VII66" s="378">
        <f t="shared" ref="VII66:VKT66" si="7568">VII$60*$C66*$C$65</f>
        <v>0</v>
      </c>
      <c r="VIK66" s="378">
        <f t="shared" ref="VIK66:VKV66" si="7569">VIK$60*$C66*$C$65</f>
        <v>0</v>
      </c>
      <c r="VIM66" s="378">
        <f t="shared" ref="VIM66:VKX66" si="7570">VIM$60*$C66*$C$65</f>
        <v>0</v>
      </c>
      <c r="VIO66" s="378">
        <f t="shared" ref="VIO66:VKZ66" si="7571">VIO$60*$C66*$C$65</f>
        <v>0</v>
      </c>
      <c r="VIQ66" s="378">
        <f t="shared" ref="VIQ66:VLB66" si="7572">VIQ$60*$C66*$C$65</f>
        <v>0</v>
      </c>
      <c r="VIS66" s="378">
        <f t="shared" ref="VIS66:VLD66" si="7573">VIS$60*$C66*$C$65</f>
        <v>0</v>
      </c>
      <c r="VIU66" s="378">
        <f t="shared" ref="VIU66:VLF69" si="7574">VIU$60*$C66*$C$65</f>
        <v>0</v>
      </c>
      <c r="VIW66" s="378">
        <f t="shared" ref="VIW66:VLH66" si="7575">VIW$60*$C66*$C$65</f>
        <v>0</v>
      </c>
      <c r="VIY66" s="378">
        <f t="shared" ref="VIY66:VLJ66" si="7576">VIY$60*$C66*$C$65</f>
        <v>0</v>
      </c>
      <c r="VJA66" s="378">
        <f t="shared" ref="VJA66:VLL66" si="7577">VJA$60*$C66*$C$65</f>
        <v>0</v>
      </c>
      <c r="VJC66" s="378">
        <f t="shared" ref="VJC66:VLN66" si="7578">VJC$60*$C66*$C$65</f>
        <v>0</v>
      </c>
      <c r="VJE66" s="378">
        <f t="shared" ref="VJE66:VLP66" si="7579">VJE$60*$C66*$C$65</f>
        <v>0</v>
      </c>
      <c r="VJG66" s="378">
        <f t="shared" ref="VJG66:VLR66" si="7580">VJG$60*$C66*$C$65</f>
        <v>0</v>
      </c>
      <c r="VJI66" s="378">
        <f t="shared" ref="VJI66:VLT66" si="7581">VJI$60*$C66*$C$65</f>
        <v>0</v>
      </c>
      <c r="VJK66" s="378">
        <f t="shared" ref="VJK66:VLV66" si="7582">VJK$60*$C66*$C$65</f>
        <v>0</v>
      </c>
      <c r="VJM66" s="378">
        <f t="shared" ref="VJM66:VLX66" si="7583">VJM$60*$C66*$C$65</f>
        <v>0</v>
      </c>
      <c r="VJO66" s="378">
        <f t="shared" ref="VJO66:VLZ66" si="7584">VJO$60*$C66*$C$65</f>
        <v>0</v>
      </c>
      <c r="VJQ66" s="378">
        <f t="shared" ref="VJQ66:VMB66" si="7585">VJQ$60*$C66*$C$65</f>
        <v>0</v>
      </c>
      <c r="VJS66" s="378">
        <f t="shared" ref="VJS66:VMD66" si="7586">VJS$60*$C66*$C$65</f>
        <v>0</v>
      </c>
      <c r="VJU66" s="378">
        <f t="shared" ref="VJU66:VMF66" si="7587">VJU$60*$C66*$C$65</f>
        <v>0</v>
      </c>
      <c r="VJW66" s="378">
        <f t="shared" ref="VJW66:VMH66" si="7588">VJW$60*$C66*$C$65</f>
        <v>0</v>
      </c>
      <c r="VJY66" s="378">
        <f t="shared" ref="VJY66:VMJ66" si="7589">VJY$60*$C66*$C$65</f>
        <v>0</v>
      </c>
      <c r="VKA66" s="378">
        <f t="shared" ref="VKA66:VML66" si="7590">VKA$60*$C66*$C$65</f>
        <v>0</v>
      </c>
      <c r="VKC66" s="378">
        <f t="shared" ref="VKC66:VMN66" si="7591">VKC$60*$C66*$C$65</f>
        <v>0</v>
      </c>
      <c r="VKE66" s="378">
        <f t="shared" ref="VKE66:VMP66" si="7592">VKE$60*$C66*$C$65</f>
        <v>0</v>
      </c>
      <c r="VKG66" s="378">
        <f t="shared" ref="VKG66:VMR66" si="7593">VKG$60*$C66*$C$65</f>
        <v>0</v>
      </c>
      <c r="VKI66" s="378">
        <f t="shared" ref="VKI66:VMT66" si="7594">VKI$60*$C66*$C$65</f>
        <v>0</v>
      </c>
      <c r="VKK66" s="378">
        <f t="shared" ref="VKK66:VMV66" si="7595">VKK$60*$C66*$C$65</f>
        <v>0</v>
      </c>
      <c r="VKM66" s="378">
        <f t="shared" ref="VKM66:VMX66" si="7596">VKM$60*$C66*$C$65</f>
        <v>0</v>
      </c>
      <c r="VKO66" s="378">
        <f t="shared" ref="VKO66:VMZ66" si="7597">VKO$60*$C66*$C$65</f>
        <v>0</v>
      </c>
      <c r="VKQ66" s="378">
        <f t="shared" ref="VKQ66:VNB66" si="7598">VKQ$60*$C66*$C$65</f>
        <v>0</v>
      </c>
      <c r="VKS66" s="378">
        <f t="shared" ref="VKS66:VND66" si="7599">VKS$60*$C66*$C$65</f>
        <v>0</v>
      </c>
      <c r="VKU66" s="378">
        <f t="shared" ref="VKU66:VNF66" si="7600">VKU$60*$C66*$C$65</f>
        <v>0</v>
      </c>
      <c r="VKW66" s="378">
        <f t="shared" ref="VKW66:VNH66" si="7601">VKW$60*$C66*$C$65</f>
        <v>0</v>
      </c>
      <c r="VKY66" s="378">
        <f t="shared" ref="VKY66:VNJ66" si="7602">VKY$60*$C66*$C$65</f>
        <v>0</v>
      </c>
      <c r="VLA66" s="378">
        <f t="shared" ref="VLA66:VNL66" si="7603">VLA$60*$C66*$C$65</f>
        <v>0</v>
      </c>
      <c r="VLC66" s="378">
        <f t="shared" ref="VLC66:VNN66" si="7604">VLC$60*$C66*$C$65</f>
        <v>0</v>
      </c>
      <c r="VLE66" s="378">
        <f t="shared" ref="VLE66:VNP66" si="7605">VLE$60*$C66*$C$65</f>
        <v>0</v>
      </c>
      <c r="VLG66" s="378">
        <f t="shared" ref="VLG66:VNR69" si="7606">VLG$60*$C66*$C$65</f>
        <v>0</v>
      </c>
      <c r="VLI66" s="378">
        <f t="shared" ref="VLI66:VNT66" si="7607">VLI$60*$C66*$C$65</f>
        <v>0</v>
      </c>
      <c r="VLK66" s="378">
        <f t="shared" ref="VLK66:VNV66" si="7608">VLK$60*$C66*$C$65</f>
        <v>0</v>
      </c>
      <c r="VLM66" s="378">
        <f t="shared" ref="VLM66:VNX66" si="7609">VLM$60*$C66*$C$65</f>
        <v>0</v>
      </c>
      <c r="VLO66" s="378">
        <f t="shared" ref="VLO66:VNZ66" si="7610">VLO$60*$C66*$C$65</f>
        <v>0</v>
      </c>
      <c r="VLQ66" s="378">
        <f t="shared" ref="VLQ66:VOB66" si="7611">VLQ$60*$C66*$C$65</f>
        <v>0</v>
      </c>
      <c r="VLS66" s="378">
        <f t="shared" ref="VLS66:VOD66" si="7612">VLS$60*$C66*$C$65</f>
        <v>0</v>
      </c>
      <c r="VLU66" s="378">
        <f t="shared" ref="VLU66:VOF66" si="7613">VLU$60*$C66*$C$65</f>
        <v>0</v>
      </c>
      <c r="VLW66" s="378">
        <f t="shared" ref="VLW66:VOH66" si="7614">VLW$60*$C66*$C$65</f>
        <v>0</v>
      </c>
      <c r="VLY66" s="378">
        <f t="shared" ref="VLY66:VOJ66" si="7615">VLY$60*$C66*$C$65</f>
        <v>0</v>
      </c>
      <c r="VMA66" s="378">
        <f t="shared" ref="VMA66:VOL66" si="7616">VMA$60*$C66*$C$65</f>
        <v>0</v>
      </c>
      <c r="VMC66" s="378">
        <f t="shared" ref="VMC66:VON66" si="7617">VMC$60*$C66*$C$65</f>
        <v>0</v>
      </c>
      <c r="VME66" s="378">
        <f t="shared" ref="VME66:VOP66" si="7618">VME$60*$C66*$C$65</f>
        <v>0</v>
      </c>
      <c r="VMG66" s="378">
        <f t="shared" ref="VMG66:VOR66" si="7619">VMG$60*$C66*$C$65</f>
        <v>0</v>
      </c>
      <c r="VMI66" s="378">
        <f t="shared" ref="VMI66:VOT66" si="7620">VMI$60*$C66*$C$65</f>
        <v>0</v>
      </c>
      <c r="VMK66" s="378">
        <f t="shared" ref="VMK66:VOV66" si="7621">VMK$60*$C66*$C$65</f>
        <v>0</v>
      </c>
      <c r="VMM66" s="378">
        <f t="shared" ref="VMM66:VOX66" si="7622">VMM$60*$C66*$C$65</f>
        <v>0</v>
      </c>
      <c r="VMO66" s="378">
        <f t="shared" ref="VMO66:VOZ66" si="7623">VMO$60*$C66*$C$65</f>
        <v>0</v>
      </c>
      <c r="VMQ66" s="378">
        <f t="shared" ref="VMQ66:VPB66" si="7624">VMQ$60*$C66*$C$65</f>
        <v>0</v>
      </c>
      <c r="VMS66" s="378">
        <f t="shared" ref="VMS66:VPD66" si="7625">VMS$60*$C66*$C$65</f>
        <v>0</v>
      </c>
      <c r="VMU66" s="378">
        <f t="shared" ref="VMU66:VPF66" si="7626">VMU$60*$C66*$C$65</f>
        <v>0</v>
      </c>
      <c r="VMW66" s="378">
        <f t="shared" ref="VMW66:VPH66" si="7627">VMW$60*$C66*$C$65</f>
        <v>0</v>
      </c>
      <c r="VMY66" s="378">
        <f t="shared" ref="VMY66:VPJ66" si="7628">VMY$60*$C66*$C$65</f>
        <v>0</v>
      </c>
      <c r="VNA66" s="378">
        <f t="shared" ref="VNA66:VPL66" si="7629">VNA$60*$C66*$C$65</f>
        <v>0</v>
      </c>
      <c r="VNC66" s="378">
        <f t="shared" ref="VNC66:VPN66" si="7630">VNC$60*$C66*$C$65</f>
        <v>0</v>
      </c>
      <c r="VNE66" s="378">
        <f t="shared" ref="VNE66:VPP66" si="7631">VNE$60*$C66*$C$65</f>
        <v>0</v>
      </c>
      <c r="VNG66" s="378">
        <f t="shared" ref="VNG66:VPR66" si="7632">VNG$60*$C66*$C$65</f>
        <v>0</v>
      </c>
      <c r="VNI66" s="378">
        <f t="shared" ref="VNI66:VPT66" si="7633">VNI$60*$C66*$C$65</f>
        <v>0</v>
      </c>
      <c r="VNK66" s="378">
        <f t="shared" ref="VNK66:VPV66" si="7634">VNK$60*$C66*$C$65</f>
        <v>0</v>
      </c>
      <c r="VNM66" s="378">
        <f t="shared" ref="VNM66:VPX66" si="7635">VNM$60*$C66*$C$65</f>
        <v>0</v>
      </c>
      <c r="VNO66" s="378">
        <f t="shared" ref="VNO66:VPZ66" si="7636">VNO$60*$C66*$C$65</f>
        <v>0</v>
      </c>
      <c r="VNQ66" s="378">
        <f t="shared" ref="VNQ66:VQB66" si="7637">VNQ$60*$C66*$C$65</f>
        <v>0</v>
      </c>
      <c r="VNS66" s="378">
        <f t="shared" ref="VNS66:VQD69" si="7638">VNS$60*$C66*$C$65</f>
        <v>0</v>
      </c>
      <c r="VNU66" s="378">
        <f t="shared" ref="VNU66:VQF66" si="7639">VNU$60*$C66*$C$65</f>
        <v>0</v>
      </c>
      <c r="VNW66" s="378">
        <f t="shared" ref="VNW66:VQH66" si="7640">VNW$60*$C66*$C$65</f>
        <v>0</v>
      </c>
      <c r="VNY66" s="378">
        <f t="shared" ref="VNY66:VQJ66" si="7641">VNY$60*$C66*$C$65</f>
        <v>0</v>
      </c>
      <c r="VOA66" s="378">
        <f t="shared" ref="VOA66:VQL66" si="7642">VOA$60*$C66*$C$65</f>
        <v>0</v>
      </c>
      <c r="VOC66" s="378">
        <f t="shared" ref="VOC66:VQN66" si="7643">VOC$60*$C66*$C$65</f>
        <v>0</v>
      </c>
      <c r="VOE66" s="378">
        <f t="shared" ref="VOE66:VQP66" si="7644">VOE$60*$C66*$C$65</f>
        <v>0</v>
      </c>
      <c r="VOG66" s="378">
        <f t="shared" ref="VOG66:VQR66" si="7645">VOG$60*$C66*$C$65</f>
        <v>0</v>
      </c>
      <c r="VOI66" s="378">
        <f t="shared" ref="VOI66:VQT66" si="7646">VOI$60*$C66*$C$65</f>
        <v>0</v>
      </c>
      <c r="VOK66" s="378">
        <f t="shared" ref="VOK66:VQV66" si="7647">VOK$60*$C66*$C$65</f>
        <v>0</v>
      </c>
      <c r="VOM66" s="378">
        <f t="shared" ref="VOM66:VQX66" si="7648">VOM$60*$C66*$C$65</f>
        <v>0</v>
      </c>
      <c r="VOO66" s="378">
        <f t="shared" ref="VOO66:VQZ66" si="7649">VOO$60*$C66*$C$65</f>
        <v>0</v>
      </c>
      <c r="VOQ66" s="378">
        <f t="shared" ref="VOQ66:VRB66" si="7650">VOQ$60*$C66*$C$65</f>
        <v>0</v>
      </c>
      <c r="VOS66" s="378">
        <f t="shared" ref="VOS66:VRD66" si="7651">VOS$60*$C66*$C$65</f>
        <v>0</v>
      </c>
      <c r="VOU66" s="378">
        <f t="shared" ref="VOU66:VRF66" si="7652">VOU$60*$C66*$C$65</f>
        <v>0</v>
      </c>
      <c r="VOW66" s="378">
        <f t="shared" ref="VOW66:VRH66" si="7653">VOW$60*$C66*$C$65</f>
        <v>0</v>
      </c>
      <c r="VOY66" s="378">
        <f t="shared" ref="VOY66:VRJ66" si="7654">VOY$60*$C66*$C$65</f>
        <v>0</v>
      </c>
      <c r="VPA66" s="378">
        <f t="shared" ref="VPA66:VRL66" si="7655">VPA$60*$C66*$C$65</f>
        <v>0</v>
      </c>
      <c r="VPC66" s="378">
        <f t="shared" ref="VPC66:VRN66" si="7656">VPC$60*$C66*$C$65</f>
        <v>0</v>
      </c>
      <c r="VPE66" s="378">
        <f t="shared" ref="VPE66:VRP66" si="7657">VPE$60*$C66*$C$65</f>
        <v>0</v>
      </c>
      <c r="VPG66" s="378">
        <f t="shared" ref="VPG66:VRR66" si="7658">VPG$60*$C66*$C$65</f>
        <v>0</v>
      </c>
      <c r="VPI66" s="378">
        <f t="shared" ref="VPI66:VRT66" si="7659">VPI$60*$C66*$C$65</f>
        <v>0</v>
      </c>
      <c r="VPK66" s="378">
        <f t="shared" ref="VPK66:VRV66" si="7660">VPK$60*$C66*$C$65</f>
        <v>0</v>
      </c>
      <c r="VPM66" s="378">
        <f t="shared" ref="VPM66:VRX66" si="7661">VPM$60*$C66*$C$65</f>
        <v>0</v>
      </c>
      <c r="VPO66" s="378">
        <f t="shared" ref="VPO66:VRZ66" si="7662">VPO$60*$C66*$C$65</f>
        <v>0</v>
      </c>
      <c r="VPQ66" s="378">
        <f t="shared" ref="VPQ66:VSB66" si="7663">VPQ$60*$C66*$C$65</f>
        <v>0</v>
      </c>
      <c r="VPS66" s="378">
        <f t="shared" ref="VPS66:VSD66" si="7664">VPS$60*$C66*$C$65</f>
        <v>0</v>
      </c>
      <c r="VPU66" s="378">
        <f t="shared" ref="VPU66:VSF66" si="7665">VPU$60*$C66*$C$65</f>
        <v>0</v>
      </c>
      <c r="VPW66" s="378">
        <f t="shared" ref="VPW66:VSH66" si="7666">VPW$60*$C66*$C$65</f>
        <v>0</v>
      </c>
      <c r="VPY66" s="378">
        <f t="shared" ref="VPY66:VSJ66" si="7667">VPY$60*$C66*$C$65</f>
        <v>0</v>
      </c>
      <c r="VQA66" s="378">
        <f t="shared" ref="VQA66:VSL66" si="7668">VQA$60*$C66*$C$65</f>
        <v>0</v>
      </c>
      <c r="VQC66" s="378">
        <f t="shared" ref="VQC66:VSN66" si="7669">VQC$60*$C66*$C$65</f>
        <v>0</v>
      </c>
      <c r="VQE66" s="378">
        <f t="shared" ref="VQE66:VSP69" si="7670">VQE$60*$C66*$C$65</f>
        <v>0</v>
      </c>
      <c r="VQG66" s="378">
        <f t="shared" ref="VQG66:VSR66" si="7671">VQG$60*$C66*$C$65</f>
        <v>0</v>
      </c>
      <c r="VQI66" s="378">
        <f t="shared" ref="VQI66:VST66" si="7672">VQI$60*$C66*$C$65</f>
        <v>0</v>
      </c>
      <c r="VQK66" s="378">
        <f t="shared" ref="VQK66:VSV66" si="7673">VQK$60*$C66*$C$65</f>
        <v>0</v>
      </c>
      <c r="VQM66" s="378">
        <f t="shared" ref="VQM66:VSX66" si="7674">VQM$60*$C66*$C$65</f>
        <v>0</v>
      </c>
      <c r="VQO66" s="378">
        <f t="shared" ref="VQO66:VSZ66" si="7675">VQO$60*$C66*$C$65</f>
        <v>0</v>
      </c>
      <c r="VQQ66" s="378">
        <f t="shared" ref="VQQ66:VTB66" si="7676">VQQ$60*$C66*$C$65</f>
        <v>0</v>
      </c>
      <c r="VQS66" s="378">
        <f t="shared" ref="VQS66:VTD66" si="7677">VQS$60*$C66*$C$65</f>
        <v>0</v>
      </c>
      <c r="VQU66" s="378">
        <f t="shared" ref="VQU66:VTF66" si="7678">VQU$60*$C66*$C$65</f>
        <v>0</v>
      </c>
      <c r="VQW66" s="378">
        <f t="shared" ref="VQW66:VTH66" si="7679">VQW$60*$C66*$C$65</f>
        <v>0</v>
      </c>
      <c r="VQY66" s="378">
        <f t="shared" ref="VQY66:VTJ66" si="7680">VQY$60*$C66*$C$65</f>
        <v>0</v>
      </c>
      <c r="VRA66" s="378">
        <f t="shared" ref="VRA66:VTL66" si="7681">VRA$60*$C66*$C$65</f>
        <v>0</v>
      </c>
      <c r="VRC66" s="378">
        <f t="shared" ref="VRC66:VTN66" si="7682">VRC$60*$C66*$C$65</f>
        <v>0</v>
      </c>
      <c r="VRE66" s="378">
        <f t="shared" ref="VRE66:VTP66" si="7683">VRE$60*$C66*$C$65</f>
        <v>0</v>
      </c>
      <c r="VRG66" s="378">
        <f t="shared" ref="VRG66:VTR66" si="7684">VRG$60*$C66*$C$65</f>
        <v>0</v>
      </c>
      <c r="VRI66" s="378">
        <f t="shared" ref="VRI66:VTT66" si="7685">VRI$60*$C66*$C$65</f>
        <v>0</v>
      </c>
      <c r="VRK66" s="378">
        <f t="shared" ref="VRK66:VTV66" si="7686">VRK$60*$C66*$C$65</f>
        <v>0</v>
      </c>
      <c r="VRM66" s="378">
        <f t="shared" ref="VRM66:VTX66" si="7687">VRM$60*$C66*$C$65</f>
        <v>0</v>
      </c>
      <c r="VRO66" s="378">
        <f t="shared" ref="VRO66:VTZ66" si="7688">VRO$60*$C66*$C$65</f>
        <v>0</v>
      </c>
      <c r="VRQ66" s="378">
        <f t="shared" ref="VRQ66:VUB66" si="7689">VRQ$60*$C66*$C$65</f>
        <v>0</v>
      </c>
      <c r="VRS66" s="378">
        <f t="shared" ref="VRS66:VUD66" si="7690">VRS$60*$C66*$C$65</f>
        <v>0</v>
      </c>
      <c r="VRU66" s="378">
        <f t="shared" ref="VRU66:VUF66" si="7691">VRU$60*$C66*$C$65</f>
        <v>0</v>
      </c>
      <c r="VRW66" s="378">
        <f t="shared" ref="VRW66:VUH66" si="7692">VRW$60*$C66*$C$65</f>
        <v>0</v>
      </c>
      <c r="VRY66" s="378">
        <f t="shared" ref="VRY66:VUJ66" si="7693">VRY$60*$C66*$C$65</f>
        <v>0</v>
      </c>
      <c r="VSA66" s="378">
        <f t="shared" ref="VSA66:VUL66" si="7694">VSA$60*$C66*$C$65</f>
        <v>0</v>
      </c>
      <c r="VSC66" s="378">
        <f t="shared" ref="VSC66:VUN66" si="7695">VSC$60*$C66*$C$65</f>
        <v>0</v>
      </c>
      <c r="VSE66" s="378">
        <f t="shared" ref="VSE66:VUP66" si="7696">VSE$60*$C66*$C$65</f>
        <v>0</v>
      </c>
      <c r="VSG66" s="378">
        <f t="shared" ref="VSG66:VUR66" si="7697">VSG$60*$C66*$C$65</f>
        <v>0</v>
      </c>
      <c r="VSI66" s="378">
        <f t="shared" ref="VSI66:VUT66" si="7698">VSI$60*$C66*$C$65</f>
        <v>0</v>
      </c>
      <c r="VSK66" s="378">
        <f t="shared" ref="VSK66:VUV66" si="7699">VSK$60*$C66*$C$65</f>
        <v>0</v>
      </c>
      <c r="VSM66" s="378">
        <f t="shared" ref="VSM66:VUX66" si="7700">VSM$60*$C66*$C$65</f>
        <v>0</v>
      </c>
      <c r="VSO66" s="378">
        <f t="shared" ref="VSO66:VUZ66" si="7701">VSO$60*$C66*$C$65</f>
        <v>0</v>
      </c>
      <c r="VSQ66" s="378">
        <f t="shared" ref="VSQ66:VVB69" si="7702">VSQ$60*$C66*$C$65</f>
        <v>0</v>
      </c>
      <c r="VSS66" s="378">
        <f t="shared" ref="VSS66:VVD66" si="7703">VSS$60*$C66*$C$65</f>
        <v>0</v>
      </c>
      <c r="VSU66" s="378">
        <f t="shared" ref="VSU66:VVF66" si="7704">VSU$60*$C66*$C$65</f>
        <v>0</v>
      </c>
      <c r="VSW66" s="378">
        <f t="shared" ref="VSW66:VVH66" si="7705">VSW$60*$C66*$C$65</f>
        <v>0</v>
      </c>
      <c r="VSY66" s="378">
        <f t="shared" ref="VSY66:VVJ66" si="7706">VSY$60*$C66*$C$65</f>
        <v>0</v>
      </c>
      <c r="VTA66" s="378">
        <f t="shared" ref="VTA66:VVL66" si="7707">VTA$60*$C66*$C$65</f>
        <v>0</v>
      </c>
      <c r="VTC66" s="378">
        <f t="shared" ref="VTC66:VVN66" si="7708">VTC$60*$C66*$C$65</f>
        <v>0</v>
      </c>
      <c r="VTE66" s="378">
        <f t="shared" ref="VTE66:VVP66" si="7709">VTE$60*$C66*$C$65</f>
        <v>0</v>
      </c>
      <c r="VTG66" s="378">
        <f t="shared" ref="VTG66:VVR66" si="7710">VTG$60*$C66*$C$65</f>
        <v>0</v>
      </c>
      <c r="VTI66" s="378">
        <f t="shared" ref="VTI66:VVT66" si="7711">VTI$60*$C66*$C$65</f>
        <v>0</v>
      </c>
      <c r="VTK66" s="378">
        <f t="shared" ref="VTK66:VVV66" si="7712">VTK$60*$C66*$C$65</f>
        <v>0</v>
      </c>
      <c r="VTM66" s="378">
        <f t="shared" ref="VTM66:VVX66" si="7713">VTM$60*$C66*$C$65</f>
        <v>0</v>
      </c>
      <c r="VTO66" s="378">
        <f t="shared" ref="VTO66:VVZ66" si="7714">VTO$60*$C66*$C$65</f>
        <v>0</v>
      </c>
      <c r="VTQ66" s="378">
        <f t="shared" ref="VTQ66:VWB66" si="7715">VTQ$60*$C66*$C$65</f>
        <v>0</v>
      </c>
      <c r="VTS66" s="378">
        <f t="shared" ref="VTS66:VWD66" si="7716">VTS$60*$C66*$C$65</f>
        <v>0</v>
      </c>
      <c r="VTU66" s="378">
        <f t="shared" ref="VTU66:VWF66" si="7717">VTU$60*$C66*$C$65</f>
        <v>0</v>
      </c>
      <c r="VTW66" s="378">
        <f t="shared" ref="VTW66:VWH66" si="7718">VTW$60*$C66*$C$65</f>
        <v>0</v>
      </c>
      <c r="VTY66" s="378">
        <f t="shared" ref="VTY66:VWJ66" si="7719">VTY$60*$C66*$C$65</f>
        <v>0</v>
      </c>
      <c r="VUA66" s="378">
        <f t="shared" ref="VUA66:VWL66" si="7720">VUA$60*$C66*$C$65</f>
        <v>0</v>
      </c>
      <c r="VUC66" s="378">
        <f t="shared" ref="VUC66:VWN66" si="7721">VUC$60*$C66*$C$65</f>
        <v>0</v>
      </c>
      <c r="VUE66" s="378">
        <f t="shared" ref="VUE66:VWP66" si="7722">VUE$60*$C66*$C$65</f>
        <v>0</v>
      </c>
      <c r="VUG66" s="378">
        <f t="shared" ref="VUG66:VWR66" si="7723">VUG$60*$C66*$C$65</f>
        <v>0</v>
      </c>
      <c r="VUI66" s="378">
        <f t="shared" ref="VUI66:VWT66" si="7724">VUI$60*$C66*$C$65</f>
        <v>0</v>
      </c>
      <c r="VUK66" s="378">
        <f t="shared" ref="VUK66:VWV66" si="7725">VUK$60*$C66*$C$65</f>
        <v>0</v>
      </c>
      <c r="VUM66" s="378">
        <f t="shared" ref="VUM66:VWX66" si="7726">VUM$60*$C66*$C$65</f>
        <v>0</v>
      </c>
      <c r="VUO66" s="378">
        <f t="shared" ref="VUO66:VWZ66" si="7727">VUO$60*$C66*$C$65</f>
        <v>0</v>
      </c>
      <c r="VUQ66" s="378">
        <f t="shared" ref="VUQ66:VXB66" si="7728">VUQ$60*$C66*$C$65</f>
        <v>0</v>
      </c>
      <c r="VUS66" s="378">
        <f t="shared" ref="VUS66:VXD66" si="7729">VUS$60*$C66*$C$65</f>
        <v>0</v>
      </c>
      <c r="VUU66" s="378">
        <f t="shared" ref="VUU66:VXF66" si="7730">VUU$60*$C66*$C$65</f>
        <v>0</v>
      </c>
      <c r="VUW66" s="378">
        <f t="shared" ref="VUW66:VXH66" si="7731">VUW$60*$C66*$C$65</f>
        <v>0</v>
      </c>
      <c r="VUY66" s="378">
        <f t="shared" ref="VUY66:VXJ66" si="7732">VUY$60*$C66*$C$65</f>
        <v>0</v>
      </c>
      <c r="VVA66" s="378">
        <f t="shared" ref="VVA66:VXL66" si="7733">VVA$60*$C66*$C$65</f>
        <v>0</v>
      </c>
      <c r="VVC66" s="378">
        <f t="shared" ref="VVC66:VXN69" si="7734">VVC$60*$C66*$C$65</f>
        <v>0</v>
      </c>
      <c r="VVE66" s="378">
        <f t="shared" ref="VVE66:VXP66" si="7735">VVE$60*$C66*$C$65</f>
        <v>0</v>
      </c>
      <c r="VVG66" s="378">
        <f t="shared" ref="VVG66:VXR66" si="7736">VVG$60*$C66*$C$65</f>
        <v>0</v>
      </c>
      <c r="VVI66" s="378">
        <f t="shared" ref="VVI66:VXT66" si="7737">VVI$60*$C66*$C$65</f>
        <v>0</v>
      </c>
      <c r="VVK66" s="378">
        <f t="shared" ref="VVK66:VXV66" si="7738">VVK$60*$C66*$C$65</f>
        <v>0</v>
      </c>
      <c r="VVM66" s="378">
        <f t="shared" ref="VVM66:VXX66" si="7739">VVM$60*$C66*$C$65</f>
        <v>0</v>
      </c>
      <c r="VVO66" s="378">
        <f t="shared" ref="VVO66:VXZ66" si="7740">VVO$60*$C66*$C$65</f>
        <v>0</v>
      </c>
      <c r="VVQ66" s="378">
        <f t="shared" ref="VVQ66:VYB66" si="7741">VVQ$60*$C66*$C$65</f>
        <v>0</v>
      </c>
      <c r="VVS66" s="378">
        <f t="shared" ref="VVS66:VYD66" si="7742">VVS$60*$C66*$C$65</f>
        <v>0</v>
      </c>
      <c r="VVU66" s="378">
        <f t="shared" ref="VVU66:VYF66" si="7743">VVU$60*$C66*$C$65</f>
        <v>0</v>
      </c>
      <c r="VVW66" s="378">
        <f t="shared" ref="VVW66:VYH66" si="7744">VVW$60*$C66*$C$65</f>
        <v>0</v>
      </c>
      <c r="VVY66" s="378">
        <f t="shared" ref="VVY66:VYJ66" si="7745">VVY$60*$C66*$C$65</f>
        <v>0</v>
      </c>
      <c r="VWA66" s="378">
        <f t="shared" ref="VWA66:VYL66" si="7746">VWA$60*$C66*$C$65</f>
        <v>0</v>
      </c>
      <c r="VWC66" s="378">
        <f t="shared" ref="VWC66:VYN66" si="7747">VWC$60*$C66*$C$65</f>
        <v>0</v>
      </c>
      <c r="VWE66" s="378">
        <f t="shared" ref="VWE66:VYP66" si="7748">VWE$60*$C66*$C$65</f>
        <v>0</v>
      </c>
      <c r="VWG66" s="378">
        <f t="shared" ref="VWG66:VYR66" si="7749">VWG$60*$C66*$C$65</f>
        <v>0</v>
      </c>
      <c r="VWI66" s="378">
        <f t="shared" ref="VWI66:VYT66" si="7750">VWI$60*$C66*$C$65</f>
        <v>0</v>
      </c>
      <c r="VWK66" s="378">
        <f t="shared" ref="VWK66:VYV66" si="7751">VWK$60*$C66*$C$65</f>
        <v>0</v>
      </c>
      <c r="VWM66" s="378">
        <f t="shared" ref="VWM66:VYX66" si="7752">VWM$60*$C66*$C$65</f>
        <v>0</v>
      </c>
      <c r="VWO66" s="378">
        <f t="shared" ref="VWO66:VYZ66" si="7753">VWO$60*$C66*$C$65</f>
        <v>0</v>
      </c>
      <c r="VWQ66" s="378">
        <f t="shared" ref="VWQ66:VZB66" si="7754">VWQ$60*$C66*$C$65</f>
        <v>0</v>
      </c>
      <c r="VWS66" s="378">
        <f t="shared" ref="VWS66:VZD66" si="7755">VWS$60*$C66*$C$65</f>
        <v>0</v>
      </c>
      <c r="VWU66" s="378">
        <f t="shared" ref="VWU66:VZF66" si="7756">VWU$60*$C66*$C$65</f>
        <v>0</v>
      </c>
      <c r="VWW66" s="378">
        <f t="shared" ref="VWW66:VZH66" si="7757">VWW$60*$C66*$C$65</f>
        <v>0</v>
      </c>
      <c r="VWY66" s="378">
        <f t="shared" ref="VWY66:VZJ66" si="7758">VWY$60*$C66*$C$65</f>
        <v>0</v>
      </c>
      <c r="VXA66" s="378">
        <f t="shared" ref="VXA66:VZL66" si="7759">VXA$60*$C66*$C$65</f>
        <v>0</v>
      </c>
      <c r="VXC66" s="378">
        <f t="shared" ref="VXC66:VZN66" si="7760">VXC$60*$C66*$C$65</f>
        <v>0</v>
      </c>
      <c r="VXE66" s="378">
        <f t="shared" ref="VXE66:VZP66" si="7761">VXE$60*$C66*$C$65</f>
        <v>0</v>
      </c>
      <c r="VXG66" s="378">
        <f t="shared" ref="VXG66:VZR66" si="7762">VXG$60*$C66*$C$65</f>
        <v>0</v>
      </c>
      <c r="VXI66" s="378">
        <f t="shared" ref="VXI66:VZT66" si="7763">VXI$60*$C66*$C$65</f>
        <v>0</v>
      </c>
      <c r="VXK66" s="378">
        <f t="shared" ref="VXK66:VZV66" si="7764">VXK$60*$C66*$C$65</f>
        <v>0</v>
      </c>
      <c r="VXM66" s="378">
        <f t="shared" ref="VXM66:VZX66" si="7765">VXM$60*$C66*$C$65</f>
        <v>0</v>
      </c>
      <c r="VXO66" s="378">
        <f t="shared" ref="VXO66:VZZ69" si="7766">VXO$60*$C66*$C$65</f>
        <v>0</v>
      </c>
      <c r="VXQ66" s="378">
        <f t="shared" ref="VXQ66:WAB66" si="7767">VXQ$60*$C66*$C$65</f>
        <v>0</v>
      </c>
      <c r="VXS66" s="378">
        <f t="shared" ref="VXS66:WAD66" si="7768">VXS$60*$C66*$C$65</f>
        <v>0</v>
      </c>
      <c r="VXU66" s="378">
        <f t="shared" ref="VXU66:WAF66" si="7769">VXU$60*$C66*$C$65</f>
        <v>0</v>
      </c>
      <c r="VXW66" s="378">
        <f t="shared" ref="VXW66:WAH66" si="7770">VXW$60*$C66*$C$65</f>
        <v>0</v>
      </c>
      <c r="VXY66" s="378">
        <f t="shared" ref="VXY66:WAJ66" si="7771">VXY$60*$C66*$C$65</f>
        <v>0</v>
      </c>
      <c r="VYA66" s="378">
        <f t="shared" ref="VYA66:WAL66" si="7772">VYA$60*$C66*$C$65</f>
        <v>0</v>
      </c>
      <c r="VYC66" s="378">
        <f t="shared" ref="VYC66:WAN66" si="7773">VYC$60*$C66*$C$65</f>
        <v>0</v>
      </c>
      <c r="VYE66" s="378">
        <f t="shared" ref="VYE66:WAP66" si="7774">VYE$60*$C66*$C$65</f>
        <v>0</v>
      </c>
      <c r="VYG66" s="378">
        <f t="shared" ref="VYG66:WAR66" si="7775">VYG$60*$C66*$C$65</f>
        <v>0</v>
      </c>
      <c r="VYI66" s="378">
        <f t="shared" ref="VYI66:WAT66" si="7776">VYI$60*$C66*$C$65</f>
        <v>0</v>
      </c>
      <c r="VYK66" s="378">
        <f t="shared" ref="VYK66:WAV66" si="7777">VYK$60*$C66*$C$65</f>
        <v>0</v>
      </c>
      <c r="VYM66" s="378">
        <f t="shared" ref="VYM66:WAX66" si="7778">VYM$60*$C66*$C$65</f>
        <v>0</v>
      </c>
      <c r="VYO66" s="378">
        <f t="shared" ref="VYO66:WAZ66" si="7779">VYO$60*$C66*$C$65</f>
        <v>0</v>
      </c>
      <c r="VYQ66" s="378">
        <f t="shared" ref="VYQ66:WBB66" si="7780">VYQ$60*$C66*$C$65</f>
        <v>0</v>
      </c>
      <c r="VYS66" s="378">
        <f t="shared" ref="VYS66:WBD66" si="7781">VYS$60*$C66*$C$65</f>
        <v>0</v>
      </c>
      <c r="VYU66" s="378">
        <f t="shared" ref="VYU66:WBF66" si="7782">VYU$60*$C66*$C$65</f>
        <v>0</v>
      </c>
      <c r="VYW66" s="378">
        <f t="shared" ref="VYW66:WBH66" si="7783">VYW$60*$C66*$C$65</f>
        <v>0</v>
      </c>
      <c r="VYY66" s="378">
        <f t="shared" ref="VYY66:WBJ66" si="7784">VYY$60*$C66*$C$65</f>
        <v>0</v>
      </c>
      <c r="VZA66" s="378">
        <f t="shared" ref="VZA66:WBL66" si="7785">VZA$60*$C66*$C$65</f>
        <v>0</v>
      </c>
      <c r="VZC66" s="378">
        <f t="shared" ref="VZC66:WBN66" si="7786">VZC$60*$C66*$C$65</f>
        <v>0</v>
      </c>
      <c r="VZE66" s="378">
        <f t="shared" ref="VZE66:WBP66" si="7787">VZE$60*$C66*$C$65</f>
        <v>0</v>
      </c>
      <c r="VZG66" s="378">
        <f t="shared" ref="VZG66:WBR66" si="7788">VZG$60*$C66*$C$65</f>
        <v>0</v>
      </c>
      <c r="VZI66" s="378">
        <f t="shared" ref="VZI66:WBT66" si="7789">VZI$60*$C66*$C$65</f>
        <v>0</v>
      </c>
      <c r="VZK66" s="378">
        <f t="shared" ref="VZK66:WBV66" si="7790">VZK$60*$C66*$C$65</f>
        <v>0</v>
      </c>
      <c r="VZM66" s="378">
        <f t="shared" ref="VZM66:WBX66" si="7791">VZM$60*$C66*$C$65</f>
        <v>0</v>
      </c>
      <c r="VZO66" s="378">
        <f t="shared" ref="VZO66:WBZ66" si="7792">VZO$60*$C66*$C$65</f>
        <v>0</v>
      </c>
      <c r="VZQ66" s="378">
        <f t="shared" ref="VZQ66:WCB66" si="7793">VZQ$60*$C66*$C$65</f>
        <v>0</v>
      </c>
      <c r="VZS66" s="378">
        <f t="shared" ref="VZS66:WCD66" si="7794">VZS$60*$C66*$C$65</f>
        <v>0</v>
      </c>
      <c r="VZU66" s="378">
        <f t="shared" ref="VZU66:WCF66" si="7795">VZU$60*$C66*$C$65</f>
        <v>0</v>
      </c>
      <c r="VZW66" s="378">
        <f t="shared" ref="VZW66:WCH66" si="7796">VZW$60*$C66*$C$65</f>
        <v>0</v>
      </c>
      <c r="VZY66" s="378">
        <f t="shared" ref="VZY66:WCJ66" si="7797">VZY$60*$C66*$C$65</f>
        <v>0</v>
      </c>
      <c r="WAA66" s="378">
        <f t="shared" ref="WAA66:WCL69" si="7798">WAA$60*$C66*$C$65</f>
        <v>0</v>
      </c>
      <c r="WAC66" s="378">
        <f t="shared" ref="WAC66:WCN66" si="7799">WAC$60*$C66*$C$65</f>
        <v>0</v>
      </c>
      <c r="WAE66" s="378">
        <f t="shared" ref="WAE66:WCP66" si="7800">WAE$60*$C66*$C$65</f>
        <v>0</v>
      </c>
      <c r="WAG66" s="378">
        <f t="shared" ref="WAG66:WCR66" si="7801">WAG$60*$C66*$C$65</f>
        <v>0</v>
      </c>
      <c r="WAI66" s="378">
        <f t="shared" ref="WAI66:WCT66" si="7802">WAI$60*$C66*$C$65</f>
        <v>0</v>
      </c>
      <c r="WAK66" s="378">
        <f t="shared" ref="WAK66:WCV66" si="7803">WAK$60*$C66*$C$65</f>
        <v>0</v>
      </c>
      <c r="WAM66" s="378">
        <f t="shared" ref="WAM66:WCX66" si="7804">WAM$60*$C66*$C$65</f>
        <v>0</v>
      </c>
      <c r="WAO66" s="378">
        <f t="shared" ref="WAO66:WCZ66" si="7805">WAO$60*$C66*$C$65</f>
        <v>0</v>
      </c>
      <c r="WAQ66" s="378">
        <f t="shared" ref="WAQ66:WDB66" si="7806">WAQ$60*$C66*$C$65</f>
        <v>0</v>
      </c>
      <c r="WAS66" s="378">
        <f t="shared" ref="WAS66:WDD66" si="7807">WAS$60*$C66*$C$65</f>
        <v>0</v>
      </c>
      <c r="WAU66" s="378">
        <f t="shared" ref="WAU66:WDF66" si="7808">WAU$60*$C66*$C$65</f>
        <v>0</v>
      </c>
      <c r="WAW66" s="378">
        <f t="shared" ref="WAW66:WDH66" si="7809">WAW$60*$C66*$C$65</f>
        <v>0</v>
      </c>
      <c r="WAY66" s="378">
        <f t="shared" ref="WAY66:WDJ66" si="7810">WAY$60*$C66*$C$65</f>
        <v>0</v>
      </c>
      <c r="WBA66" s="378">
        <f t="shared" ref="WBA66:WDL66" si="7811">WBA$60*$C66*$C$65</f>
        <v>0</v>
      </c>
      <c r="WBC66" s="378">
        <f t="shared" ref="WBC66:WDN66" si="7812">WBC$60*$C66*$C$65</f>
        <v>0</v>
      </c>
      <c r="WBE66" s="378">
        <f t="shared" ref="WBE66:WDP66" si="7813">WBE$60*$C66*$C$65</f>
        <v>0</v>
      </c>
      <c r="WBG66" s="378">
        <f t="shared" ref="WBG66:WDR66" si="7814">WBG$60*$C66*$C$65</f>
        <v>0</v>
      </c>
      <c r="WBI66" s="378">
        <f t="shared" ref="WBI66:WDT66" si="7815">WBI$60*$C66*$C$65</f>
        <v>0</v>
      </c>
      <c r="WBK66" s="378">
        <f t="shared" ref="WBK66:WDV66" si="7816">WBK$60*$C66*$C$65</f>
        <v>0</v>
      </c>
      <c r="WBM66" s="378">
        <f t="shared" ref="WBM66:WDX66" si="7817">WBM$60*$C66*$C$65</f>
        <v>0</v>
      </c>
      <c r="WBO66" s="378">
        <f t="shared" ref="WBO66:WDZ66" si="7818">WBO$60*$C66*$C$65</f>
        <v>0</v>
      </c>
      <c r="WBQ66" s="378">
        <f t="shared" ref="WBQ66:WEB66" si="7819">WBQ$60*$C66*$C$65</f>
        <v>0</v>
      </c>
      <c r="WBS66" s="378">
        <f t="shared" ref="WBS66:WED66" si="7820">WBS$60*$C66*$C$65</f>
        <v>0</v>
      </c>
      <c r="WBU66" s="378">
        <f t="shared" ref="WBU66:WEF66" si="7821">WBU$60*$C66*$C$65</f>
        <v>0</v>
      </c>
      <c r="WBW66" s="378">
        <f t="shared" ref="WBW66:WEH66" si="7822">WBW$60*$C66*$C$65</f>
        <v>0</v>
      </c>
      <c r="WBY66" s="378">
        <f t="shared" ref="WBY66:WEJ66" si="7823">WBY$60*$C66*$C$65</f>
        <v>0</v>
      </c>
      <c r="WCA66" s="378">
        <f t="shared" ref="WCA66:WEL66" si="7824">WCA$60*$C66*$C$65</f>
        <v>0</v>
      </c>
      <c r="WCC66" s="378">
        <f t="shared" ref="WCC66:WEN66" si="7825">WCC$60*$C66*$C$65</f>
        <v>0</v>
      </c>
      <c r="WCE66" s="378">
        <f t="shared" ref="WCE66:WEP66" si="7826">WCE$60*$C66*$C$65</f>
        <v>0</v>
      </c>
      <c r="WCG66" s="378">
        <f t="shared" ref="WCG66:WER66" si="7827">WCG$60*$C66*$C$65</f>
        <v>0</v>
      </c>
      <c r="WCI66" s="378">
        <f t="shared" ref="WCI66:WET66" si="7828">WCI$60*$C66*$C$65</f>
        <v>0</v>
      </c>
      <c r="WCK66" s="378">
        <f t="shared" ref="WCK66:WEV66" si="7829">WCK$60*$C66*$C$65</f>
        <v>0</v>
      </c>
      <c r="WCM66" s="378">
        <f t="shared" ref="WCM66:WEX69" si="7830">WCM$60*$C66*$C$65</f>
        <v>0</v>
      </c>
      <c r="WCO66" s="378">
        <f t="shared" ref="WCO66:WEZ66" si="7831">WCO$60*$C66*$C$65</f>
        <v>0</v>
      </c>
      <c r="WCQ66" s="378">
        <f t="shared" ref="WCQ66:WFB66" si="7832">WCQ$60*$C66*$C$65</f>
        <v>0</v>
      </c>
      <c r="WCS66" s="378">
        <f t="shared" ref="WCS66:WFD66" si="7833">WCS$60*$C66*$C$65</f>
        <v>0</v>
      </c>
      <c r="WCU66" s="378">
        <f t="shared" ref="WCU66:WFF66" si="7834">WCU$60*$C66*$C$65</f>
        <v>0</v>
      </c>
      <c r="WCW66" s="378">
        <f t="shared" ref="WCW66:WFH66" si="7835">WCW$60*$C66*$C$65</f>
        <v>0</v>
      </c>
      <c r="WCY66" s="378">
        <f t="shared" ref="WCY66:WFJ66" si="7836">WCY$60*$C66*$C$65</f>
        <v>0</v>
      </c>
      <c r="WDA66" s="378">
        <f t="shared" ref="WDA66:WFL66" si="7837">WDA$60*$C66*$C$65</f>
        <v>0</v>
      </c>
      <c r="WDC66" s="378">
        <f t="shared" ref="WDC66:WFN66" si="7838">WDC$60*$C66*$C$65</f>
        <v>0</v>
      </c>
      <c r="WDE66" s="378">
        <f t="shared" ref="WDE66:WFP66" si="7839">WDE$60*$C66*$C$65</f>
        <v>0</v>
      </c>
      <c r="WDG66" s="378">
        <f t="shared" ref="WDG66:WFR66" si="7840">WDG$60*$C66*$C$65</f>
        <v>0</v>
      </c>
      <c r="WDI66" s="378">
        <f t="shared" ref="WDI66:WFT66" si="7841">WDI$60*$C66*$C$65</f>
        <v>0</v>
      </c>
      <c r="WDK66" s="378">
        <f t="shared" ref="WDK66:WFV66" si="7842">WDK$60*$C66*$C$65</f>
        <v>0</v>
      </c>
      <c r="WDM66" s="378">
        <f t="shared" ref="WDM66:WFX66" si="7843">WDM$60*$C66*$C$65</f>
        <v>0</v>
      </c>
      <c r="WDO66" s="378">
        <f t="shared" ref="WDO66:WFZ66" si="7844">WDO$60*$C66*$C$65</f>
        <v>0</v>
      </c>
      <c r="WDQ66" s="378">
        <f t="shared" ref="WDQ66:WGB66" si="7845">WDQ$60*$C66*$C$65</f>
        <v>0</v>
      </c>
      <c r="WDS66" s="378">
        <f t="shared" ref="WDS66:WGD66" si="7846">WDS$60*$C66*$C$65</f>
        <v>0</v>
      </c>
      <c r="WDU66" s="378">
        <f t="shared" ref="WDU66:WGF66" si="7847">WDU$60*$C66*$C$65</f>
        <v>0</v>
      </c>
      <c r="WDW66" s="378">
        <f t="shared" ref="WDW66:WGH66" si="7848">WDW$60*$C66*$C$65</f>
        <v>0</v>
      </c>
      <c r="WDY66" s="378">
        <f t="shared" ref="WDY66:WGJ66" si="7849">WDY$60*$C66*$C$65</f>
        <v>0</v>
      </c>
      <c r="WEA66" s="378">
        <f t="shared" ref="WEA66:WGL66" si="7850">WEA$60*$C66*$C$65</f>
        <v>0</v>
      </c>
      <c r="WEC66" s="378">
        <f t="shared" ref="WEC66:WGN66" si="7851">WEC$60*$C66*$C$65</f>
        <v>0</v>
      </c>
      <c r="WEE66" s="378">
        <f t="shared" ref="WEE66:WGP66" si="7852">WEE$60*$C66*$C$65</f>
        <v>0</v>
      </c>
      <c r="WEG66" s="378">
        <f t="shared" ref="WEG66:WGR66" si="7853">WEG$60*$C66*$C$65</f>
        <v>0</v>
      </c>
      <c r="WEI66" s="378">
        <f t="shared" ref="WEI66:WGT66" si="7854">WEI$60*$C66*$C$65</f>
        <v>0</v>
      </c>
      <c r="WEK66" s="378">
        <f t="shared" ref="WEK66:WGV66" si="7855">WEK$60*$C66*$C$65</f>
        <v>0</v>
      </c>
      <c r="WEM66" s="378">
        <f t="shared" ref="WEM66:WGX66" si="7856">WEM$60*$C66*$C$65</f>
        <v>0</v>
      </c>
      <c r="WEO66" s="378">
        <f t="shared" ref="WEO66:WGZ66" si="7857">WEO$60*$C66*$C$65</f>
        <v>0</v>
      </c>
      <c r="WEQ66" s="378">
        <f t="shared" ref="WEQ66:WHB66" si="7858">WEQ$60*$C66*$C$65</f>
        <v>0</v>
      </c>
      <c r="WES66" s="378">
        <f t="shared" ref="WES66:WHD66" si="7859">WES$60*$C66*$C$65</f>
        <v>0</v>
      </c>
      <c r="WEU66" s="378">
        <f t="shared" ref="WEU66:WHF66" si="7860">WEU$60*$C66*$C$65</f>
        <v>0</v>
      </c>
      <c r="WEW66" s="378">
        <f t="shared" ref="WEW66:WHH66" si="7861">WEW$60*$C66*$C$65</f>
        <v>0</v>
      </c>
      <c r="WEY66" s="378">
        <f t="shared" ref="WEY66:WHJ69" si="7862">WEY$60*$C66*$C$65</f>
        <v>0</v>
      </c>
      <c r="WFA66" s="378">
        <f t="shared" ref="WFA66:WHL66" si="7863">WFA$60*$C66*$C$65</f>
        <v>0</v>
      </c>
      <c r="WFC66" s="378">
        <f t="shared" ref="WFC66:WHN66" si="7864">WFC$60*$C66*$C$65</f>
        <v>0</v>
      </c>
      <c r="WFE66" s="378">
        <f t="shared" ref="WFE66:WHP66" si="7865">WFE$60*$C66*$C$65</f>
        <v>0</v>
      </c>
      <c r="WFG66" s="378">
        <f t="shared" ref="WFG66:WHR66" si="7866">WFG$60*$C66*$C$65</f>
        <v>0</v>
      </c>
      <c r="WFI66" s="378">
        <f t="shared" ref="WFI66:WHT66" si="7867">WFI$60*$C66*$C$65</f>
        <v>0</v>
      </c>
      <c r="WFK66" s="378">
        <f t="shared" ref="WFK66:WHV66" si="7868">WFK$60*$C66*$C$65</f>
        <v>0</v>
      </c>
      <c r="WFM66" s="378">
        <f t="shared" ref="WFM66:WHX66" si="7869">WFM$60*$C66*$C$65</f>
        <v>0</v>
      </c>
      <c r="WFO66" s="378">
        <f t="shared" ref="WFO66:WHZ66" si="7870">WFO$60*$C66*$C$65</f>
        <v>0</v>
      </c>
      <c r="WFQ66" s="378">
        <f t="shared" ref="WFQ66:WIB66" si="7871">WFQ$60*$C66*$C$65</f>
        <v>0</v>
      </c>
      <c r="WFS66" s="378">
        <f t="shared" ref="WFS66:WID66" si="7872">WFS$60*$C66*$C$65</f>
        <v>0</v>
      </c>
      <c r="WFU66" s="378">
        <f t="shared" ref="WFU66:WIF66" si="7873">WFU$60*$C66*$C$65</f>
        <v>0</v>
      </c>
      <c r="WFW66" s="378">
        <f t="shared" ref="WFW66:WIH66" si="7874">WFW$60*$C66*$C$65</f>
        <v>0</v>
      </c>
      <c r="WFY66" s="378">
        <f t="shared" ref="WFY66:WIJ66" si="7875">WFY$60*$C66*$C$65</f>
        <v>0</v>
      </c>
      <c r="WGA66" s="378">
        <f t="shared" ref="WGA66:WIL66" si="7876">WGA$60*$C66*$C$65</f>
        <v>0</v>
      </c>
      <c r="WGC66" s="378">
        <f t="shared" ref="WGC66:WIN66" si="7877">WGC$60*$C66*$C$65</f>
        <v>0</v>
      </c>
      <c r="WGE66" s="378">
        <f t="shared" ref="WGE66:WIP66" si="7878">WGE$60*$C66*$C$65</f>
        <v>0</v>
      </c>
      <c r="WGG66" s="378">
        <f t="shared" ref="WGG66:WIR66" si="7879">WGG$60*$C66*$C$65</f>
        <v>0</v>
      </c>
      <c r="WGI66" s="378">
        <f t="shared" ref="WGI66:WIT66" si="7880">WGI$60*$C66*$C$65</f>
        <v>0</v>
      </c>
      <c r="WGK66" s="378">
        <f t="shared" ref="WGK66:WIV66" si="7881">WGK$60*$C66*$C$65</f>
        <v>0</v>
      </c>
      <c r="WGM66" s="378">
        <f t="shared" ref="WGM66:WIX66" si="7882">WGM$60*$C66*$C$65</f>
        <v>0</v>
      </c>
      <c r="WGO66" s="378">
        <f t="shared" ref="WGO66:WIZ66" si="7883">WGO$60*$C66*$C$65</f>
        <v>0</v>
      </c>
      <c r="WGQ66" s="378">
        <f t="shared" ref="WGQ66:WJB66" si="7884">WGQ$60*$C66*$C$65</f>
        <v>0</v>
      </c>
      <c r="WGS66" s="378">
        <f t="shared" ref="WGS66:WJD66" si="7885">WGS$60*$C66*$C$65</f>
        <v>0</v>
      </c>
      <c r="WGU66" s="378">
        <f t="shared" ref="WGU66:WJF66" si="7886">WGU$60*$C66*$C$65</f>
        <v>0</v>
      </c>
      <c r="WGW66" s="378">
        <f t="shared" ref="WGW66:WJH66" si="7887">WGW$60*$C66*$C$65</f>
        <v>0</v>
      </c>
      <c r="WGY66" s="378">
        <f t="shared" ref="WGY66:WJJ66" si="7888">WGY$60*$C66*$C$65</f>
        <v>0</v>
      </c>
      <c r="WHA66" s="378">
        <f t="shared" ref="WHA66:WJL66" si="7889">WHA$60*$C66*$C$65</f>
        <v>0</v>
      </c>
      <c r="WHC66" s="378">
        <f t="shared" ref="WHC66:WJN66" si="7890">WHC$60*$C66*$C$65</f>
        <v>0</v>
      </c>
      <c r="WHE66" s="378">
        <f t="shared" ref="WHE66:WJP66" si="7891">WHE$60*$C66*$C$65</f>
        <v>0</v>
      </c>
      <c r="WHG66" s="378">
        <f t="shared" ref="WHG66:WJR66" si="7892">WHG$60*$C66*$C$65</f>
        <v>0</v>
      </c>
      <c r="WHI66" s="378">
        <f t="shared" ref="WHI66:WJT66" si="7893">WHI$60*$C66*$C$65</f>
        <v>0</v>
      </c>
      <c r="WHK66" s="378">
        <f t="shared" ref="WHK66:WJV69" si="7894">WHK$60*$C66*$C$65</f>
        <v>0</v>
      </c>
      <c r="WHM66" s="378">
        <f t="shared" ref="WHM66:WJX66" si="7895">WHM$60*$C66*$C$65</f>
        <v>0</v>
      </c>
      <c r="WHO66" s="378">
        <f t="shared" ref="WHO66:WJZ66" si="7896">WHO$60*$C66*$C$65</f>
        <v>0</v>
      </c>
      <c r="WHQ66" s="378">
        <f t="shared" ref="WHQ66:WKB66" si="7897">WHQ$60*$C66*$C$65</f>
        <v>0</v>
      </c>
      <c r="WHS66" s="378">
        <f t="shared" ref="WHS66:WKD66" si="7898">WHS$60*$C66*$C$65</f>
        <v>0</v>
      </c>
      <c r="WHU66" s="378">
        <f t="shared" ref="WHU66:WKF66" si="7899">WHU$60*$C66*$C$65</f>
        <v>0</v>
      </c>
      <c r="WHW66" s="378">
        <f t="shared" ref="WHW66:WKH66" si="7900">WHW$60*$C66*$C$65</f>
        <v>0</v>
      </c>
      <c r="WHY66" s="378">
        <f t="shared" ref="WHY66:WKJ66" si="7901">WHY$60*$C66*$C$65</f>
        <v>0</v>
      </c>
      <c r="WIA66" s="378">
        <f t="shared" ref="WIA66:WKL66" si="7902">WIA$60*$C66*$C$65</f>
        <v>0</v>
      </c>
      <c r="WIC66" s="378">
        <f t="shared" ref="WIC66:WKN66" si="7903">WIC$60*$C66*$C$65</f>
        <v>0</v>
      </c>
      <c r="WIE66" s="378">
        <f t="shared" ref="WIE66:WKP66" si="7904">WIE$60*$C66*$C$65</f>
        <v>0</v>
      </c>
      <c r="WIG66" s="378">
        <f t="shared" ref="WIG66:WKR66" si="7905">WIG$60*$C66*$C$65</f>
        <v>0</v>
      </c>
      <c r="WII66" s="378">
        <f t="shared" ref="WII66:WKT66" si="7906">WII$60*$C66*$C$65</f>
        <v>0</v>
      </c>
      <c r="WIK66" s="378">
        <f t="shared" ref="WIK66:WKV66" si="7907">WIK$60*$C66*$C$65</f>
        <v>0</v>
      </c>
      <c r="WIM66" s="378">
        <f t="shared" ref="WIM66:WKX66" si="7908">WIM$60*$C66*$C$65</f>
        <v>0</v>
      </c>
      <c r="WIO66" s="378">
        <f t="shared" ref="WIO66:WKZ66" si="7909">WIO$60*$C66*$C$65</f>
        <v>0</v>
      </c>
      <c r="WIQ66" s="378">
        <f t="shared" ref="WIQ66:WLB66" si="7910">WIQ$60*$C66*$C$65</f>
        <v>0</v>
      </c>
      <c r="WIS66" s="378">
        <f t="shared" ref="WIS66:WLD66" si="7911">WIS$60*$C66*$C$65</f>
        <v>0</v>
      </c>
      <c r="WIU66" s="378">
        <f t="shared" ref="WIU66:WLF66" si="7912">WIU$60*$C66*$C$65</f>
        <v>0</v>
      </c>
      <c r="WIW66" s="378">
        <f t="shared" ref="WIW66:WLH66" si="7913">WIW$60*$C66*$C$65</f>
        <v>0</v>
      </c>
      <c r="WIY66" s="378">
        <f t="shared" ref="WIY66:WLJ66" si="7914">WIY$60*$C66*$C$65</f>
        <v>0</v>
      </c>
      <c r="WJA66" s="378">
        <f t="shared" ref="WJA66:WLL66" si="7915">WJA$60*$C66*$C$65</f>
        <v>0</v>
      </c>
      <c r="WJC66" s="378">
        <f t="shared" ref="WJC66:WLN66" si="7916">WJC$60*$C66*$C$65</f>
        <v>0</v>
      </c>
      <c r="WJE66" s="378">
        <f t="shared" ref="WJE66:WLP66" si="7917">WJE$60*$C66*$C$65</f>
        <v>0</v>
      </c>
      <c r="WJG66" s="378">
        <f t="shared" ref="WJG66:WLR66" si="7918">WJG$60*$C66*$C$65</f>
        <v>0</v>
      </c>
      <c r="WJI66" s="378">
        <f t="shared" ref="WJI66:WLT66" si="7919">WJI$60*$C66*$C$65</f>
        <v>0</v>
      </c>
      <c r="WJK66" s="378">
        <f t="shared" ref="WJK66:WLV66" si="7920">WJK$60*$C66*$C$65</f>
        <v>0</v>
      </c>
      <c r="WJM66" s="378">
        <f t="shared" ref="WJM66:WLX66" si="7921">WJM$60*$C66*$C$65</f>
        <v>0</v>
      </c>
      <c r="WJO66" s="378">
        <f t="shared" ref="WJO66:WLZ66" si="7922">WJO$60*$C66*$C$65</f>
        <v>0</v>
      </c>
      <c r="WJQ66" s="378">
        <f t="shared" ref="WJQ66:WMB66" si="7923">WJQ$60*$C66*$C$65</f>
        <v>0</v>
      </c>
      <c r="WJS66" s="378">
        <f t="shared" ref="WJS66:WMD66" si="7924">WJS$60*$C66*$C$65</f>
        <v>0</v>
      </c>
      <c r="WJU66" s="378">
        <f t="shared" ref="WJU66:WMF66" si="7925">WJU$60*$C66*$C$65</f>
        <v>0</v>
      </c>
      <c r="WJW66" s="378">
        <f t="shared" ref="WJW66:WMH69" si="7926">WJW$60*$C66*$C$65</f>
        <v>0</v>
      </c>
      <c r="WJY66" s="378">
        <f t="shared" ref="WJY66:WMJ66" si="7927">WJY$60*$C66*$C$65</f>
        <v>0</v>
      </c>
      <c r="WKA66" s="378">
        <f t="shared" ref="WKA66:WML66" si="7928">WKA$60*$C66*$C$65</f>
        <v>0</v>
      </c>
      <c r="WKC66" s="378">
        <f t="shared" ref="WKC66:WMN66" si="7929">WKC$60*$C66*$C$65</f>
        <v>0</v>
      </c>
      <c r="WKE66" s="378">
        <f t="shared" ref="WKE66:WMP66" si="7930">WKE$60*$C66*$C$65</f>
        <v>0</v>
      </c>
      <c r="WKG66" s="378">
        <f t="shared" ref="WKG66:WMR66" si="7931">WKG$60*$C66*$C$65</f>
        <v>0</v>
      </c>
      <c r="WKI66" s="378">
        <f t="shared" ref="WKI66:WMT66" si="7932">WKI$60*$C66*$C$65</f>
        <v>0</v>
      </c>
      <c r="WKK66" s="378">
        <f t="shared" ref="WKK66:WMV66" si="7933">WKK$60*$C66*$C$65</f>
        <v>0</v>
      </c>
      <c r="WKM66" s="378">
        <f t="shared" ref="WKM66:WMX66" si="7934">WKM$60*$C66*$C$65</f>
        <v>0</v>
      </c>
      <c r="WKO66" s="378">
        <f t="shared" ref="WKO66:WMZ66" si="7935">WKO$60*$C66*$C$65</f>
        <v>0</v>
      </c>
      <c r="WKQ66" s="378">
        <f t="shared" ref="WKQ66:WNB66" si="7936">WKQ$60*$C66*$C$65</f>
        <v>0</v>
      </c>
      <c r="WKS66" s="378">
        <f t="shared" ref="WKS66:WND66" si="7937">WKS$60*$C66*$C$65</f>
        <v>0</v>
      </c>
      <c r="WKU66" s="378">
        <f t="shared" ref="WKU66:WNF66" si="7938">WKU$60*$C66*$C$65</f>
        <v>0</v>
      </c>
      <c r="WKW66" s="378">
        <f t="shared" ref="WKW66:WNH66" si="7939">WKW$60*$C66*$C$65</f>
        <v>0</v>
      </c>
      <c r="WKY66" s="378">
        <f t="shared" ref="WKY66:WNJ66" si="7940">WKY$60*$C66*$C$65</f>
        <v>0</v>
      </c>
      <c r="WLA66" s="378">
        <f t="shared" ref="WLA66:WNL66" si="7941">WLA$60*$C66*$C$65</f>
        <v>0</v>
      </c>
      <c r="WLC66" s="378">
        <f t="shared" ref="WLC66:WNN66" si="7942">WLC$60*$C66*$C$65</f>
        <v>0</v>
      </c>
      <c r="WLE66" s="378">
        <f t="shared" ref="WLE66:WNP66" si="7943">WLE$60*$C66*$C$65</f>
        <v>0</v>
      </c>
      <c r="WLG66" s="378">
        <f t="shared" ref="WLG66:WNR66" si="7944">WLG$60*$C66*$C$65</f>
        <v>0</v>
      </c>
      <c r="WLI66" s="378">
        <f t="shared" ref="WLI66:WNT66" si="7945">WLI$60*$C66*$C$65</f>
        <v>0</v>
      </c>
      <c r="WLK66" s="378">
        <f t="shared" ref="WLK66:WNV66" si="7946">WLK$60*$C66*$C$65</f>
        <v>0</v>
      </c>
      <c r="WLM66" s="378">
        <f t="shared" ref="WLM66:WNX66" si="7947">WLM$60*$C66*$C$65</f>
        <v>0</v>
      </c>
      <c r="WLO66" s="378">
        <f t="shared" ref="WLO66:WNZ66" si="7948">WLO$60*$C66*$C$65</f>
        <v>0</v>
      </c>
      <c r="WLQ66" s="378">
        <f t="shared" ref="WLQ66:WOB66" si="7949">WLQ$60*$C66*$C$65</f>
        <v>0</v>
      </c>
      <c r="WLS66" s="378">
        <f t="shared" ref="WLS66:WOD66" si="7950">WLS$60*$C66*$C$65</f>
        <v>0</v>
      </c>
      <c r="WLU66" s="378">
        <f t="shared" ref="WLU66:WOF66" si="7951">WLU$60*$C66*$C$65</f>
        <v>0</v>
      </c>
      <c r="WLW66" s="378">
        <f t="shared" ref="WLW66:WOH66" si="7952">WLW$60*$C66*$C$65</f>
        <v>0</v>
      </c>
      <c r="WLY66" s="378">
        <f t="shared" ref="WLY66:WOJ66" si="7953">WLY$60*$C66*$C$65</f>
        <v>0</v>
      </c>
      <c r="WMA66" s="378">
        <f t="shared" ref="WMA66:WOL66" si="7954">WMA$60*$C66*$C$65</f>
        <v>0</v>
      </c>
      <c r="WMC66" s="378">
        <f t="shared" ref="WMC66:WON66" si="7955">WMC$60*$C66*$C$65</f>
        <v>0</v>
      </c>
      <c r="WME66" s="378">
        <f t="shared" ref="WME66:WOP66" si="7956">WME$60*$C66*$C$65</f>
        <v>0</v>
      </c>
      <c r="WMG66" s="378">
        <f t="shared" ref="WMG66:WOR66" si="7957">WMG$60*$C66*$C$65</f>
        <v>0</v>
      </c>
      <c r="WMI66" s="378">
        <f t="shared" ref="WMI66:WOT69" si="7958">WMI$60*$C66*$C$65</f>
        <v>0</v>
      </c>
      <c r="WMK66" s="378">
        <f t="shared" ref="WMK66:WOV66" si="7959">WMK$60*$C66*$C$65</f>
        <v>0</v>
      </c>
      <c r="WMM66" s="378">
        <f t="shared" ref="WMM66:WOX66" si="7960">WMM$60*$C66*$C$65</f>
        <v>0</v>
      </c>
      <c r="WMO66" s="378">
        <f t="shared" ref="WMO66:WOZ66" si="7961">WMO$60*$C66*$C$65</f>
        <v>0</v>
      </c>
      <c r="WMQ66" s="378">
        <f t="shared" ref="WMQ66:WPB66" si="7962">WMQ$60*$C66*$C$65</f>
        <v>0</v>
      </c>
      <c r="WMS66" s="378">
        <f t="shared" ref="WMS66:WPD66" si="7963">WMS$60*$C66*$C$65</f>
        <v>0</v>
      </c>
      <c r="WMU66" s="378">
        <f t="shared" ref="WMU66:WPF66" si="7964">WMU$60*$C66*$C$65</f>
        <v>0</v>
      </c>
      <c r="WMW66" s="378">
        <f t="shared" ref="WMW66:WPH66" si="7965">WMW$60*$C66*$C$65</f>
        <v>0</v>
      </c>
      <c r="WMY66" s="378">
        <f t="shared" ref="WMY66:WPJ66" si="7966">WMY$60*$C66*$C$65</f>
        <v>0</v>
      </c>
      <c r="WNA66" s="378">
        <f t="shared" ref="WNA66:WPL66" si="7967">WNA$60*$C66*$C$65</f>
        <v>0</v>
      </c>
      <c r="WNC66" s="378">
        <f t="shared" ref="WNC66:WPN66" si="7968">WNC$60*$C66*$C$65</f>
        <v>0</v>
      </c>
      <c r="WNE66" s="378">
        <f t="shared" ref="WNE66:WPP66" si="7969">WNE$60*$C66*$C$65</f>
        <v>0</v>
      </c>
      <c r="WNG66" s="378">
        <f t="shared" ref="WNG66:WPR66" si="7970">WNG$60*$C66*$C$65</f>
        <v>0</v>
      </c>
      <c r="WNI66" s="378">
        <f t="shared" ref="WNI66:WPT66" si="7971">WNI$60*$C66*$C$65</f>
        <v>0</v>
      </c>
      <c r="WNK66" s="378">
        <f t="shared" ref="WNK66:WPV66" si="7972">WNK$60*$C66*$C$65</f>
        <v>0</v>
      </c>
      <c r="WNM66" s="378">
        <f t="shared" ref="WNM66:WPX66" si="7973">WNM$60*$C66*$C$65</f>
        <v>0</v>
      </c>
      <c r="WNO66" s="378">
        <f t="shared" ref="WNO66:WPZ66" si="7974">WNO$60*$C66*$C$65</f>
        <v>0</v>
      </c>
      <c r="WNQ66" s="378">
        <f t="shared" ref="WNQ66:WQB66" si="7975">WNQ$60*$C66*$C$65</f>
        <v>0</v>
      </c>
      <c r="WNS66" s="378">
        <f t="shared" ref="WNS66:WQD66" si="7976">WNS$60*$C66*$C$65</f>
        <v>0</v>
      </c>
      <c r="WNU66" s="378">
        <f t="shared" ref="WNU66:WQF66" si="7977">WNU$60*$C66*$C$65</f>
        <v>0</v>
      </c>
      <c r="WNW66" s="378">
        <f t="shared" ref="WNW66:WQH66" si="7978">WNW$60*$C66*$C$65</f>
        <v>0</v>
      </c>
      <c r="WNY66" s="378">
        <f t="shared" ref="WNY66:WQJ66" si="7979">WNY$60*$C66*$C$65</f>
        <v>0</v>
      </c>
      <c r="WOA66" s="378">
        <f t="shared" ref="WOA66:WQL66" si="7980">WOA$60*$C66*$C$65</f>
        <v>0</v>
      </c>
      <c r="WOC66" s="378">
        <f t="shared" ref="WOC66:WQN66" si="7981">WOC$60*$C66*$C$65</f>
        <v>0</v>
      </c>
      <c r="WOE66" s="378">
        <f t="shared" ref="WOE66:WQP66" si="7982">WOE$60*$C66*$C$65</f>
        <v>0</v>
      </c>
      <c r="WOG66" s="378">
        <f t="shared" ref="WOG66:WQR66" si="7983">WOG$60*$C66*$C$65</f>
        <v>0</v>
      </c>
      <c r="WOI66" s="378">
        <f t="shared" ref="WOI66:WQT66" si="7984">WOI$60*$C66*$C$65</f>
        <v>0</v>
      </c>
      <c r="WOK66" s="378">
        <f t="shared" ref="WOK66:WQV66" si="7985">WOK$60*$C66*$C$65</f>
        <v>0</v>
      </c>
      <c r="WOM66" s="378">
        <f t="shared" ref="WOM66:WQX66" si="7986">WOM$60*$C66*$C$65</f>
        <v>0</v>
      </c>
      <c r="WOO66" s="378">
        <f t="shared" ref="WOO66:WQZ66" si="7987">WOO$60*$C66*$C$65</f>
        <v>0</v>
      </c>
      <c r="WOQ66" s="378">
        <f t="shared" ref="WOQ66:WRB66" si="7988">WOQ$60*$C66*$C$65</f>
        <v>0</v>
      </c>
      <c r="WOS66" s="378">
        <f t="shared" ref="WOS66:WRD66" si="7989">WOS$60*$C66*$C$65</f>
        <v>0</v>
      </c>
      <c r="WOU66" s="378">
        <f t="shared" ref="WOU66:WRF69" si="7990">WOU$60*$C66*$C$65</f>
        <v>0</v>
      </c>
      <c r="WOW66" s="378">
        <f t="shared" ref="WOW66:WRH66" si="7991">WOW$60*$C66*$C$65</f>
        <v>0</v>
      </c>
      <c r="WOY66" s="378">
        <f t="shared" ref="WOY66:WRJ66" si="7992">WOY$60*$C66*$C$65</f>
        <v>0</v>
      </c>
      <c r="WPA66" s="378">
        <f t="shared" ref="WPA66:WRL66" si="7993">WPA$60*$C66*$C$65</f>
        <v>0</v>
      </c>
      <c r="WPC66" s="378">
        <f t="shared" ref="WPC66:WRN66" si="7994">WPC$60*$C66*$C$65</f>
        <v>0</v>
      </c>
      <c r="WPE66" s="378">
        <f t="shared" ref="WPE66:WRP66" si="7995">WPE$60*$C66*$C$65</f>
        <v>0</v>
      </c>
      <c r="WPG66" s="378">
        <f t="shared" ref="WPG66:WRR66" si="7996">WPG$60*$C66*$C$65</f>
        <v>0</v>
      </c>
      <c r="WPI66" s="378">
        <f t="shared" ref="WPI66:WRT66" si="7997">WPI$60*$C66*$C$65</f>
        <v>0</v>
      </c>
      <c r="WPK66" s="378">
        <f t="shared" ref="WPK66:WRV66" si="7998">WPK$60*$C66*$C$65</f>
        <v>0</v>
      </c>
      <c r="WPM66" s="378">
        <f t="shared" ref="WPM66:WRX66" si="7999">WPM$60*$C66*$C$65</f>
        <v>0</v>
      </c>
      <c r="WPO66" s="378">
        <f t="shared" ref="WPO66:WRZ66" si="8000">WPO$60*$C66*$C$65</f>
        <v>0</v>
      </c>
      <c r="WPQ66" s="378">
        <f t="shared" ref="WPQ66:WSB66" si="8001">WPQ$60*$C66*$C$65</f>
        <v>0</v>
      </c>
      <c r="WPS66" s="378">
        <f t="shared" ref="WPS66:WSD66" si="8002">WPS$60*$C66*$C$65</f>
        <v>0</v>
      </c>
      <c r="WPU66" s="378">
        <f t="shared" ref="WPU66:WSF66" si="8003">WPU$60*$C66*$C$65</f>
        <v>0</v>
      </c>
      <c r="WPW66" s="378">
        <f t="shared" ref="WPW66:WSH66" si="8004">WPW$60*$C66*$C$65</f>
        <v>0</v>
      </c>
      <c r="WPY66" s="378">
        <f t="shared" ref="WPY66:WSJ66" si="8005">WPY$60*$C66*$C$65</f>
        <v>0</v>
      </c>
      <c r="WQA66" s="378">
        <f t="shared" ref="WQA66:WSL66" si="8006">WQA$60*$C66*$C$65</f>
        <v>0</v>
      </c>
      <c r="WQC66" s="378">
        <f t="shared" ref="WQC66:WSN66" si="8007">WQC$60*$C66*$C$65</f>
        <v>0</v>
      </c>
      <c r="WQE66" s="378">
        <f t="shared" ref="WQE66:WSP66" si="8008">WQE$60*$C66*$C$65</f>
        <v>0</v>
      </c>
      <c r="WQG66" s="378">
        <f t="shared" ref="WQG66:WSR66" si="8009">WQG$60*$C66*$C$65</f>
        <v>0</v>
      </c>
      <c r="WQI66" s="378">
        <f t="shared" ref="WQI66:WST66" si="8010">WQI$60*$C66*$C$65</f>
        <v>0</v>
      </c>
      <c r="WQK66" s="378">
        <f t="shared" ref="WQK66:WSV66" si="8011">WQK$60*$C66*$C$65</f>
        <v>0</v>
      </c>
      <c r="WQM66" s="378">
        <f t="shared" ref="WQM66:WSX66" si="8012">WQM$60*$C66*$C$65</f>
        <v>0</v>
      </c>
      <c r="WQO66" s="378">
        <f t="shared" ref="WQO66:WSZ66" si="8013">WQO$60*$C66*$C$65</f>
        <v>0</v>
      </c>
      <c r="WQQ66" s="378">
        <f t="shared" ref="WQQ66:WTB66" si="8014">WQQ$60*$C66*$C$65</f>
        <v>0</v>
      </c>
      <c r="WQS66" s="378">
        <f t="shared" ref="WQS66:WTD66" si="8015">WQS$60*$C66*$C$65</f>
        <v>0</v>
      </c>
      <c r="WQU66" s="378">
        <f t="shared" ref="WQU66:WTF66" si="8016">WQU$60*$C66*$C$65</f>
        <v>0</v>
      </c>
      <c r="WQW66" s="378">
        <f t="shared" ref="WQW66:WTH66" si="8017">WQW$60*$C66*$C$65</f>
        <v>0</v>
      </c>
      <c r="WQY66" s="378">
        <f t="shared" ref="WQY66:WTJ66" si="8018">WQY$60*$C66*$C$65</f>
        <v>0</v>
      </c>
      <c r="WRA66" s="378">
        <f t="shared" ref="WRA66:WTL66" si="8019">WRA$60*$C66*$C$65</f>
        <v>0</v>
      </c>
      <c r="WRC66" s="378">
        <f t="shared" ref="WRC66:WTN66" si="8020">WRC$60*$C66*$C$65</f>
        <v>0</v>
      </c>
      <c r="WRE66" s="378">
        <f t="shared" ref="WRE66:WTP66" si="8021">WRE$60*$C66*$C$65</f>
        <v>0</v>
      </c>
      <c r="WRG66" s="378">
        <f t="shared" ref="WRG66:WTR69" si="8022">WRG$60*$C66*$C$65</f>
        <v>0</v>
      </c>
      <c r="WRI66" s="378">
        <f t="shared" ref="WRI66:WTT66" si="8023">WRI$60*$C66*$C$65</f>
        <v>0</v>
      </c>
      <c r="WRK66" s="378">
        <f t="shared" ref="WRK66:WTV66" si="8024">WRK$60*$C66*$C$65</f>
        <v>0</v>
      </c>
      <c r="WRM66" s="378">
        <f t="shared" ref="WRM66:WTX66" si="8025">WRM$60*$C66*$C$65</f>
        <v>0</v>
      </c>
      <c r="WRO66" s="378">
        <f t="shared" ref="WRO66:WTZ66" si="8026">WRO$60*$C66*$C$65</f>
        <v>0</v>
      </c>
      <c r="WRQ66" s="378">
        <f t="shared" ref="WRQ66:WUB66" si="8027">WRQ$60*$C66*$C$65</f>
        <v>0</v>
      </c>
      <c r="WRS66" s="378">
        <f t="shared" ref="WRS66:WUD66" si="8028">WRS$60*$C66*$C$65</f>
        <v>0</v>
      </c>
      <c r="WRU66" s="378">
        <f t="shared" ref="WRU66:WUF66" si="8029">WRU$60*$C66*$C$65</f>
        <v>0</v>
      </c>
      <c r="WRW66" s="378">
        <f t="shared" ref="WRW66:WUH66" si="8030">WRW$60*$C66*$C$65</f>
        <v>0</v>
      </c>
      <c r="WRY66" s="378">
        <f t="shared" ref="WRY66:WUJ66" si="8031">WRY$60*$C66*$C$65</f>
        <v>0</v>
      </c>
      <c r="WSA66" s="378">
        <f t="shared" ref="WSA66:WUL66" si="8032">WSA$60*$C66*$C$65</f>
        <v>0</v>
      </c>
      <c r="WSC66" s="378">
        <f t="shared" ref="WSC66:WUN66" si="8033">WSC$60*$C66*$C$65</f>
        <v>0</v>
      </c>
      <c r="WSE66" s="378">
        <f t="shared" ref="WSE66:WUP66" si="8034">WSE$60*$C66*$C$65</f>
        <v>0</v>
      </c>
      <c r="WSG66" s="378">
        <f t="shared" ref="WSG66:WUR66" si="8035">WSG$60*$C66*$C$65</f>
        <v>0</v>
      </c>
      <c r="WSI66" s="378">
        <f t="shared" ref="WSI66:WUT66" si="8036">WSI$60*$C66*$C$65</f>
        <v>0</v>
      </c>
      <c r="WSK66" s="378">
        <f t="shared" ref="WSK66:WUV66" si="8037">WSK$60*$C66*$C$65</f>
        <v>0</v>
      </c>
      <c r="WSM66" s="378">
        <f t="shared" ref="WSM66:WUX66" si="8038">WSM$60*$C66*$C$65</f>
        <v>0</v>
      </c>
      <c r="WSO66" s="378">
        <f t="shared" ref="WSO66:WUZ66" si="8039">WSO$60*$C66*$C$65</f>
        <v>0</v>
      </c>
      <c r="WSQ66" s="378">
        <f t="shared" ref="WSQ66:WVB66" si="8040">WSQ$60*$C66*$C$65</f>
        <v>0</v>
      </c>
      <c r="WSS66" s="378">
        <f t="shared" ref="WSS66:WVD66" si="8041">WSS$60*$C66*$C$65</f>
        <v>0</v>
      </c>
      <c r="WSU66" s="378">
        <f t="shared" ref="WSU66:WVF66" si="8042">WSU$60*$C66*$C$65</f>
        <v>0</v>
      </c>
      <c r="WSW66" s="378">
        <f t="shared" ref="WSW66:WVH66" si="8043">WSW$60*$C66*$C$65</f>
        <v>0</v>
      </c>
      <c r="WSY66" s="378">
        <f t="shared" ref="WSY66:WVJ66" si="8044">WSY$60*$C66*$C$65</f>
        <v>0</v>
      </c>
      <c r="WTA66" s="378">
        <f t="shared" ref="WTA66:WVL66" si="8045">WTA$60*$C66*$C$65</f>
        <v>0</v>
      </c>
      <c r="WTC66" s="378">
        <f t="shared" ref="WTC66:WVN66" si="8046">WTC$60*$C66*$C$65</f>
        <v>0</v>
      </c>
      <c r="WTE66" s="378">
        <f t="shared" ref="WTE66:WVP66" si="8047">WTE$60*$C66*$C$65</f>
        <v>0</v>
      </c>
      <c r="WTG66" s="378">
        <f t="shared" ref="WTG66:WVR66" si="8048">WTG$60*$C66*$C$65</f>
        <v>0</v>
      </c>
      <c r="WTI66" s="378">
        <f t="shared" ref="WTI66:WVT66" si="8049">WTI$60*$C66*$C$65</f>
        <v>0</v>
      </c>
      <c r="WTK66" s="378">
        <f t="shared" ref="WTK66:WVV66" si="8050">WTK$60*$C66*$C$65</f>
        <v>0</v>
      </c>
      <c r="WTM66" s="378">
        <f t="shared" ref="WTM66:WVX66" si="8051">WTM$60*$C66*$C$65</f>
        <v>0</v>
      </c>
      <c r="WTO66" s="378">
        <f t="shared" ref="WTO66:WVZ66" si="8052">WTO$60*$C66*$C$65</f>
        <v>0</v>
      </c>
      <c r="WTQ66" s="378">
        <f t="shared" ref="WTQ66:WWB66" si="8053">WTQ$60*$C66*$C$65</f>
        <v>0</v>
      </c>
      <c r="WTS66" s="378">
        <f t="shared" ref="WTS66:WWD69" si="8054">WTS$60*$C66*$C$65</f>
        <v>0</v>
      </c>
      <c r="WTU66" s="378">
        <f t="shared" ref="WTU66:WWF66" si="8055">WTU$60*$C66*$C$65</f>
        <v>0</v>
      </c>
      <c r="WTW66" s="378">
        <f t="shared" ref="WTW66:WWH66" si="8056">WTW$60*$C66*$C$65</f>
        <v>0</v>
      </c>
      <c r="WTY66" s="378">
        <f t="shared" ref="WTY66:WWJ66" si="8057">WTY$60*$C66*$C$65</f>
        <v>0</v>
      </c>
      <c r="WUA66" s="378">
        <f t="shared" ref="WUA66:WWL66" si="8058">WUA$60*$C66*$C$65</f>
        <v>0</v>
      </c>
      <c r="WUC66" s="378">
        <f t="shared" ref="WUC66:WWN66" si="8059">WUC$60*$C66*$C$65</f>
        <v>0</v>
      </c>
      <c r="WUE66" s="378">
        <f t="shared" ref="WUE66:WWP66" si="8060">WUE$60*$C66*$C$65</f>
        <v>0</v>
      </c>
      <c r="WUG66" s="378">
        <f t="shared" ref="WUG66:WWR66" si="8061">WUG$60*$C66*$C$65</f>
        <v>0</v>
      </c>
      <c r="WUI66" s="378">
        <f t="shared" ref="WUI66:WWT66" si="8062">WUI$60*$C66*$C$65</f>
        <v>0</v>
      </c>
      <c r="WUK66" s="378">
        <f t="shared" ref="WUK66:WWV66" si="8063">WUK$60*$C66*$C$65</f>
        <v>0</v>
      </c>
      <c r="WUM66" s="378">
        <f t="shared" ref="WUM66:WWX66" si="8064">WUM$60*$C66*$C$65</f>
        <v>0</v>
      </c>
      <c r="WUO66" s="378">
        <f t="shared" ref="WUO66:WWZ66" si="8065">WUO$60*$C66*$C$65</f>
        <v>0</v>
      </c>
      <c r="WUQ66" s="378">
        <f t="shared" ref="WUQ66:WXB66" si="8066">WUQ$60*$C66*$C$65</f>
        <v>0</v>
      </c>
      <c r="WUS66" s="378">
        <f t="shared" ref="WUS66:WXD66" si="8067">WUS$60*$C66*$C$65</f>
        <v>0</v>
      </c>
      <c r="WUU66" s="378">
        <f t="shared" ref="WUU66:WXF66" si="8068">WUU$60*$C66*$C$65</f>
        <v>0</v>
      </c>
      <c r="WUW66" s="378">
        <f t="shared" ref="WUW66:WXH66" si="8069">WUW$60*$C66*$C$65</f>
        <v>0</v>
      </c>
      <c r="WUY66" s="378">
        <f t="shared" ref="WUY66:WXJ66" si="8070">WUY$60*$C66*$C$65</f>
        <v>0</v>
      </c>
      <c r="WVA66" s="378">
        <f t="shared" ref="WVA66:WXL66" si="8071">WVA$60*$C66*$C$65</f>
        <v>0</v>
      </c>
      <c r="WVC66" s="378">
        <f t="shared" ref="WVC66:WXN66" si="8072">WVC$60*$C66*$C$65</f>
        <v>0</v>
      </c>
      <c r="WVE66" s="378">
        <f t="shared" ref="WVE66:WXP66" si="8073">WVE$60*$C66*$C$65</f>
        <v>0</v>
      </c>
      <c r="WVG66" s="378">
        <f t="shared" ref="WVG66:WXR66" si="8074">WVG$60*$C66*$C$65</f>
        <v>0</v>
      </c>
      <c r="WVI66" s="378">
        <f t="shared" ref="WVI66:WXT66" si="8075">WVI$60*$C66*$C$65</f>
        <v>0</v>
      </c>
      <c r="WVK66" s="378">
        <f t="shared" ref="WVK66:WXV66" si="8076">WVK$60*$C66*$C$65</f>
        <v>0</v>
      </c>
      <c r="WVM66" s="378">
        <f t="shared" ref="WVM66:WXX66" si="8077">WVM$60*$C66*$C$65</f>
        <v>0</v>
      </c>
      <c r="WVO66" s="378">
        <f t="shared" ref="WVO66:WXZ66" si="8078">WVO$60*$C66*$C$65</f>
        <v>0</v>
      </c>
      <c r="WVQ66" s="378">
        <f t="shared" ref="WVQ66:WYB66" si="8079">WVQ$60*$C66*$C$65</f>
        <v>0</v>
      </c>
      <c r="WVS66" s="378">
        <f t="shared" ref="WVS66:WYD66" si="8080">WVS$60*$C66*$C$65</f>
        <v>0</v>
      </c>
      <c r="WVU66" s="378">
        <f t="shared" ref="WVU66:WYF66" si="8081">WVU$60*$C66*$C$65</f>
        <v>0</v>
      </c>
      <c r="WVW66" s="378">
        <f t="shared" ref="WVW66:WYH66" si="8082">WVW$60*$C66*$C$65</f>
        <v>0</v>
      </c>
      <c r="WVY66" s="378">
        <f t="shared" ref="WVY66:WYJ66" si="8083">WVY$60*$C66*$C$65</f>
        <v>0</v>
      </c>
      <c r="WWA66" s="378">
        <f t="shared" ref="WWA66:WYL66" si="8084">WWA$60*$C66*$C$65</f>
        <v>0</v>
      </c>
      <c r="WWC66" s="378">
        <f t="shared" ref="WWC66:WYN66" si="8085">WWC$60*$C66*$C$65</f>
        <v>0</v>
      </c>
      <c r="WWE66" s="378">
        <f t="shared" ref="WWE66:WYP69" si="8086">WWE$60*$C66*$C$65</f>
        <v>0</v>
      </c>
      <c r="WWG66" s="378">
        <f t="shared" ref="WWG66:WYR66" si="8087">WWG$60*$C66*$C$65</f>
        <v>0</v>
      </c>
      <c r="WWI66" s="378">
        <f t="shared" ref="WWI66:WYT66" si="8088">WWI$60*$C66*$C$65</f>
        <v>0</v>
      </c>
      <c r="WWK66" s="378">
        <f t="shared" ref="WWK66:WYV66" si="8089">WWK$60*$C66*$C$65</f>
        <v>0</v>
      </c>
      <c r="WWM66" s="378">
        <f t="shared" ref="WWM66:WYX66" si="8090">WWM$60*$C66*$C$65</f>
        <v>0</v>
      </c>
      <c r="WWO66" s="378">
        <f t="shared" ref="WWO66:WYZ66" si="8091">WWO$60*$C66*$C$65</f>
        <v>0</v>
      </c>
      <c r="WWQ66" s="378">
        <f t="shared" ref="WWQ66:WZB66" si="8092">WWQ$60*$C66*$C$65</f>
        <v>0</v>
      </c>
      <c r="WWS66" s="378">
        <f t="shared" ref="WWS66:WZD66" si="8093">WWS$60*$C66*$C$65</f>
        <v>0</v>
      </c>
      <c r="WWU66" s="378">
        <f t="shared" ref="WWU66:WZF66" si="8094">WWU$60*$C66*$C$65</f>
        <v>0</v>
      </c>
      <c r="WWW66" s="378">
        <f t="shared" ref="WWW66:WZH66" si="8095">WWW$60*$C66*$C$65</f>
        <v>0</v>
      </c>
      <c r="WWY66" s="378">
        <f t="shared" ref="WWY66:WZJ66" si="8096">WWY$60*$C66*$C$65</f>
        <v>0</v>
      </c>
      <c r="WXA66" s="378">
        <f t="shared" ref="WXA66:WZL66" si="8097">WXA$60*$C66*$C$65</f>
        <v>0</v>
      </c>
      <c r="WXC66" s="378">
        <f t="shared" ref="WXC66:WZN66" si="8098">WXC$60*$C66*$C$65</f>
        <v>0</v>
      </c>
      <c r="WXE66" s="378">
        <f t="shared" ref="WXE66:WZP66" si="8099">WXE$60*$C66*$C$65</f>
        <v>0</v>
      </c>
      <c r="WXG66" s="378">
        <f t="shared" ref="WXG66:WZR66" si="8100">WXG$60*$C66*$C$65</f>
        <v>0</v>
      </c>
      <c r="WXI66" s="378">
        <f t="shared" ref="WXI66:WZT66" si="8101">WXI$60*$C66*$C$65</f>
        <v>0</v>
      </c>
      <c r="WXK66" s="378">
        <f t="shared" ref="WXK66:WZV66" si="8102">WXK$60*$C66*$C$65</f>
        <v>0</v>
      </c>
      <c r="WXM66" s="378">
        <f t="shared" ref="WXM66:WYR66" si="8103">WXM$60*$C66*$C$65</f>
        <v>0</v>
      </c>
      <c r="WXO66" s="378">
        <f t="shared" ref="WXO66:WYT66" si="8104">WXO$60*$C66*$C$65</f>
        <v>0</v>
      </c>
      <c r="WXQ66" s="378">
        <f t="shared" ref="WXQ66:WYV66" si="8105">WXQ$60*$C66*$C$65</f>
        <v>0</v>
      </c>
      <c r="WXS66" s="378">
        <f t="shared" ref="WXS66:WYX66" si="8106">WXS$60*$C66*$C$65</f>
        <v>0</v>
      </c>
      <c r="WXU66" s="378">
        <f t="shared" ref="WXU66:WYZ66" si="8107">WXU$60*$C66*$C$65</f>
        <v>0</v>
      </c>
      <c r="WXW66" s="378">
        <f t="shared" ref="WXW66:WZB66" si="8108">WXW$60*$C66*$C$65</f>
        <v>0</v>
      </c>
      <c r="WXY66" s="378">
        <f t="shared" ref="WXY66:WZD66" si="8109">WXY$60*$C66*$C$65</f>
        <v>0</v>
      </c>
      <c r="WYA66" s="378">
        <f t="shared" ref="WYA66:WZF66" si="8110">WYA$60*$C66*$C$65</f>
        <v>0</v>
      </c>
      <c r="WYC66" s="378">
        <f t="shared" ref="WYC66:WZH66" si="8111">WYC$60*$C66*$C$65</f>
        <v>0</v>
      </c>
      <c r="WYE66" s="378">
        <f t="shared" ref="WYE66:WZJ66" si="8112">WYE$60*$C66*$C$65</f>
        <v>0</v>
      </c>
      <c r="WYG66" s="378">
        <f t="shared" ref="WYG66:WZL66" si="8113">WYG$60*$C66*$C$65</f>
        <v>0</v>
      </c>
      <c r="WYI66" s="378">
        <f t="shared" ref="WYI66:WZN66" si="8114">WYI$60*$C66*$C$65</f>
        <v>0</v>
      </c>
      <c r="WYK66" s="378">
        <f t="shared" ref="WYK66:WZP66" si="8115">WYK$60*$C66*$C$65</f>
        <v>0</v>
      </c>
      <c r="WYM66" s="378">
        <f t="shared" ref="WYM66:WZR66" si="8116">WYM$60*$C66*$C$65</f>
        <v>0</v>
      </c>
      <c r="WYO66" s="378">
        <f t="shared" ref="WYO66:WZT66" si="8117">WYO$60*$C66*$C$65</f>
        <v>0</v>
      </c>
      <c r="WYQ66" s="378">
        <f t="shared" ref="WYQ66:WZV69" si="8118">WYQ$60*$C66*$C$65</f>
        <v>0</v>
      </c>
      <c r="WYS66" s="378">
        <f t="shared" ref="WYS66:WZX66" si="8119">WYS$60*$C66*$C$65</f>
        <v>0</v>
      </c>
      <c r="WYU66" s="378">
        <f t="shared" ref="WYU66:WZZ66" si="8120">WYU$60*$C66*$C$65</f>
        <v>0</v>
      </c>
      <c r="WYW66" s="378">
        <f t="shared" ref="WYW66:XAB66" si="8121">WYW$60*$C66*$C$65</f>
        <v>0</v>
      </c>
      <c r="WYY66" s="378">
        <f t="shared" ref="WYY66:XAD66" si="8122">WYY$60*$C66*$C$65</f>
        <v>0</v>
      </c>
      <c r="WZA66" s="378">
        <f t="shared" ref="WZA66:XAF66" si="8123">WZA$60*$C66*$C$65</f>
        <v>0</v>
      </c>
      <c r="WZC66" s="378">
        <f t="shared" ref="WZC66:XAH66" si="8124">WZC$60*$C66*$C$65</f>
        <v>0</v>
      </c>
      <c r="WZE66" s="378">
        <f t="shared" ref="WZE66:XAJ66" si="8125">WZE$60*$C66*$C$65</f>
        <v>0</v>
      </c>
      <c r="WZG66" s="378">
        <f t="shared" ref="WZG66:XAL66" si="8126">WZG$60*$C66*$C$65</f>
        <v>0</v>
      </c>
      <c r="WZI66" s="378">
        <f t="shared" ref="WZI66:XAN66" si="8127">WZI$60*$C66*$C$65</f>
        <v>0</v>
      </c>
      <c r="WZK66" s="378">
        <f t="shared" ref="WZK66:XAP66" si="8128">WZK$60*$C66*$C$65</f>
        <v>0</v>
      </c>
      <c r="WZM66" s="378">
        <f t="shared" ref="WZM66:XAR66" si="8129">WZM$60*$C66*$C$65</f>
        <v>0</v>
      </c>
      <c r="WZO66" s="378">
        <f t="shared" ref="WZO66:XAT66" si="8130">WZO$60*$C66*$C$65</f>
        <v>0</v>
      </c>
      <c r="WZQ66" s="378">
        <f t="shared" ref="WZQ66:XAV66" si="8131">WZQ$60*$C66*$C$65</f>
        <v>0</v>
      </c>
      <c r="WZS66" s="378">
        <f t="shared" ref="WZS66:XAX66" si="8132">WZS$60*$C66*$C$65</f>
        <v>0</v>
      </c>
      <c r="WZU66" s="378">
        <f t="shared" ref="WZU66:XAZ66" si="8133">WZU$60*$C66*$C$65</f>
        <v>0</v>
      </c>
      <c r="WZW66" s="378">
        <f t="shared" ref="WZW66:XBB69" si="8134">WZW$60*$C66*$C$65</f>
        <v>0</v>
      </c>
      <c r="WZY66" s="378">
        <f t="shared" ref="WZY66:XBD66" si="8135">WZY$60*$C66*$C$65</f>
        <v>0</v>
      </c>
      <c r="XAA66" s="378">
        <f t="shared" ref="XAA66:XBF66" si="8136">XAA$60*$C66*$C$65</f>
        <v>0</v>
      </c>
      <c r="XAC66" s="378">
        <f t="shared" ref="XAC66:XBH66" si="8137">XAC$60*$C66*$C$65</f>
        <v>0</v>
      </c>
      <c r="XAE66" s="378">
        <f t="shared" ref="XAE66:XBJ66" si="8138">XAE$60*$C66*$C$65</f>
        <v>0</v>
      </c>
      <c r="XAG66" s="378">
        <f t="shared" ref="XAG66:XBL66" si="8139">XAG$60*$C66*$C$65</f>
        <v>0</v>
      </c>
      <c r="XAI66" s="378">
        <f t="shared" ref="XAI66:XBN66" si="8140">XAI$60*$C66*$C$65</f>
        <v>0</v>
      </c>
      <c r="XAK66" s="378">
        <f t="shared" ref="XAK66:XBP66" si="8141">XAK$60*$C66*$C$65</f>
        <v>0</v>
      </c>
      <c r="XAM66" s="378">
        <f t="shared" ref="XAM66:XBR66" si="8142">XAM$60*$C66*$C$65</f>
        <v>0</v>
      </c>
      <c r="XAO66" s="378">
        <f t="shared" ref="XAO66:XBT66" si="8143">XAO$60*$C66*$C$65</f>
        <v>0</v>
      </c>
      <c r="XAQ66" s="378">
        <f t="shared" ref="XAQ66:XBV66" si="8144">XAQ$60*$C66*$C$65</f>
        <v>0</v>
      </c>
      <c r="XAS66" s="378">
        <f t="shared" ref="XAS66:XBX66" si="8145">XAS$60*$C66*$C$65</f>
        <v>0</v>
      </c>
      <c r="XAU66" s="378">
        <f t="shared" ref="XAU66:XBZ66" si="8146">XAU$60*$C66*$C$65</f>
        <v>0</v>
      </c>
      <c r="XAW66" s="378">
        <f t="shared" ref="XAW66:XCB66" si="8147">XAW$60*$C66*$C$65</f>
        <v>0</v>
      </c>
      <c r="XAY66" s="378">
        <f t="shared" ref="XAY66:XCD66" si="8148">XAY$60*$C66*$C$65</f>
        <v>0</v>
      </c>
      <c r="XBA66" s="378">
        <f t="shared" ref="XBA66:XCF66" si="8149">XBA$60*$C66*$C$65</f>
        <v>0</v>
      </c>
      <c r="XBC66" s="378">
        <f t="shared" ref="XBC66:XCH69" si="8150">XBC$60*$C66*$C$65</f>
        <v>0</v>
      </c>
      <c r="XBE66" s="378">
        <f t="shared" ref="XBE66:XCJ66" si="8151">XBE$60*$C66*$C$65</f>
        <v>0</v>
      </c>
      <c r="XBG66" s="378">
        <f t="shared" ref="XBG66:XCL66" si="8152">XBG$60*$C66*$C$65</f>
        <v>0</v>
      </c>
      <c r="XBI66" s="378">
        <f t="shared" ref="XBI66:XCN66" si="8153">XBI$60*$C66*$C$65</f>
        <v>0</v>
      </c>
      <c r="XBK66" s="378">
        <f t="shared" ref="XBK66:XCP66" si="8154">XBK$60*$C66*$C$65</f>
        <v>0</v>
      </c>
      <c r="XBM66" s="378">
        <f t="shared" ref="XBM66:XCR66" si="8155">XBM$60*$C66*$C$65</f>
        <v>0</v>
      </c>
      <c r="XBO66" s="378">
        <f t="shared" ref="XBO66:XCT66" si="8156">XBO$60*$C66*$C$65</f>
        <v>0</v>
      </c>
      <c r="XBQ66" s="378">
        <f t="shared" ref="XBQ66:XCV66" si="8157">XBQ$60*$C66*$C$65</f>
        <v>0</v>
      </c>
      <c r="XBS66" s="378">
        <f t="shared" ref="XBS66:XCX66" si="8158">XBS$60*$C66*$C$65</f>
        <v>0</v>
      </c>
      <c r="XBU66" s="378">
        <f t="shared" ref="XBU66:XCZ66" si="8159">XBU$60*$C66*$C$65</f>
        <v>0</v>
      </c>
      <c r="XBW66" s="378">
        <f t="shared" ref="XBW66:XDB66" si="8160">XBW$60*$C66*$C$65</f>
        <v>0</v>
      </c>
      <c r="XBY66" s="378">
        <f t="shared" ref="XBY66:XDD66" si="8161">XBY$60*$C66*$C$65</f>
        <v>0</v>
      </c>
      <c r="XCA66" s="378">
        <f t="shared" ref="XCA66:XDF66" si="8162">XCA$60*$C66*$C$65</f>
        <v>0</v>
      </c>
      <c r="XCC66" s="378">
        <f t="shared" ref="XCC66:XDH66" si="8163">XCC$60*$C66*$C$65</f>
        <v>0</v>
      </c>
      <c r="XCE66" s="378">
        <f t="shared" ref="XCE66:XDJ66" si="8164">XCE$60*$C66*$C$65</f>
        <v>0</v>
      </c>
      <c r="XCG66" s="378">
        <f t="shared" ref="XCG66:XDL66" si="8165">XCG$60*$C66*$C$65</f>
        <v>0</v>
      </c>
      <c r="XCI66" s="378">
        <f t="shared" ref="XCI66:XDN69" si="8166">XCI$60*$C66*$C$65</f>
        <v>0</v>
      </c>
      <c r="XCK66" s="378">
        <f t="shared" ref="XCK66:XDP66" si="8167">XCK$60*$C66*$C$65</f>
        <v>0</v>
      </c>
      <c r="XCM66" s="378">
        <f t="shared" ref="XCM66:XDR66" si="8168">XCM$60*$C66*$C$65</f>
        <v>0</v>
      </c>
      <c r="XCO66" s="378">
        <f t="shared" ref="XCO66:XDT66" si="8169">XCO$60*$C66*$C$65</f>
        <v>0</v>
      </c>
      <c r="XCQ66" s="378">
        <f t="shared" ref="XCQ66:XDV66" si="8170">XCQ$60*$C66*$C$65</f>
        <v>0</v>
      </c>
      <c r="XCS66" s="378">
        <f t="shared" ref="XCS66:XDX66" si="8171">XCS$60*$C66*$C$65</f>
        <v>0</v>
      </c>
      <c r="XCU66" s="378">
        <f t="shared" ref="XCU66:XDZ66" si="8172">XCU$60*$C66*$C$65</f>
        <v>0</v>
      </c>
      <c r="XCW66" s="378">
        <f t="shared" ref="XCW66:XEB66" si="8173">XCW$60*$C66*$C$65</f>
        <v>0</v>
      </c>
      <c r="XCY66" s="378">
        <f t="shared" ref="XCY66:XED66" si="8174">XCY$60*$C66*$C$65</f>
        <v>0</v>
      </c>
      <c r="XDA66" s="378">
        <f t="shared" ref="XDA66:XEF66" si="8175">XDA$60*$C66*$C$65</f>
        <v>0</v>
      </c>
      <c r="XDC66" s="378">
        <f t="shared" ref="XDC66:XEH66" si="8176">XDC$60*$C66*$C$65</f>
        <v>0</v>
      </c>
      <c r="XDE66" s="378">
        <f t="shared" ref="XDE66:XEJ66" si="8177">XDE$60*$C66*$C$65</f>
        <v>0</v>
      </c>
      <c r="XDG66" s="378">
        <f t="shared" ref="XDG66:XEL66" si="8178">XDG$60*$C66*$C$65</f>
        <v>0</v>
      </c>
      <c r="XDI66" s="378">
        <f t="shared" ref="XDI66:XFD66" si="8179">XDI$60*$C66*$C$65</f>
        <v>0</v>
      </c>
      <c r="XDK66" s="378">
        <f t="shared" ref="XDK66:XFD66" si="8180">XDK$60*$C66*$C$65</f>
        <v>0</v>
      </c>
      <c r="XDM66" s="378">
        <f t="shared" ref="XDM66:XFD66" si="8181">XDM$60*$C66*$C$65</f>
        <v>0</v>
      </c>
      <c r="XDO66" s="378">
        <f t="shared" ref="XDO66:XFD69" si="8182">XDO$60*$C66*$C$65</f>
        <v>0</v>
      </c>
      <c r="XDQ66" s="378">
        <f t="shared" ref="XDQ66:XFD66" si="8183">XDQ$60*$C66*$C$65</f>
        <v>0</v>
      </c>
      <c r="XDS66" s="378">
        <f t="shared" ref="XDS66:XFD66" si="8184">XDS$60*$C66*$C$65</f>
        <v>0</v>
      </c>
      <c r="XDU66" s="378">
        <f t="shared" ref="XDU66:XFD66" si="8185">XDU$60*$C66*$C$65</f>
        <v>0</v>
      </c>
      <c r="XDW66" s="378">
        <f t="shared" ref="XDW66:XFD66" si="8186">XDW$60*$C66*$C$65</f>
        <v>0</v>
      </c>
      <c r="XDY66" s="378">
        <f t="shared" ref="XDY66:XFD66" si="8187">XDY$60*$C66*$C$65</f>
        <v>0</v>
      </c>
      <c r="XEA66" s="378">
        <f t="shared" ref="XEA66:XFD66" si="8188">XEA$60*$C66*$C$65</f>
        <v>0</v>
      </c>
      <c r="XEC66" s="378">
        <f t="shared" ref="XEC66:XFD66" si="8189">XEC$60*$C66*$C$65</f>
        <v>0</v>
      </c>
      <c r="XEE66" s="378">
        <f t="shared" ref="XEE66:XFD66" si="8190">XEE$60*$C66*$C$65</f>
        <v>0</v>
      </c>
      <c r="XEG66" s="378">
        <f t="shared" ref="XEG66:XFD66" si="8191">XEG$60*$C66*$C$65</f>
        <v>0</v>
      </c>
      <c r="XEI66" s="378">
        <f t="shared" ref="XEI66:XFD66" si="8192">XEI$60*$C66*$C$65</f>
        <v>0</v>
      </c>
      <c r="XEK66" s="378">
        <f t="shared" ref="XEK66:XFD66" si="8193">XEK$60*$C66*$C$65</f>
        <v>0</v>
      </c>
      <c r="XEM66" s="378">
        <f t="shared" ref="XEM66:XFD66" si="8194">XEM$60*$C66*$C$65</f>
        <v>0</v>
      </c>
      <c r="XEO66" s="378">
        <f t="shared" ref="XEO66:XFD66" si="8195">XEO$60*$C66*$C$65</f>
        <v>0</v>
      </c>
      <c r="XEQ66" s="378">
        <f t="shared" ref="XEQ66:XFD66" si="8196">XEQ$60*$C66*$C$65</f>
        <v>0</v>
      </c>
      <c r="XES66" s="378">
        <f t="shared" ref="XES66:XFD66" si="8197">XES$60*$C66*$C$65</f>
        <v>0</v>
      </c>
      <c r="XEU66" s="378">
        <f t="shared" ref="XEU66:XFD66" si="8198">XEU$60*$C66*$C$65</f>
        <v>0</v>
      </c>
      <c r="XEW66" s="378">
        <f t="shared" ref="XEW66:XFD66" si="8199">XEW$60*$C66*$C$65</f>
        <v>0</v>
      </c>
      <c r="XEY66" s="378">
        <f t="shared" ref="XEY66:XFD66" si="8200">XEY$60*$C66*$C$65</f>
        <v>0</v>
      </c>
      <c r="XFA66" s="378">
        <f t="shared" ref="XFA66:XFD66" si="8201">XFA$60*$C66*$C$65</f>
        <v>0</v>
      </c>
      <c r="XFC66" s="378">
        <f t="shared" ref="XFC66:XFD66" si="8202">XFC$60*$C66*$C$65</f>
        <v>0</v>
      </c>
    </row>
    <row r="67" spans="1:1023 1025:2047 2049:3071 3073:4095 4097:5119 5121:6143 6145:7167 7169:8191 8193:9215 9217:10239 10241:11263 11265:12287 12289:13311 13313:14335 14337:15359 15361:16383" s="384" customFormat="1">
      <c r="A67" s="965" t="str">
        <f>Application!C621</f>
        <v>County of San Mateo AHF R.6 Loan</v>
      </c>
      <c r="B67" s="406"/>
      <c r="C67" s="966">
        <f>Application!AO621/SUM(Application!$AO$619:$AS$621)</f>
        <v>0.17241379310344829</v>
      </c>
      <c r="E67" s="965">
        <f>E$60*$C$65*$C67</f>
        <v>4215.56896551725</v>
      </c>
      <c r="G67" s="830">
        <f t="shared" ref="G67:U69" si="8203">G$60*$C67*$C$65</f>
        <v>4999.0456896551468</v>
      </c>
      <c r="I67" s="830">
        <f t="shared" si="8203"/>
        <v>5786.9354137930932</v>
      </c>
      <c r="K67" s="830">
        <f t="shared" si="8203"/>
        <v>6578.817637909483</v>
      </c>
      <c r="M67" s="830">
        <f t="shared" si="8203"/>
        <v>7374.242792012481</v>
      </c>
      <c r="O67" s="830">
        <f t="shared" si="8203"/>
        <v>8172.7308607923806</v>
      </c>
      <c r="Q67" s="830">
        <f t="shared" si="8203"/>
        <v>8973.7699512220734</v>
      </c>
      <c r="S67" s="830">
        <f t="shared" si="8203"/>
        <v>9776.8148008870576</v>
      </c>
      <c r="U67" s="830">
        <f t="shared" si="8203"/>
        <v>10581.285224743535</v>
      </c>
      <c r="W67" s="830">
        <f t="shared" si="22"/>
        <v>11386.564497916032</v>
      </c>
      <c r="Y67" s="830">
        <f t="shared" si="22"/>
        <v>12191.997672057983</v>
      </c>
      <c r="AA67" s="830">
        <f t="shared" si="22"/>
        <v>12996.889822704541</v>
      </c>
      <c r="AC67" s="830">
        <f t="shared" si="22"/>
        <v>13800.504224952254</v>
      </c>
      <c r="AE67" s="830">
        <f t="shared" si="22"/>
        <v>14602.060454699835</v>
      </c>
      <c r="AG67" s="830">
        <f t="shared" si="22"/>
        <v>15400.732412581205</v>
      </c>
      <c r="AI67" s="830">
        <f t="shared" si="22"/>
        <v>0</v>
      </c>
      <c r="AK67" s="830">
        <f t="shared" si="22"/>
        <v>0</v>
      </c>
      <c r="AM67" s="830">
        <f t="shared" si="22"/>
        <v>0</v>
      </c>
      <c r="AO67" s="830">
        <f t="shared" si="22"/>
        <v>0</v>
      </c>
      <c r="AQ67" s="830">
        <f t="shared" si="22"/>
        <v>0</v>
      </c>
      <c r="AS67" s="830">
        <f t="shared" si="22"/>
        <v>0</v>
      </c>
      <c r="AU67" s="830">
        <f t="shared" si="22"/>
        <v>0</v>
      </c>
      <c r="AW67" s="830">
        <f t="shared" si="22"/>
        <v>0</v>
      </c>
      <c r="AY67" s="830">
        <f t="shared" si="22"/>
        <v>0</v>
      </c>
      <c r="BA67" s="830">
        <f t="shared" si="22"/>
        <v>0</v>
      </c>
      <c r="BC67" s="830">
        <f t="shared" si="22"/>
        <v>0</v>
      </c>
      <c r="BE67" s="830">
        <f t="shared" si="22"/>
        <v>0</v>
      </c>
      <c r="BG67" s="830">
        <f t="shared" si="22"/>
        <v>0</v>
      </c>
      <c r="BI67" s="830">
        <f t="shared" si="22"/>
        <v>0</v>
      </c>
      <c r="BK67" s="830">
        <f t="shared" si="22"/>
        <v>0</v>
      </c>
      <c r="BM67" s="830">
        <f t="shared" si="22"/>
        <v>0</v>
      </c>
      <c r="BO67" s="830">
        <f t="shared" si="22"/>
        <v>0</v>
      </c>
      <c r="BQ67" s="830">
        <f t="shared" si="22"/>
        <v>0</v>
      </c>
      <c r="BS67" s="830">
        <f t="shared" si="22"/>
        <v>0</v>
      </c>
      <c r="BU67" s="830">
        <f t="shared" si="22"/>
        <v>0</v>
      </c>
      <c r="BW67" s="830">
        <f t="shared" si="22"/>
        <v>0</v>
      </c>
      <c r="BY67" s="830">
        <f t="shared" si="22"/>
        <v>0</v>
      </c>
      <c r="CA67" s="830">
        <f t="shared" si="22"/>
        <v>0</v>
      </c>
      <c r="CC67" s="830">
        <f t="shared" si="22"/>
        <v>0</v>
      </c>
      <c r="CE67" s="830">
        <f t="shared" si="22"/>
        <v>0</v>
      </c>
      <c r="CG67" s="830">
        <f t="shared" si="22"/>
        <v>0</v>
      </c>
      <c r="CI67" s="830">
        <f t="shared" si="54"/>
        <v>0</v>
      </c>
      <c r="CK67" s="830">
        <f t="shared" si="54"/>
        <v>0</v>
      </c>
      <c r="CM67" s="830">
        <f t="shared" si="54"/>
        <v>0</v>
      </c>
      <c r="CO67" s="830">
        <f t="shared" si="54"/>
        <v>0</v>
      </c>
      <c r="CQ67" s="830">
        <f t="shared" si="54"/>
        <v>0</v>
      </c>
      <c r="CS67" s="830">
        <f t="shared" si="54"/>
        <v>0</v>
      </c>
      <c r="CU67" s="830">
        <f t="shared" si="54"/>
        <v>0</v>
      </c>
      <c r="CW67" s="830">
        <f t="shared" si="54"/>
        <v>0</v>
      </c>
      <c r="CY67" s="830">
        <f t="shared" si="54"/>
        <v>0</v>
      </c>
      <c r="DA67" s="830">
        <f t="shared" si="54"/>
        <v>0</v>
      </c>
      <c r="DC67" s="830">
        <f t="shared" si="54"/>
        <v>0</v>
      </c>
      <c r="DE67" s="830">
        <f t="shared" si="54"/>
        <v>0</v>
      </c>
      <c r="DG67" s="830">
        <f t="shared" si="54"/>
        <v>0</v>
      </c>
      <c r="DI67" s="830">
        <f t="shared" si="54"/>
        <v>0</v>
      </c>
      <c r="DK67" s="830">
        <f t="shared" si="54"/>
        <v>0</v>
      </c>
      <c r="DM67" s="830">
        <f t="shared" si="54"/>
        <v>0</v>
      </c>
      <c r="DO67" s="830">
        <f t="shared" si="54"/>
        <v>0</v>
      </c>
      <c r="DQ67" s="830">
        <f t="shared" si="54"/>
        <v>0</v>
      </c>
      <c r="DS67" s="830">
        <f t="shared" si="54"/>
        <v>0</v>
      </c>
      <c r="DU67" s="830">
        <f t="shared" si="54"/>
        <v>0</v>
      </c>
      <c r="DW67" s="830">
        <f t="shared" si="54"/>
        <v>0</v>
      </c>
      <c r="DY67" s="830">
        <f t="shared" si="54"/>
        <v>0</v>
      </c>
      <c r="EA67" s="830">
        <f t="shared" si="54"/>
        <v>0</v>
      </c>
      <c r="EC67" s="830">
        <f t="shared" si="54"/>
        <v>0</v>
      </c>
      <c r="EE67" s="830">
        <f t="shared" si="54"/>
        <v>0</v>
      </c>
      <c r="EG67" s="830">
        <f t="shared" si="54"/>
        <v>0</v>
      </c>
      <c r="EI67" s="830">
        <f t="shared" si="54"/>
        <v>0</v>
      </c>
      <c r="EK67" s="830">
        <f t="shared" si="54"/>
        <v>0</v>
      </c>
      <c r="EM67" s="830">
        <f t="shared" si="54"/>
        <v>0</v>
      </c>
      <c r="EO67" s="830">
        <f t="shared" si="54"/>
        <v>0</v>
      </c>
      <c r="EQ67" s="830">
        <f t="shared" si="54"/>
        <v>0</v>
      </c>
      <c r="ES67" s="830">
        <f t="shared" si="54"/>
        <v>0</v>
      </c>
      <c r="EU67" s="830">
        <f t="shared" si="86"/>
        <v>0</v>
      </c>
      <c r="EW67" s="830">
        <f t="shared" si="86"/>
        <v>0</v>
      </c>
      <c r="EY67" s="830">
        <f t="shared" si="86"/>
        <v>0</v>
      </c>
      <c r="FA67" s="830">
        <f t="shared" si="86"/>
        <v>0</v>
      </c>
      <c r="FC67" s="830">
        <f t="shared" si="86"/>
        <v>0</v>
      </c>
      <c r="FE67" s="830">
        <f t="shared" si="86"/>
        <v>0</v>
      </c>
      <c r="FG67" s="830">
        <f t="shared" si="86"/>
        <v>0</v>
      </c>
      <c r="FI67" s="830">
        <f t="shared" si="86"/>
        <v>0</v>
      </c>
      <c r="FK67" s="830">
        <f t="shared" si="86"/>
        <v>0</v>
      </c>
      <c r="FM67" s="830">
        <f t="shared" si="86"/>
        <v>0</v>
      </c>
      <c r="FO67" s="830">
        <f t="shared" si="86"/>
        <v>0</v>
      </c>
      <c r="FQ67" s="830">
        <f t="shared" si="86"/>
        <v>0</v>
      </c>
      <c r="FS67" s="830">
        <f t="shared" si="86"/>
        <v>0</v>
      </c>
      <c r="FU67" s="830">
        <f t="shared" si="86"/>
        <v>0</v>
      </c>
      <c r="FW67" s="830">
        <f t="shared" si="86"/>
        <v>0</v>
      </c>
      <c r="FY67" s="830">
        <f t="shared" si="86"/>
        <v>0</v>
      </c>
      <c r="GA67" s="830">
        <f t="shared" si="86"/>
        <v>0</v>
      </c>
      <c r="GC67" s="830">
        <f t="shared" si="86"/>
        <v>0</v>
      </c>
      <c r="GE67" s="830">
        <f t="shared" si="86"/>
        <v>0</v>
      </c>
      <c r="GG67" s="830">
        <f t="shared" si="86"/>
        <v>0</v>
      </c>
      <c r="GI67" s="830">
        <f t="shared" si="86"/>
        <v>0</v>
      </c>
      <c r="GK67" s="830">
        <f t="shared" si="86"/>
        <v>0</v>
      </c>
      <c r="GM67" s="830">
        <f t="shared" si="86"/>
        <v>0</v>
      </c>
      <c r="GO67" s="830">
        <f t="shared" si="86"/>
        <v>0</v>
      </c>
      <c r="GQ67" s="830">
        <f t="shared" si="86"/>
        <v>0</v>
      </c>
      <c r="GS67" s="830">
        <f t="shared" si="86"/>
        <v>0</v>
      </c>
      <c r="GU67" s="830">
        <f t="shared" si="86"/>
        <v>0</v>
      </c>
      <c r="GW67" s="830">
        <f t="shared" si="86"/>
        <v>0</v>
      </c>
      <c r="GY67" s="830">
        <f t="shared" si="86"/>
        <v>0</v>
      </c>
      <c r="HA67" s="830">
        <f t="shared" si="86"/>
        <v>0</v>
      </c>
      <c r="HC67" s="830">
        <f t="shared" si="86"/>
        <v>0</v>
      </c>
      <c r="HE67" s="830">
        <f t="shared" si="86"/>
        <v>0</v>
      </c>
      <c r="HG67" s="830">
        <f t="shared" si="118"/>
        <v>0</v>
      </c>
      <c r="HI67" s="830">
        <f t="shared" si="118"/>
        <v>0</v>
      </c>
      <c r="HK67" s="830">
        <f t="shared" si="118"/>
        <v>0</v>
      </c>
      <c r="HM67" s="830">
        <f t="shared" si="118"/>
        <v>0</v>
      </c>
      <c r="HO67" s="830">
        <f t="shared" si="118"/>
        <v>0</v>
      </c>
      <c r="HQ67" s="830">
        <f t="shared" si="118"/>
        <v>0</v>
      </c>
      <c r="HS67" s="830">
        <f t="shared" si="118"/>
        <v>0</v>
      </c>
      <c r="HU67" s="830">
        <f t="shared" si="118"/>
        <v>0</v>
      </c>
      <c r="HW67" s="830">
        <f t="shared" si="118"/>
        <v>0</v>
      </c>
      <c r="HY67" s="830">
        <f t="shared" si="118"/>
        <v>0</v>
      </c>
      <c r="IA67" s="830">
        <f t="shared" si="118"/>
        <v>0</v>
      </c>
      <c r="IC67" s="830">
        <f t="shared" si="118"/>
        <v>0</v>
      </c>
      <c r="IE67" s="830">
        <f t="shared" si="118"/>
        <v>0</v>
      </c>
      <c r="IG67" s="830">
        <f t="shared" si="118"/>
        <v>0</v>
      </c>
      <c r="II67" s="830">
        <f t="shared" si="118"/>
        <v>0</v>
      </c>
      <c r="IK67" s="830">
        <f t="shared" si="118"/>
        <v>0</v>
      </c>
      <c r="IM67" s="830">
        <f t="shared" si="118"/>
        <v>0</v>
      </c>
      <c r="IO67" s="830">
        <f t="shared" si="118"/>
        <v>0</v>
      </c>
      <c r="IQ67" s="830">
        <f t="shared" si="118"/>
        <v>0</v>
      </c>
      <c r="IS67" s="830">
        <f t="shared" si="118"/>
        <v>0</v>
      </c>
      <c r="IU67" s="830">
        <f t="shared" si="118"/>
        <v>0</v>
      </c>
      <c r="IW67" s="830">
        <f t="shared" si="118"/>
        <v>0</v>
      </c>
      <c r="IY67" s="830">
        <f t="shared" si="118"/>
        <v>0</v>
      </c>
      <c r="JA67" s="830">
        <f t="shared" si="118"/>
        <v>0</v>
      </c>
      <c r="JC67" s="830">
        <f t="shared" si="118"/>
        <v>0</v>
      </c>
      <c r="JE67" s="830">
        <f t="shared" si="118"/>
        <v>0</v>
      </c>
      <c r="JG67" s="830">
        <f t="shared" si="118"/>
        <v>0</v>
      </c>
      <c r="JI67" s="830">
        <f t="shared" si="118"/>
        <v>0</v>
      </c>
      <c r="JK67" s="830">
        <f t="shared" si="118"/>
        <v>0</v>
      </c>
      <c r="JM67" s="830">
        <f t="shared" si="118"/>
        <v>0</v>
      </c>
      <c r="JO67" s="830">
        <f t="shared" si="118"/>
        <v>0</v>
      </c>
      <c r="JQ67" s="830">
        <f t="shared" si="118"/>
        <v>0</v>
      </c>
      <c r="JS67" s="830">
        <f t="shared" si="150"/>
        <v>0</v>
      </c>
      <c r="JU67" s="830">
        <f t="shared" si="150"/>
        <v>0</v>
      </c>
      <c r="JW67" s="830">
        <f t="shared" si="150"/>
        <v>0</v>
      </c>
      <c r="JY67" s="830">
        <f t="shared" si="150"/>
        <v>0</v>
      </c>
      <c r="KA67" s="830">
        <f t="shared" si="150"/>
        <v>0</v>
      </c>
      <c r="KC67" s="830">
        <f t="shared" si="150"/>
        <v>0</v>
      </c>
      <c r="KE67" s="830">
        <f t="shared" si="150"/>
        <v>0</v>
      </c>
      <c r="KG67" s="830">
        <f t="shared" si="150"/>
        <v>0</v>
      </c>
      <c r="KI67" s="830">
        <f t="shared" si="150"/>
        <v>0</v>
      </c>
      <c r="KK67" s="830">
        <f t="shared" si="150"/>
        <v>0</v>
      </c>
      <c r="KM67" s="830">
        <f t="shared" si="150"/>
        <v>0</v>
      </c>
      <c r="KO67" s="830">
        <f t="shared" si="150"/>
        <v>0</v>
      </c>
      <c r="KQ67" s="830">
        <f t="shared" si="150"/>
        <v>0</v>
      </c>
      <c r="KS67" s="830">
        <f t="shared" si="150"/>
        <v>0</v>
      </c>
      <c r="KU67" s="830">
        <f t="shared" si="150"/>
        <v>0</v>
      </c>
      <c r="KW67" s="830">
        <f t="shared" si="150"/>
        <v>0</v>
      </c>
      <c r="KY67" s="830">
        <f t="shared" si="150"/>
        <v>0</v>
      </c>
      <c r="LA67" s="830">
        <f t="shared" si="150"/>
        <v>0</v>
      </c>
      <c r="LC67" s="830">
        <f t="shared" si="150"/>
        <v>0</v>
      </c>
      <c r="LE67" s="830">
        <f t="shared" si="150"/>
        <v>0</v>
      </c>
      <c r="LG67" s="830">
        <f t="shared" si="150"/>
        <v>0</v>
      </c>
      <c r="LI67" s="830">
        <f t="shared" si="150"/>
        <v>0</v>
      </c>
      <c r="LK67" s="830">
        <f t="shared" si="150"/>
        <v>0</v>
      </c>
      <c r="LM67" s="830">
        <f t="shared" si="150"/>
        <v>0</v>
      </c>
      <c r="LO67" s="830">
        <f t="shared" si="150"/>
        <v>0</v>
      </c>
      <c r="LQ67" s="830">
        <f t="shared" si="150"/>
        <v>0</v>
      </c>
      <c r="LS67" s="830">
        <f t="shared" si="150"/>
        <v>0</v>
      </c>
      <c r="LU67" s="830">
        <f t="shared" si="150"/>
        <v>0</v>
      </c>
      <c r="LW67" s="830">
        <f t="shared" si="150"/>
        <v>0</v>
      </c>
      <c r="LY67" s="830">
        <f t="shared" si="150"/>
        <v>0</v>
      </c>
      <c r="MA67" s="830">
        <f t="shared" si="150"/>
        <v>0</v>
      </c>
      <c r="MC67" s="830">
        <f t="shared" si="150"/>
        <v>0</v>
      </c>
      <c r="ME67" s="830">
        <f t="shared" si="182"/>
        <v>0</v>
      </c>
      <c r="MG67" s="830">
        <f t="shared" si="182"/>
        <v>0</v>
      </c>
      <c r="MI67" s="830">
        <f t="shared" si="182"/>
        <v>0</v>
      </c>
      <c r="MK67" s="830">
        <f t="shared" si="182"/>
        <v>0</v>
      </c>
      <c r="MM67" s="830">
        <f t="shared" si="182"/>
        <v>0</v>
      </c>
      <c r="MO67" s="830">
        <f t="shared" si="182"/>
        <v>0</v>
      </c>
      <c r="MQ67" s="830">
        <f t="shared" si="182"/>
        <v>0</v>
      </c>
      <c r="MS67" s="830">
        <f t="shared" si="182"/>
        <v>0</v>
      </c>
      <c r="MU67" s="830">
        <f t="shared" si="182"/>
        <v>0</v>
      </c>
      <c r="MW67" s="830">
        <f t="shared" si="182"/>
        <v>0</v>
      </c>
      <c r="MY67" s="830">
        <f t="shared" si="182"/>
        <v>0</v>
      </c>
      <c r="NA67" s="830">
        <f t="shared" si="182"/>
        <v>0</v>
      </c>
      <c r="NC67" s="830">
        <f t="shared" si="182"/>
        <v>0</v>
      </c>
      <c r="NE67" s="830">
        <f t="shared" si="182"/>
        <v>0</v>
      </c>
      <c r="NG67" s="830">
        <f t="shared" si="182"/>
        <v>0</v>
      </c>
      <c r="NI67" s="830">
        <f t="shared" si="182"/>
        <v>0</v>
      </c>
      <c r="NK67" s="830">
        <f t="shared" si="182"/>
        <v>0</v>
      </c>
      <c r="NM67" s="830">
        <f t="shared" si="182"/>
        <v>0</v>
      </c>
      <c r="NO67" s="830">
        <f t="shared" si="182"/>
        <v>0</v>
      </c>
      <c r="NQ67" s="830">
        <f t="shared" si="182"/>
        <v>0</v>
      </c>
      <c r="NS67" s="830">
        <f t="shared" si="182"/>
        <v>0</v>
      </c>
      <c r="NU67" s="830">
        <f t="shared" si="182"/>
        <v>0</v>
      </c>
      <c r="NW67" s="830">
        <f t="shared" si="182"/>
        <v>0</v>
      </c>
      <c r="NY67" s="830">
        <f t="shared" si="182"/>
        <v>0</v>
      </c>
      <c r="OA67" s="830">
        <f t="shared" si="182"/>
        <v>0</v>
      </c>
      <c r="OC67" s="830">
        <f t="shared" si="182"/>
        <v>0</v>
      </c>
      <c r="OE67" s="830">
        <f t="shared" si="182"/>
        <v>0</v>
      </c>
      <c r="OG67" s="830">
        <f t="shared" si="182"/>
        <v>0</v>
      </c>
      <c r="OI67" s="830">
        <f t="shared" si="182"/>
        <v>0</v>
      </c>
      <c r="OK67" s="830">
        <f t="shared" si="182"/>
        <v>0</v>
      </c>
      <c r="OM67" s="830">
        <f t="shared" si="182"/>
        <v>0</v>
      </c>
      <c r="OO67" s="830">
        <f t="shared" si="182"/>
        <v>0</v>
      </c>
      <c r="OQ67" s="830">
        <f t="shared" si="214"/>
        <v>0</v>
      </c>
      <c r="OS67" s="830">
        <f t="shared" si="214"/>
        <v>0</v>
      </c>
      <c r="OU67" s="830">
        <f t="shared" si="214"/>
        <v>0</v>
      </c>
      <c r="OW67" s="830">
        <f t="shared" si="214"/>
        <v>0</v>
      </c>
      <c r="OY67" s="830">
        <f t="shared" si="214"/>
        <v>0</v>
      </c>
      <c r="PA67" s="830">
        <f t="shared" si="214"/>
        <v>0</v>
      </c>
      <c r="PC67" s="830">
        <f t="shared" si="214"/>
        <v>0</v>
      </c>
      <c r="PE67" s="830">
        <f t="shared" si="214"/>
        <v>0</v>
      </c>
      <c r="PG67" s="830">
        <f t="shared" si="214"/>
        <v>0</v>
      </c>
      <c r="PI67" s="830">
        <f t="shared" si="214"/>
        <v>0</v>
      </c>
      <c r="PK67" s="830">
        <f t="shared" si="214"/>
        <v>0</v>
      </c>
      <c r="PM67" s="830">
        <f t="shared" si="214"/>
        <v>0</v>
      </c>
      <c r="PO67" s="830">
        <f t="shared" si="214"/>
        <v>0</v>
      </c>
      <c r="PQ67" s="830">
        <f t="shared" si="214"/>
        <v>0</v>
      </c>
      <c r="PS67" s="830">
        <f t="shared" si="214"/>
        <v>0</v>
      </c>
      <c r="PU67" s="830">
        <f t="shared" si="214"/>
        <v>0</v>
      </c>
      <c r="PW67" s="830">
        <f t="shared" si="214"/>
        <v>0</v>
      </c>
      <c r="PY67" s="830">
        <f t="shared" si="214"/>
        <v>0</v>
      </c>
      <c r="QA67" s="830">
        <f t="shared" si="214"/>
        <v>0</v>
      </c>
      <c r="QC67" s="830">
        <f t="shared" si="214"/>
        <v>0</v>
      </c>
      <c r="QE67" s="830">
        <f t="shared" si="214"/>
        <v>0</v>
      </c>
      <c r="QG67" s="830">
        <f t="shared" si="214"/>
        <v>0</v>
      </c>
      <c r="QI67" s="830">
        <f t="shared" si="214"/>
        <v>0</v>
      </c>
      <c r="QK67" s="830">
        <f t="shared" si="214"/>
        <v>0</v>
      </c>
      <c r="QM67" s="830">
        <f t="shared" si="214"/>
        <v>0</v>
      </c>
      <c r="QO67" s="830">
        <f t="shared" si="214"/>
        <v>0</v>
      </c>
      <c r="QQ67" s="830">
        <f t="shared" si="214"/>
        <v>0</v>
      </c>
      <c r="QS67" s="830">
        <f t="shared" si="214"/>
        <v>0</v>
      </c>
      <c r="QU67" s="830">
        <f t="shared" si="214"/>
        <v>0</v>
      </c>
      <c r="QW67" s="830">
        <f t="shared" si="214"/>
        <v>0</v>
      </c>
      <c r="QY67" s="830">
        <f t="shared" si="214"/>
        <v>0</v>
      </c>
      <c r="RA67" s="830">
        <f t="shared" si="214"/>
        <v>0</v>
      </c>
      <c r="RC67" s="830">
        <f t="shared" si="246"/>
        <v>0</v>
      </c>
      <c r="RE67" s="830">
        <f t="shared" si="246"/>
        <v>0</v>
      </c>
      <c r="RG67" s="830">
        <f t="shared" si="246"/>
        <v>0</v>
      </c>
      <c r="RI67" s="830">
        <f t="shared" si="246"/>
        <v>0</v>
      </c>
      <c r="RK67" s="830">
        <f t="shared" si="246"/>
        <v>0</v>
      </c>
      <c r="RM67" s="830">
        <f t="shared" si="246"/>
        <v>0</v>
      </c>
      <c r="RO67" s="830">
        <f t="shared" si="246"/>
        <v>0</v>
      </c>
      <c r="RQ67" s="830">
        <f t="shared" si="246"/>
        <v>0</v>
      </c>
      <c r="RS67" s="830">
        <f t="shared" si="246"/>
        <v>0</v>
      </c>
      <c r="RU67" s="830">
        <f t="shared" si="246"/>
        <v>0</v>
      </c>
      <c r="RW67" s="830">
        <f t="shared" si="246"/>
        <v>0</v>
      </c>
      <c r="RY67" s="830">
        <f t="shared" si="246"/>
        <v>0</v>
      </c>
      <c r="SA67" s="830">
        <f t="shared" si="246"/>
        <v>0</v>
      </c>
      <c r="SC67" s="830">
        <f t="shared" si="246"/>
        <v>0</v>
      </c>
      <c r="SE67" s="830">
        <f t="shared" si="246"/>
        <v>0</v>
      </c>
      <c r="SG67" s="830">
        <f t="shared" si="246"/>
        <v>0</v>
      </c>
      <c r="SI67" s="830">
        <f t="shared" si="246"/>
        <v>0</v>
      </c>
      <c r="SK67" s="830">
        <f t="shared" si="246"/>
        <v>0</v>
      </c>
      <c r="SM67" s="830">
        <f t="shared" si="246"/>
        <v>0</v>
      </c>
      <c r="SO67" s="830">
        <f t="shared" si="246"/>
        <v>0</v>
      </c>
      <c r="SQ67" s="830">
        <f t="shared" si="246"/>
        <v>0</v>
      </c>
      <c r="SS67" s="830">
        <f t="shared" si="246"/>
        <v>0</v>
      </c>
      <c r="SU67" s="830">
        <f t="shared" si="246"/>
        <v>0</v>
      </c>
      <c r="SW67" s="830">
        <f t="shared" si="246"/>
        <v>0</v>
      </c>
      <c r="SY67" s="830">
        <f t="shared" si="246"/>
        <v>0</v>
      </c>
      <c r="TA67" s="830">
        <f t="shared" si="246"/>
        <v>0</v>
      </c>
      <c r="TC67" s="830">
        <f t="shared" si="246"/>
        <v>0</v>
      </c>
      <c r="TE67" s="830">
        <f t="shared" si="246"/>
        <v>0</v>
      </c>
      <c r="TG67" s="830">
        <f t="shared" si="246"/>
        <v>0</v>
      </c>
      <c r="TI67" s="830">
        <f t="shared" si="246"/>
        <v>0</v>
      </c>
      <c r="TK67" s="830">
        <f t="shared" si="246"/>
        <v>0</v>
      </c>
      <c r="TM67" s="830">
        <f t="shared" si="246"/>
        <v>0</v>
      </c>
      <c r="TO67" s="830">
        <f t="shared" si="278"/>
        <v>0</v>
      </c>
      <c r="TQ67" s="830">
        <f t="shared" si="278"/>
        <v>0</v>
      </c>
      <c r="TS67" s="830">
        <f t="shared" si="278"/>
        <v>0</v>
      </c>
      <c r="TU67" s="830">
        <f t="shared" si="278"/>
        <v>0</v>
      </c>
      <c r="TW67" s="830">
        <f t="shared" si="278"/>
        <v>0</v>
      </c>
      <c r="TY67" s="830">
        <f t="shared" si="278"/>
        <v>0</v>
      </c>
      <c r="UA67" s="830">
        <f t="shared" si="278"/>
        <v>0</v>
      </c>
      <c r="UC67" s="830">
        <f t="shared" si="278"/>
        <v>0</v>
      </c>
      <c r="UE67" s="830">
        <f t="shared" si="278"/>
        <v>0</v>
      </c>
      <c r="UG67" s="830">
        <f t="shared" si="278"/>
        <v>0</v>
      </c>
      <c r="UI67" s="830">
        <f t="shared" si="278"/>
        <v>0</v>
      </c>
      <c r="UK67" s="830">
        <f t="shared" si="278"/>
        <v>0</v>
      </c>
      <c r="UM67" s="830">
        <f t="shared" si="278"/>
        <v>0</v>
      </c>
      <c r="UO67" s="830">
        <f t="shared" si="278"/>
        <v>0</v>
      </c>
      <c r="UQ67" s="830">
        <f t="shared" si="278"/>
        <v>0</v>
      </c>
      <c r="US67" s="830">
        <f t="shared" si="278"/>
        <v>0</v>
      </c>
      <c r="UU67" s="830">
        <f t="shared" si="278"/>
        <v>0</v>
      </c>
      <c r="UW67" s="830">
        <f t="shared" si="278"/>
        <v>0</v>
      </c>
      <c r="UY67" s="830">
        <f t="shared" si="278"/>
        <v>0</v>
      </c>
      <c r="VA67" s="830">
        <f t="shared" si="278"/>
        <v>0</v>
      </c>
      <c r="VC67" s="830">
        <f t="shared" si="278"/>
        <v>0</v>
      </c>
      <c r="VE67" s="830">
        <f t="shared" si="278"/>
        <v>0</v>
      </c>
      <c r="VG67" s="830">
        <f t="shared" si="278"/>
        <v>0</v>
      </c>
      <c r="VI67" s="830">
        <f t="shared" si="278"/>
        <v>0</v>
      </c>
      <c r="VK67" s="830">
        <f t="shared" si="278"/>
        <v>0</v>
      </c>
      <c r="VM67" s="830">
        <f t="shared" si="278"/>
        <v>0</v>
      </c>
      <c r="VO67" s="830">
        <f t="shared" si="278"/>
        <v>0</v>
      </c>
      <c r="VQ67" s="830">
        <f t="shared" si="278"/>
        <v>0</v>
      </c>
      <c r="VS67" s="830">
        <f t="shared" si="278"/>
        <v>0</v>
      </c>
      <c r="VU67" s="830">
        <f t="shared" si="278"/>
        <v>0</v>
      </c>
      <c r="VW67" s="830">
        <f t="shared" si="278"/>
        <v>0</v>
      </c>
      <c r="VY67" s="830">
        <f t="shared" si="278"/>
        <v>0</v>
      </c>
      <c r="WA67" s="830">
        <f t="shared" si="310"/>
        <v>0</v>
      </c>
      <c r="WC67" s="830">
        <f t="shared" si="310"/>
        <v>0</v>
      </c>
      <c r="WE67" s="830">
        <f t="shared" si="310"/>
        <v>0</v>
      </c>
      <c r="WG67" s="830">
        <f t="shared" si="310"/>
        <v>0</v>
      </c>
      <c r="WI67" s="830">
        <f t="shared" si="310"/>
        <v>0</v>
      </c>
      <c r="WK67" s="830">
        <f t="shared" si="310"/>
        <v>0</v>
      </c>
      <c r="WM67" s="830">
        <f t="shared" si="310"/>
        <v>0</v>
      </c>
      <c r="WO67" s="830">
        <f t="shared" si="310"/>
        <v>0</v>
      </c>
      <c r="WQ67" s="830">
        <f t="shared" si="310"/>
        <v>0</v>
      </c>
      <c r="WS67" s="830">
        <f t="shared" si="310"/>
        <v>0</v>
      </c>
      <c r="WU67" s="830">
        <f t="shared" si="310"/>
        <v>0</v>
      </c>
      <c r="WW67" s="830">
        <f t="shared" si="310"/>
        <v>0</v>
      </c>
      <c r="WY67" s="830">
        <f t="shared" si="310"/>
        <v>0</v>
      </c>
      <c r="XA67" s="830">
        <f t="shared" si="310"/>
        <v>0</v>
      </c>
      <c r="XC67" s="830">
        <f t="shared" si="310"/>
        <v>0</v>
      </c>
      <c r="XE67" s="830">
        <f t="shared" si="310"/>
        <v>0</v>
      </c>
      <c r="XG67" s="830">
        <f t="shared" si="310"/>
        <v>0</v>
      </c>
      <c r="XI67" s="830">
        <f t="shared" si="310"/>
        <v>0</v>
      </c>
      <c r="XK67" s="830">
        <f t="shared" si="310"/>
        <v>0</v>
      </c>
      <c r="XM67" s="830">
        <f t="shared" si="310"/>
        <v>0</v>
      </c>
      <c r="XO67" s="830">
        <f t="shared" si="310"/>
        <v>0</v>
      </c>
      <c r="XQ67" s="830">
        <f t="shared" si="310"/>
        <v>0</v>
      </c>
      <c r="XS67" s="830">
        <f t="shared" si="310"/>
        <v>0</v>
      </c>
      <c r="XU67" s="830">
        <f t="shared" si="310"/>
        <v>0</v>
      </c>
      <c r="XW67" s="830">
        <f t="shared" si="310"/>
        <v>0</v>
      </c>
      <c r="XY67" s="830">
        <f t="shared" si="310"/>
        <v>0</v>
      </c>
      <c r="YA67" s="830">
        <f t="shared" si="310"/>
        <v>0</v>
      </c>
      <c r="YC67" s="830">
        <f t="shared" si="310"/>
        <v>0</v>
      </c>
      <c r="YE67" s="830">
        <f t="shared" si="310"/>
        <v>0</v>
      </c>
      <c r="YG67" s="830">
        <f t="shared" si="310"/>
        <v>0</v>
      </c>
      <c r="YI67" s="830">
        <f t="shared" si="310"/>
        <v>0</v>
      </c>
      <c r="YK67" s="830">
        <f t="shared" si="310"/>
        <v>0</v>
      </c>
      <c r="YM67" s="830">
        <f t="shared" si="342"/>
        <v>0</v>
      </c>
      <c r="YO67" s="830">
        <f t="shared" si="342"/>
        <v>0</v>
      </c>
      <c r="YQ67" s="830">
        <f t="shared" si="342"/>
        <v>0</v>
      </c>
      <c r="YS67" s="830">
        <f t="shared" si="342"/>
        <v>0</v>
      </c>
      <c r="YU67" s="830">
        <f t="shared" si="342"/>
        <v>0</v>
      </c>
      <c r="YW67" s="830">
        <f t="shared" si="342"/>
        <v>0</v>
      </c>
      <c r="YY67" s="830">
        <f t="shared" si="342"/>
        <v>0</v>
      </c>
      <c r="ZA67" s="830">
        <f t="shared" si="342"/>
        <v>0</v>
      </c>
      <c r="ZC67" s="830">
        <f t="shared" si="342"/>
        <v>0</v>
      </c>
      <c r="ZE67" s="830">
        <f t="shared" si="342"/>
        <v>0</v>
      </c>
      <c r="ZG67" s="830">
        <f t="shared" si="342"/>
        <v>0</v>
      </c>
      <c r="ZI67" s="830">
        <f t="shared" si="342"/>
        <v>0</v>
      </c>
      <c r="ZK67" s="830">
        <f t="shared" si="342"/>
        <v>0</v>
      </c>
      <c r="ZM67" s="830">
        <f t="shared" si="342"/>
        <v>0</v>
      </c>
      <c r="ZO67" s="830">
        <f t="shared" si="342"/>
        <v>0</v>
      </c>
      <c r="ZQ67" s="830">
        <f t="shared" si="342"/>
        <v>0</v>
      </c>
      <c r="ZS67" s="830">
        <f t="shared" si="342"/>
        <v>0</v>
      </c>
      <c r="ZU67" s="830">
        <f t="shared" si="342"/>
        <v>0</v>
      </c>
      <c r="ZW67" s="830">
        <f t="shared" si="342"/>
        <v>0</v>
      </c>
      <c r="ZY67" s="830">
        <f t="shared" si="342"/>
        <v>0</v>
      </c>
      <c r="AAA67" s="830">
        <f t="shared" si="342"/>
        <v>0</v>
      </c>
      <c r="AAC67" s="830">
        <f t="shared" si="342"/>
        <v>0</v>
      </c>
      <c r="AAE67" s="830">
        <f t="shared" si="342"/>
        <v>0</v>
      </c>
      <c r="AAG67" s="830">
        <f t="shared" si="342"/>
        <v>0</v>
      </c>
      <c r="AAI67" s="830">
        <f t="shared" si="342"/>
        <v>0</v>
      </c>
      <c r="AAK67" s="830">
        <f t="shared" si="342"/>
        <v>0</v>
      </c>
      <c r="AAM67" s="830">
        <f t="shared" si="342"/>
        <v>0</v>
      </c>
      <c r="AAO67" s="830">
        <f t="shared" si="342"/>
        <v>0</v>
      </c>
      <c r="AAQ67" s="830">
        <f t="shared" si="342"/>
        <v>0</v>
      </c>
      <c r="AAS67" s="830">
        <f t="shared" si="342"/>
        <v>0</v>
      </c>
      <c r="AAU67" s="830">
        <f t="shared" si="342"/>
        <v>0</v>
      </c>
      <c r="AAW67" s="830">
        <f t="shared" si="342"/>
        <v>0</v>
      </c>
      <c r="AAY67" s="830">
        <f t="shared" si="374"/>
        <v>0</v>
      </c>
      <c r="ABA67" s="830">
        <f t="shared" si="374"/>
        <v>0</v>
      </c>
      <c r="ABC67" s="830">
        <f t="shared" si="374"/>
        <v>0</v>
      </c>
      <c r="ABE67" s="830">
        <f t="shared" si="374"/>
        <v>0</v>
      </c>
      <c r="ABG67" s="830">
        <f t="shared" si="374"/>
        <v>0</v>
      </c>
      <c r="ABI67" s="830">
        <f t="shared" si="374"/>
        <v>0</v>
      </c>
      <c r="ABK67" s="830">
        <f t="shared" si="374"/>
        <v>0</v>
      </c>
      <c r="ABM67" s="830">
        <f t="shared" si="374"/>
        <v>0</v>
      </c>
      <c r="ABO67" s="830">
        <f t="shared" si="374"/>
        <v>0</v>
      </c>
      <c r="ABQ67" s="830">
        <f t="shared" si="374"/>
        <v>0</v>
      </c>
      <c r="ABS67" s="830">
        <f t="shared" si="374"/>
        <v>0</v>
      </c>
      <c r="ABU67" s="830">
        <f t="shared" si="374"/>
        <v>0</v>
      </c>
      <c r="ABW67" s="830">
        <f t="shared" si="374"/>
        <v>0</v>
      </c>
      <c r="ABY67" s="830">
        <f t="shared" si="374"/>
        <v>0</v>
      </c>
      <c r="ACA67" s="830">
        <f t="shared" si="374"/>
        <v>0</v>
      </c>
      <c r="ACC67" s="830">
        <f t="shared" si="374"/>
        <v>0</v>
      </c>
      <c r="ACE67" s="830">
        <f t="shared" si="374"/>
        <v>0</v>
      </c>
      <c r="ACG67" s="830">
        <f t="shared" si="374"/>
        <v>0</v>
      </c>
      <c r="ACI67" s="830">
        <f t="shared" si="374"/>
        <v>0</v>
      </c>
      <c r="ACK67" s="830">
        <f t="shared" si="374"/>
        <v>0</v>
      </c>
      <c r="ACM67" s="830">
        <f t="shared" si="374"/>
        <v>0</v>
      </c>
      <c r="ACO67" s="830">
        <f t="shared" si="374"/>
        <v>0</v>
      </c>
      <c r="ACQ67" s="830">
        <f t="shared" si="374"/>
        <v>0</v>
      </c>
      <c r="ACS67" s="830">
        <f t="shared" si="374"/>
        <v>0</v>
      </c>
      <c r="ACU67" s="830">
        <f t="shared" si="374"/>
        <v>0</v>
      </c>
      <c r="ACW67" s="830">
        <f t="shared" si="374"/>
        <v>0</v>
      </c>
      <c r="ACY67" s="830">
        <f t="shared" si="374"/>
        <v>0</v>
      </c>
      <c r="ADA67" s="830">
        <f t="shared" si="374"/>
        <v>0</v>
      </c>
      <c r="ADC67" s="830">
        <f t="shared" si="374"/>
        <v>0</v>
      </c>
      <c r="ADE67" s="830">
        <f t="shared" si="374"/>
        <v>0</v>
      </c>
      <c r="ADG67" s="830">
        <f t="shared" si="374"/>
        <v>0</v>
      </c>
      <c r="ADI67" s="830">
        <f t="shared" si="374"/>
        <v>0</v>
      </c>
      <c r="ADK67" s="830">
        <f t="shared" si="406"/>
        <v>0</v>
      </c>
      <c r="ADM67" s="830">
        <f t="shared" si="406"/>
        <v>0</v>
      </c>
      <c r="ADO67" s="830">
        <f t="shared" si="406"/>
        <v>0</v>
      </c>
      <c r="ADQ67" s="830">
        <f t="shared" si="406"/>
        <v>0</v>
      </c>
      <c r="ADS67" s="830">
        <f t="shared" si="406"/>
        <v>0</v>
      </c>
      <c r="ADU67" s="830">
        <f t="shared" si="406"/>
        <v>0</v>
      </c>
      <c r="ADW67" s="830">
        <f t="shared" si="406"/>
        <v>0</v>
      </c>
      <c r="ADY67" s="830">
        <f t="shared" si="406"/>
        <v>0</v>
      </c>
      <c r="AEA67" s="830">
        <f t="shared" si="406"/>
        <v>0</v>
      </c>
      <c r="AEC67" s="830">
        <f t="shared" si="406"/>
        <v>0</v>
      </c>
      <c r="AEE67" s="830">
        <f t="shared" si="406"/>
        <v>0</v>
      </c>
      <c r="AEG67" s="830">
        <f t="shared" si="406"/>
        <v>0</v>
      </c>
      <c r="AEI67" s="830">
        <f t="shared" si="406"/>
        <v>0</v>
      </c>
      <c r="AEK67" s="830">
        <f t="shared" si="406"/>
        <v>0</v>
      </c>
      <c r="AEM67" s="830">
        <f t="shared" si="406"/>
        <v>0</v>
      </c>
      <c r="AEO67" s="830">
        <f t="shared" si="406"/>
        <v>0</v>
      </c>
      <c r="AEQ67" s="830">
        <f t="shared" si="406"/>
        <v>0</v>
      </c>
      <c r="AES67" s="830">
        <f t="shared" si="406"/>
        <v>0</v>
      </c>
      <c r="AEU67" s="830">
        <f t="shared" si="406"/>
        <v>0</v>
      </c>
      <c r="AEW67" s="830">
        <f t="shared" si="406"/>
        <v>0</v>
      </c>
      <c r="AEY67" s="830">
        <f t="shared" si="406"/>
        <v>0</v>
      </c>
      <c r="AFA67" s="830">
        <f t="shared" si="406"/>
        <v>0</v>
      </c>
      <c r="AFC67" s="830">
        <f t="shared" si="406"/>
        <v>0</v>
      </c>
      <c r="AFE67" s="830">
        <f t="shared" si="406"/>
        <v>0</v>
      </c>
      <c r="AFG67" s="830">
        <f t="shared" si="406"/>
        <v>0</v>
      </c>
      <c r="AFI67" s="830">
        <f t="shared" si="406"/>
        <v>0</v>
      </c>
      <c r="AFK67" s="830">
        <f t="shared" si="406"/>
        <v>0</v>
      </c>
      <c r="AFM67" s="830">
        <f t="shared" si="406"/>
        <v>0</v>
      </c>
      <c r="AFO67" s="830">
        <f t="shared" si="406"/>
        <v>0</v>
      </c>
      <c r="AFQ67" s="830">
        <f t="shared" si="406"/>
        <v>0</v>
      </c>
      <c r="AFS67" s="830">
        <f t="shared" si="406"/>
        <v>0</v>
      </c>
      <c r="AFU67" s="830">
        <f t="shared" si="406"/>
        <v>0</v>
      </c>
      <c r="AFW67" s="830">
        <f t="shared" si="438"/>
        <v>0</v>
      </c>
      <c r="AFY67" s="830">
        <f t="shared" si="438"/>
        <v>0</v>
      </c>
      <c r="AGA67" s="830">
        <f t="shared" si="438"/>
        <v>0</v>
      </c>
      <c r="AGC67" s="830">
        <f t="shared" si="438"/>
        <v>0</v>
      </c>
      <c r="AGE67" s="830">
        <f t="shared" si="438"/>
        <v>0</v>
      </c>
      <c r="AGG67" s="830">
        <f t="shared" si="438"/>
        <v>0</v>
      </c>
      <c r="AGI67" s="830">
        <f t="shared" si="438"/>
        <v>0</v>
      </c>
      <c r="AGK67" s="830">
        <f t="shared" si="438"/>
        <v>0</v>
      </c>
      <c r="AGM67" s="830">
        <f t="shared" si="438"/>
        <v>0</v>
      </c>
      <c r="AGO67" s="830">
        <f t="shared" si="438"/>
        <v>0</v>
      </c>
      <c r="AGQ67" s="830">
        <f t="shared" si="438"/>
        <v>0</v>
      </c>
      <c r="AGS67" s="830">
        <f t="shared" si="438"/>
        <v>0</v>
      </c>
      <c r="AGU67" s="830">
        <f t="shared" si="438"/>
        <v>0</v>
      </c>
      <c r="AGW67" s="830">
        <f t="shared" si="438"/>
        <v>0</v>
      </c>
      <c r="AGY67" s="830">
        <f t="shared" si="438"/>
        <v>0</v>
      </c>
      <c r="AHA67" s="830">
        <f t="shared" si="438"/>
        <v>0</v>
      </c>
      <c r="AHC67" s="830">
        <f t="shared" si="438"/>
        <v>0</v>
      </c>
      <c r="AHE67" s="830">
        <f t="shared" si="438"/>
        <v>0</v>
      </c>
      <c r="AHG67" s="830">
        <f t="shared" si="438"/>
        <v>0</v>
      </c>
      <c r="AHI67" s="830">
        <f t="shared" si="438"/>
        <v>0</v>
      </c>
      <c r="AHK67" s="830">
        <f t="shared" si="438"/>
        <v>0</v>
      </c>
      <c r="AHM67" s="830">
        <f t="shared" si="438"/>
        <v>0</v>
      </c>
      <c r="AHO67" s="830">
        <f t="shared" si="438"/>
        <v>0</v>
      </c>
      <c r="AHQ67" s="830">
        <f t="shared" si="438"/>
        <v>0</v>
      </c>
      <c r="AHS67" s="830">
        <f t="shared" si="438"/>
        <v>0</v>
      </c>
      <c r="AHU67" s="830">
        <f t="shared" si="438"/>
        <v>0</v>
      </c>
      <c r="AHW67" s="830">
        <f t="shared" si="438"/>
        <v>0</v>
      </c>
      <c r="AHY67" s="830">
        <f t="shared" si="438"/>
        <v>0</v>
      </c>
      <c r="AIA67" s="830">
        <f t="shared" si="438"/>
        <v>0</v>
      </c>
      <c r="AIC67" s="830">
        <f t="shared" si="438"/>
        <v>0</v>
      </c>
      <c r="AIE67" s="830">
        <f t="shared" si="438"/>
        <v>0</v>
      </c>
      <c r="AIG67" s="830">
        <f t="shared" si="438"/>
        <v>0</v>
      </c>
      <c r="AII67" s="830">
        <f t="shared" si="470"/>
        <v>0</v>
      </c>
      <c r="AIK67" s="830">
        <f t="shared" si="470"/>
        <v>0</v>
      </c>
      <c r="AIM67" s="830">
        <f t="shared" si="470"/>
        <v>0</v>
      </c>
      <c r="AIO67" s="830">
        <f t="shared" si="470"/>
        <v>0</v>
      </c>
      <c r="AIQ67" s="830">
        <f t="shared" si="470"/>
        <v>0</v>
      </c>
      <c r="AIS67" s="830">
        <f t="shared" si="470"/>
        <v>0</v>
      </c>
      <c r="AIU67" s="830">
        <f t="shared" si="470"/>
        <v>0</v>
      </c>
      <c r="AIW67" s="830">
        <f t="shared" si="470"/>
        <v>0</v>
      </c>
      <c r="AIY67" s="830">
        <f t="shared" si="470"/>
        <v>0</v>
      </c>
      <c r="AJA67" s="830">
        <f t="shared" si="470"/>
        <v>0</v>
      </c>
      <c r="AJC67" s="830">
        <f t="shared" si="470"/>
        <v>0</v>
      </c>
      <c r="AJE67" s="830">
        <f t="shared" si="470"/>
        <v>0</v>
      </c>
      <c r="AJG67" s="830">
        <f t="shared" si="470"/>
        <v>0</v>
      </c>
      <c r="AJI67" s="830">
        <f t="shared" si="470"/>
        <v>0</v>
      </c>
      <c r="AJK67" s="830">
        <f t="shared" si="470"/>
        <v>0</v>
      </c>
      <c r="AJM67" s="830">
        <f t="shared" si="470"/>
        <v>0</v>
      </c>
      <c r="AJO67" s="830">
        <f t="shared" si="470"/>
        <v>0</v>
      </c>
      <c r="AJQ67" s="830">
        <f t="shared" si="470"/>
        <v>0</v>
      </c>
      <c r="AJS67" s="830">
        <f t="shared" si="470"/>
        <v>0</v>
      </c>
      <c r="AJU67" s="830">
        <f t="shared" si="470"/>
        <v>0</v>
      </c>
      <c r="AJW67" s="830">
        <f t="shared" si="470"/>
        <v>0</v>
      </c>
      <c r="AJY67" s="830">
        <f t="shared" si="470"/>
        <v>0</v>
      </c>
      <c r="AKA67" s="830">
        <f t="shared" si="470"/>
        <v>0</v>
      </c>
      <c r="AKC67" s="830">
        <f t="shared" si="470"/>
        <v>0</v>
      </c>
      <c r="AKE67" s="830">
        <f t="shared" si="470"/>
        <v>0</v>
      </c>
      <c r="AKG67" s="830">
        <f t="shared" si="470"/>
        <v>0</v>
      </c>
      <c r="AKI67" s="830">
        <f t="shared" si="470"/>
        <v>0</v>
      </c>
      <c r="AKK67" s="830">
        <f t="shared" si="470"/>
        <v>0</v>
      </c>
      <c r="AKM67" s="830">
        <f t="shared" si="470"/>
        <v>0</v>
      </c>
      <c r="AKO67" s="830">
        <f t="shared" si="470"/>
        <v>0</v>
      </c>
      <c r="AKQ67" s="830">
        <f t="shared" si="470"/>
        <v>0</v>
      </c>
      <c r="AKS67" s="830">
        <f t="shared" si="470"/>
        <v>0</v>
      </c>
      <c r="AKU67" s="830">
        <f t="shared" si="502"/>
        <v>0</v>
      </c>
      <c r="AKW67" s="830">
        <f t="shared" si="502"/>
        <v>0</v>
      </c>
      <c r="AKY67" s="830">
        <f t="shared" si="502"/>
        <v>0</v>
      </c>
      <c r="ALA67" s="830">
        <f t="shared" si="502"/>
        <v>0</v>
      </c>
      <c r="ALC67" s="830">
        <f t="shared" si="502"/>
        <v>0</v>
      </c>
      <c r="ALE67" s="830">
        <f t="shared" si="502"/>
        <v>0</v>
      </c>
      <c r="ALG67" s="830">
        <f t="shared" si="502"/>
        <v>0</v>
      </c>
      <c r="ALI67" s="830">
        <f t="shared" si="502"/>
        <v>0</v>
      </c>
      <c r="ALK67" s="830">
        <f t="shared" si="502"/>
        <v>0</v>
      </c>
      <c r="ALM67" s="830">
        <f t="shared" si="502"/>
        <v>0</v>
      </c>
      <c r="ALO67" s="830">
        <f t="shared" si="502"/>
        <v>0</v>
      </c>
      <c r="ALQ67" s="830">
        <f t="shared" si="502"/>
        <v>0</v>
      </c>
      <c r="ALS67" s="830">
        <f t="shared" si="502"/>
        <v>0</v>
      </c>
      <c r="ALU67" s="830">
        <f t="shared" si="502"/>
        <v>0</v>
      </c>
      <c r="ALW67" s="830">
        <f t="shared" si="502"/>
        <v>0</v>
      </c>
      <c r="ALY67" s="830">
        <f t="shared" si="502"/>
        <v>0</v>
      </c>
      <c r="AMA67" s="830">
        <f t="shared" si="502"/>
        <v>0</v>
      </c>
      <c r="AMC67" s="830">
        <f t="shared" si="502"/>
        <v>0</v>
      </c>
      <c r="AME67" s="830">
        <f t="shared" si="502"/>
        <v>0</v>
      </c>
      <c r="AMG67" s="830">
        <f t="shared" si="502"/>
        <v>0</v>
      </c>
      <c r="AMI67" s="830">
        <f t="shared" si="502"/>
        <v>0</v>
      </c>
      <c r="AMK67" s="830">
        <f t="shared" si="502"/>
        <v>0</v>
      </c>
      <c r="AMM67" s="830">
        <f t="shared" si="502"/>
        <v>0</v>
      </c>
      <c r="AMO67" s="830">
        <f t="shared" si="502"/>
        <v>0</v>
      </c>
      <c r="AMQ67" s="830">
        <f t="shared" si="502"/>
        <v>0</v>
      </c>
      <c r="AMS67" s="830">
        <f t="shared" si="502"/>
        <v>0</v>
      </c>
      <c r="AMU67" s="830">
        <f t="shared" si="502"/>
        <v>0</v>
      </c>
      <c r="AMW67" s="830">
        <f t="shared" si="502"/>
        <v>0</v>
      </c>
      <c r="AMY67" s="830">
        <f t="shared" si="502"/>
        <v>0</v>
      </c>
      <c r="ANA67" s="830">
        <f t="shared" si="502"/>
        <v>0</v>
      </c>
      <c r="ANC67" s="830">
        <f t="shared" si="502"/>
        <v>0</v>
      </c>
      <c r="ANE67" s="830">
        <f t="shared" si="502"/>
        <v>0</v>
      </c>
      <c r="ANG67" s="830">
        <f t="shared" si="534"/>
        <v>0</v>
      </c>
      <c r="ANI67" s="830">
        <f t="shared" si="534"/>
        <v>0</v>
      </c>
      <c r="ANK67" s="830">
        <f t="shared" si="534"/>
        <v>0</v>
      </c>
      <c r="ANM67" s="830">
        <f t="shared" si="534"/>
        <v>0</v>
      </c>
      <c r="ANO67" s="830">
        <f t="shared" si="534"/>
        <v>0</v>
      </c>
      <c r="ANQ67" s="830">
        <f t="shared" si="534"/>
        <v>0</v>
      </c>
      <c r="ANS67" s="830">
        <f t="shared" si="534"/>
        <v>0</v>
      </c>
      <c r="ANU67" s="830">
        <f t="shared" si="534"/>
        <v>0</v>
      </c>
      <c r="ANW67" s="830">
        <f t="shared" si="534"/>
        <v>0</v>
      </c>
      <c r="ANY67" s="830">
        <f t="shared" si="534"/>
        <v>0</v>
      </c>
      <c r="AOA67" s="830">
        <f t="shared" si="534"/>
        <v>0</v>
      </c>
      <c r="AOC67" s="830">
        <f t="shared" si="534"/>
        <v>0</v>
      </c>
      <c r="AOE67" s="830">
        <f t="shared" si="534"/>
        <v>0</v>
      </c>
      <c r="AOG67" s="830">
        <f t="shared" si="534"/>
        <v>0</v>
      </c>
      <c r="AOI67" s="830">
        <f t="shared" si="534"/>
        <v>0</v>
      </c>
      <c r="AOK67" s="830">
        <f t="shared" si="534"/>
        <v>0</v>
      </c>
      <c r="AOM67" s="830">
        <f t="shared" si="534"/>
        <v>0</v>
      </c>
      <c r="AOO67" s="830">
        <f t="shared" si="534"/>
        <v>0</v>
      </c>
      <c r="AOQ67" s="830">
        <f t="shared" si="534"/>
        <v>0</v>
      </c>
      <c r="AOS67" s="830">
        <f t="shared" si="534"/>
        <v>0</v>
      </c>
      <c r="AOU67" s="830">
        <f t="shared" si="534"/>
        <v>0</v>
      </c>
      <c r="AOW67" s="830">
        <f t="shared" si="534"/>
        <v>0</v>
      </c>
      <c r="AOY67" s="830">
        <f t="shared" si="534"/>
        <v>0</v>
      </c>
      <c r="APA67" s="830">
        <f t="shared" si="534"/>
        <v>0</v>
      </c>
      <c r="APC67" s="830">
        <f t="shared" si="534"/>
        <v>0</v>
      </c>
      <c r="APE67" s="830">
        <f t="shared" si="534"/>
        <v>0</v>
      </c>
      <c r="APG67" s="830">
        <f t="shared" si="534"/>
        <v>0</v>
      </c>
      <c r="API67" s="830">
        <f t="shared" si="534"/>
        <v>0</v>
      </c>
      <c r="APK67" s="830">
        <f t="shared" si="534"/>
        <v>0</v>
      </c>
      <c r="APM67" s="830">
        <f t="shared" si="534"/>
        <v>0</v>
      </c>
      <c r="APO67" s="830">
        <f t="shared" si="534"/>
        <v>0</v>
      </c>
      <c r="APQ67" s="830">
        <f t="shared" si="534"/>
        <v>0</v>
      </c>
      <c r="APS67" s="830">
        <f t="shared" si="566"/>
        <v>0</v>
      </c>
      <c r="APU67" s="830">
        <f t="shared" si="566"/>
        <v>0</v>
      </c>
      <c r="APW67" s="830">
        <f t="shared" si="566"/>
        <v>0</v>
      </c>
      <c r="APY67" s="830">
        <f t="shared" si="566"/>
        <v>0</v>
      </c>
      <c r="AQA67" s="830">
        <f t="shared" si="566"/>
        <v>0</v>
      </c>
      <c r="AQC67" s="830">
        <f t="shared" si="566"/>
        <v>0</v>
      </c>
      <c r="AQE67" s="830">
        <f t="shared" si="566"/>
        <v>0</v>
      </c>
      <c r="AQG67" s="830">
        <f t="shared" si="566"/>
        <v>0</v>
      </c>
      <c r="AQI67" s="830">
        <f t="shared" si="566"/>
        <v>0</v>
      </c>
      <c r="AQK67" s="830">
        <f t="shared" si="566"/>
        <v>0</v>
      </c>
      <c r="AQM67" s="830">
        <f t="shared" si="566"/>
        <v>0</v>
      </c>
      <c r="AQO67" s="830">
        <f t="shared" si="566"/>
        <v>0</v>
      </c>
      <c r="AQQ67" s="830">
        <f t="shared" si="566"/>
        <v>0</v>
      </c>
      <c r="AQS67" s="830">
        <f t="shared" si="566"/>
        <v>0</v>
      </c>
      <c r="AQU67" s="830">
        <f t="shared" si="566"/>
        <v>0</v>
      </c>
      <c r="AQW67" s="830">
        <f t="shared" si="566"/>
        <v>0</v>
      </c>
      <c r="AQY67" s="830">
        <f t="shared" si="566"/>
        <v>0</v>
      </c>
      <c r="ARA67" s="830">
        <f t="shared" si="566"/>
        <v>0</v>
      </c>
      <c r="ARC67" s="830">
        <f t="shared" si="566"/>
        <v>0</v>
      </c>
      <c r="ARE67" s="830">
        <f t="shared" si="566"/>
        <v>0</v>
      </c>
      <c r="ARG67" s="830">
        <f t="shared" si="566"/>
        <v>0</v>
      </c>
      <c r="ARI67" s="830">
        <f t="shared" si="566"/>
        <v>0</v>
      </c>
      <c r="ARK67" s="830">
        <f t="shared" si="566"/>
        <v>0</v>
      </c>
      <c r="ARM67" s="830">
        <f t="shared" si="566"/>
        <v>0</v>
      </c>
      <c r="ARO67" s="830">
        <f t="shared" si="566"/>
        <v>0</v>
      </c>
      <c r="ARQ67" s="830">
        <f t="shared" si="566"/>
        <v>0</v>
      </c>
      <c r="ARS67" s="830">
        <f t="shared" si="566"/>
        <v>0</v>
      </c>
      <c r="ARU67" s="830">
        <f t="shared" si="566"/>
        <v>0</v>
      </c>
      <c r="ARW67" s="830">
        <f t="shared" si="566"/>
        <v>0</v>
      </c>
      <c r="ARY67" s="830">
        <f t="shared" si="566"/>
        <v>0</v>
      </c>
      <c r="ASA67" s="830">
        <f t="shared" si="566"/>
        <v>0</v>
      </c>
      <c r="ASC67" s="830">
        <f t="shared" si="566"/>
        <v>0</v>
      </c>
      <c r="ASE67" s="830">
        <f t="shared" si="598"/>
        <v>0</v>
      </c>
      <c r="ASG67" s="830">
        <f t="shared" si="598"/>
        <v>0</v>
      </c>
      <c r="ASI67" s="830">
        <f t="shared" si="598"/>
        <v>0</v>
      </c>
      <c r="ASK67" s="830">
        <f t="shared" si="598"/>
        <v>0</v>
      </c>
      <c r="ASM67" s="830">
        <f t="shared" si="598"/>
        <v>0</v>
      </c>
      <c r="ASO67" s="830">
        <f t="shared" si="598"/>
        <v>0</v>
      </c>
      <c r="ASQ67" s="830">
        <f t="shared" si="598"/>
        <v>0</v>
      </c>
      <c r="ASS67" s="830">
        <f t="shared" si="598"/>
        <v>0</v>
      </c>
      <c r="ASU67" s="830">
        <f t="shared" si="598"/>
        <v>0</v>
      </c>
      <c r="ASW67" s="830">
        <f t="shared" si="598"/>
        <v>0</v>
      </c>
      <c r="ASY67" s="830">
        <f t="shared" si="598"/>
        <v>0</v>
      </c>
      <c r="ATA67" s="830">
        <f t="shared" si="598"/>
        <v>0</v>
      </c>
      <c r="ATC67" s="830">
        <f t="shared" si="598"/>
        <v>0</v>
      </c>
      <c r="ATE67" s="830">
        <f t="shared" si="598"/>
        <v>0</v>
      </c>
      <c r="ATG67" s="830">
        <f t="shared" si="598"/>
        <v>0</v>
      </c>
      <c r="ATI67" s="830">
        <f t="shared" si="598"/>
        <v>0</v>
      </c>
      <c r="ATK67" s="830">
        <f t="shared" si="598"/>
        <v>0</v>
      </c>
      <c r="ATM67" s="830">
        <f t="shared" si="598"/>
        <v>0</v>
      </c>
      <c r="ATO67" s="830">
        <f t="shared" si="598"/>
        <v>0</v>
      </c>
      <c r="ATQ67" s="830">
        <f t="shared" si="598"/>
        <v>0</v>
      </c>
      <c r="ATS67" s="830">
        <f t="shared" si="598"/>
        <v>0</v>
      </c>
      <c r="ATU67" s="830">
        <f t="shared" si="598"/>
        <v>0</v>
      </c>
      <c r="ATW67" s="830">
        <f t="shared" si="598"/>
        <v>0</v>
      </c>
      <c r="ATY67" s="830">
        <f t="shared" si="598"/>
        <v>0</v>
      </c>
      <c r="AUA67" s="830">
        <f t="shared" si="598"/>
        <v>0</v>
      </c>
      <c r="AUC67" s="830">
        <f t="shared" si="598"/>
        <v>0</v>
      </c>
      <c r="AUE67" s="830">
        <f t="shared" si="598"/>
        <v>0</v>
      </c>
      <c r="AUG67" s="830">
        <f t="shared" si="598"/>
        <v>0</v>
      </c>
      <c r="AUI67" s="830">
        <f t="shared" si="598"/>
        <v>0</v>
      </c>
      <c r="AUK67" s="830">
        <f t="shared" si="598"/>
        <v>0</v>
      </c>
      <c r="AUM67" s="830">
        <f t="shared" si="598"/>
        <v>0</v>
      </c>
      <c r="AUO67" s="830">
        <f t="shared" si="598"/>
        <v>0</v>
      </c>
      <c r="AUQ67" s="830">
        <f t="shared" si="630"/>
        <v>0</v>
      </c>
      <c r="AUS67" s="830">
        <f t="shared" si="630"/>
        <v>0</v>
      </c>
      <c r="AUU67" s="830">
        <f t="shared" si="630"/>
        <v>0</v>
      </c>
      <c r="AUW67" s="830">
        <f t="shared" si="630"/>
        <v>0</v>
      </c>
      <c r="AUY67" s="830">
        <f t="shared" si="630"/>
        <v>0</v>
      </c>
      <c r="AVA67" s="830">
        <f t="shared" si="630"/>
        <v>0</v>
      </c>
      <c r="AVC67" s="830">
        <f t="shared" si="630"/>
        <v>0</v>
      </c>
      <c r="AVE67" s="830">
        <f t="shared" si="630"/>
        <v>0</v>
      </c>
      <c r="AVG67" s="830">
        <f t="shared" si="630"/>
        <v>0</v>
      </c>
      <c r="AVI67" s="830">
        <f t="shared" si="630"/>
        <v>0</v>
      </c>
      <c r="AVK67" s="830">
        <f t="shared" si="630"/>
        <v>0</v>
      </c>
      <c r="AVM67" s="830">
        <f t="shared" si="630"/>
        <v>0</v>
      </c>
      <c r="AVO67" s="830">
        <f t="shared" si="630"/>
        <v>0</v>
      </c>
      <c r="AVQ67" s="830">
        <f t="shared" si="630"/>
        <v>0</v>
      </c>
      <c r="AVS67" s="830">
        <f t="shared" si="630"/>
        <v>0</v>
      </c>
      <c r="AVU67" s="830">
        <f t="shared" si="630"/>
        <v>0</v>
      </c>
      <c r="AVW67" s="830">
        <f t="shared" si="630"/>
        <v>0</v>
      </c>
      <c r="AVY67" s="830">
        <f t="shared" si="630"/>
        <v>0</v>
      </c>
      <c r="AWA67" s="830">
        <f t="shared" si="630"/>
        <v>0</v>
      </c>
      <c r="AWC67" s="830">
        <f t="shared" si="630"/>
        <v>0</v>
      </c>
      <c r="AWE67" s="830">
        <f t="shared" si="630"/>
        <v>0</v>
      </c>
      <c r="AWG67" s="830">
        <f t="shared" si="630"/>
        <v>0</v>
      </c>
      <c r="AWI67" s="830">
        <f t="shared" si="630"/>
        <v>0</v>
      </c>
      <c r="AWK67" s="830">
        <f t="shared" si="630"/>
        <v>0</v>
      </c>
      <c r="AWM67" s="830">
        <f t="shared" si="630"/>
        <v>0</v>
      </c>
      <c r="AWO67" s="830">
        <f t="shared" si="630"/>
        <v>0</v>
      </c>
      <c r="AWQ67" s="830">
        <f t="shared" si="630"/>
        <v>0</v>
      </c>
      <c r="AWS67" s="830">
        <f t="shared" si="630"/>
        <v>0</v>
      </c>
      <c r="AWU67" s="830">
        <f t="shared" si="630"/>
        <v>0</v>
      </c>
      <c r="AWW67" s="830">
        <f t="shared" si="630"/>
        <v>0</v>
      </c>
      <c r="AWY67" s="830">
        <f t="shared" si="630"/>
        <v>0</v>
      </c>
      <c r="AXA67" s="830">
        <f t="shared" si="630"/>
        <v>0</v>
      </c>
      <c r="AXC67" s="830">
        <f t="shared" si="662"/>
        <v>0</v>
      </c>
      <c r="AXE67" s="830">
        <f t="shared" si="662"/>
        <v>0</v>
      </c>
      <c r="AXG67" s="830">
        <f t="shared" si="662"/>
        <v>0</v>
      </c>
      <c r="AXI67" s="830">
        <f t="shared" si="662"/>
        <v>0</v>
      </c>
      <c r="AXK67" s="830">
        <f t="shared" si="662"/>
        <v>0</v>
      </c>
      <c r="AXM67" s="830">
        <f t="shared" si="662"/>
        <v>0</v>
      </c>
      <c r="AXO67" s="830">
        <f t="shared" si="662"/>
        <v>0</v>
      </c>
      <c r="AXQ67" s="830">
        <f t="shared" si="662"/>
        <v>0</v>
      </c>
      <c r="AXS67" s="830">
        <f t="shared" si="662"/>
        <v>0</v>
      </c>
      <c r="AXU67" s="830">
        <f t="shared" si="662"/>
        <v>0</v>
      </c>
      <c r="AXW67" s="830">
        <f t="shared" si="662"/>
        <v>0</v>
      </c>
      <c r="AXY67" s="830">
        <f t="shared" si="662"/>
        <v>0</v>
      </c>
      <c r="AYA67" s="830">
        <f t="shared" si="662"/>
        <v>0</v>
      </c>
      <c r="AYC67" s="830">
        <f t="shared" si="662"/>
        <v>0</v>
      </c>
      <c r="AYE67" s="830">
        <f t="shared" si="662"/>
        <v>0</v>
      </c>
      <c r="AYG67" s="830">
        <f t="shared" si="662"/>
        <v>0</v>
      </c>
      <c r="AYI67" s="830">
        <f t="shared" si="662"/>
        <v>0</v>
      </c>
      <c r="AYK67" s="830">
        <f t="shared" si="662"/>
        <v>0</v>
      </c>
      <c r="AYM67" s="830">
        <f t="shared" si="662"/>
        <v>0</v>
      </c>
      <c r="AYO67" s="830">
        <f t="shared" si="662"/>
        <v>0</v>
      </c>
      <c r="AYQ67" s="830">
        <f t="shared" si="662"/>
        <v>0</v>
      </c>
      <c r="AYS67" s="830">
        <f t="shared" si="662"/>
        <v>0</v>
      </c>
      <c r="AYU67" s="830">
        <f t="shared" si="662"/>
        <v>0</v>
      </c>
      <c r="AYW67" s="830">
        <f t="shared" si="662"/>
        <v>0</v>
      </c>
      <c r="AYY67" s="830">
        <f t="shared" si="662"/>
        <v>0</v>
      </c>
      <c r="AZA67" s="830">
        <f t="shared" si="662"/>
        <v>0</v>
      </c>
      <c r="AZC67" s="830">
        <f t="shared" si="662"/>
        <v>0</v>
      </c>
      <c r="AZE67" s="830">
        <f t="shared" si="662"/>
        <v>0</v>
      </c>
      <c r="AZG67" s="830">
        <f t="shared" si="662"/>
        <v>0</v>
      </c>
      <c r="AZI67" s="830">
        <f t="shared" si="662"/>
        <v>0</v>
      </c>
      <c r="AZK67" s="830">
        <f t="shared" si="662"/>
        <v>0</v>
      </c>
      <c r="AZM67" s="830">
        <f t="shared" si="662"/>
        <v>0</v>
      </c>
      <c r="AZO67" s="830">
        <f t="shared" si="694"/>
        <v>0</v>
      </c>
      <c r="AZQ67" s="830">
        <f t="shared" si="694"/>
        <v>0</v>
      </c>
      <c r="AZS67" s="830">
        <f t="shared" si="694"/>
        <v>0</v>
      </c>
      <c r="AZU67" s="830">
        <f t="shared" si="694"/>
        <v>0</v>
      </c>
      <c r="AZW67" s="830">
        <f t="shared" si="694"/>
        <v>0</v>
      </c>
      <c r="AZY67" s="830">
        <f t="shared" si="694"/>
        <v>0</v>
      </c>
      <c r="BAA67" s="830">
        <f t="shared" si="694"/>
        <v>0</v>
      </c>
      <c r="BAC67" s="830">
        <f t="shared" si="694"/>
        <v>0</v>
      </c>
      <c r="BAE67" s="830">
        <f t="shared" si="694"/>
        <v>0</v>
      </c>
      <c r="BAG67" s="830">
        <f t="shared" si="694"/>
        <v>0</v>
      </c>
      <c r="BAI67" s="830">
        <f t="shared" si="694"/>
        <v>0</v>
      </c>
      <c r="BAK67" s="830">
        <f t="shared" si="694"/>
        <v>0</v>
      </c>
      <c r="BAM67" s="830">
        <f t="shared" si="694"/>
        <v>0</v>
      </c>
      <c r="BAO67" s="830">
        <f t="shared" si="694"/>
        <v>0</v>
      </c>
      <c r="BAQ67" s="830">
        <f t="shared" si="694"/>
        <v>0</v>
      </c>
      <c r="BAS67" s="830">
        <f t="shared" si="694"/>
        <v>0</v>
      </c>
      <c r="BAU67" s="830">
        <f t="shared" si="694"/>
        <v>0</v>
      </c>
      <c r="BAW67" s="830">
        <f t="shared" si="694"/>
        <v>0</v>
      </c>
      <c r="BAY67" s="830">
        <f t="shared" si="694"/>
        <v>0</v>
      </c>
      <c r="BBA67" s="830">
        <f t="shared" si="694"/>
        <v>0</v>
      </c>
      <c r="BBC67" s="830">
        <f t="shared" si="694"/>
        <v>0</v>
      </c>
      <c r="BBE67" s="830">
        <f t="shared" si="694"/>
        <v>0</v>
      </c>
      <c r="BBG67" s="830">
        <f t="shared" si="694"/>
        <v>0</v>
      </c>
      <c r="BBI67" s="830">
        <f t="shared" si="694"/>
        <v>0</v>
      </c>
      <c r="BBK67" s="830">
        <f t="shared" si="694"/>
        <v>0</v>
      </c>
      <c r="BBM67" s="830">
        <f t="shared" si="694"/>
        <v>0</v>
      </c>
      <c r="BBO67" s="830">
        <f t="shared" si="694"/>
        <v>0</v>
      </c>
      <c r="BBQ67" s="830">
        <f t="shared" si="694"/>
        <v>0</v>
      </c>
      <c r="BBS67" s="830">
        <f t="shared" si="694"/>
        <v>0</v>
      </c>
      <c r="BBU67" s="830">
        <f t="shared" si="694"/>
        <v>0</v>
      </c>
      <c r="BBW67" s="830">
        <f t="shared" si="694"/>
        <v>0</v>
      </c>
      <c r="BBY67" s="830">
        <f t="shared" si="694"/>
        <v>0</v>
      </c>
      <c r="BCA67" s="830">
        <f t="shared" si="726"/>
        <v>0</v>
      </c>
      <c r="BCC67" s="830">
        <f t="shared" si="726"/>
        <v>0</v>
      </c>
      <c r="BCE67" s="830">
        <f t="shared" si="726"/>
        <v>0</v>
      </c>
      <c r="BCG67" s="830">
        <f t="shared" si="726"/>
        <v>0</v>
      </c>
      <c r="BCI67" s="830">
        <f t="shared" si="726"/>
        <v>0</v>
      </c>
      <c r="BCK67" s="830">
        <f t="shared" si="726"/>
        <v>0</v>
      </c>
      <c r="BCM67" s="830">
        <f t="shared" si="726"/>
        <v>0</v>
      </c>
      <c r="BCO67" s="830">
        <f t="shared" si="726"/>
        <v>0</v>
      </c>
      <c r="BCQ67" s="830">
        <f t="shared" si="726"/>
        <v>0</v>
      </c>
      <c r="BCS67" s="830">
        <f t="shared" si="726"/>
        <v>0</v>
      </c>
      <c r="BCU67" s="830">
        <f t="shared" si="726"/>
        <v>0</v>
      </c>
      <c r="BCW67" s="830">
        <f t="shared" si="726"/>
        <v>0</v>
      </c>
      <c r="BCY67" s="830">
        <f t="shared" si="726"/>
        <v>0</v>
      </c>
      <c r="BDA67" s="830">
        <f t="shared" si="726"/>
        <v>0</v>
      </c>
      <c r="BDC67" s="830">
        <f t="shared" si="726"/>
        <v>0</v>
      </c>
      <c r="BDE67" s="830">
        <f t="shared" si="726"/>
        <v>0</v>
      </c>
      <c r="BDG67" s="830">
        <f t="shared" si="726"/>
        <v>0</v>
      </c>
      <c r="BDI67" s="830">
        <f t="shared" si="726"/>
        <v>0</v>
      </c>
      <c r="BDK67" s="830">
        <f t="shared" si="726"/>
        <v>0</v>
      </c>
      <c r="BDM67" s="830">
        <f t="shared" si="726"/>
        <v>0</v>
      </c>
      <c r="BDO67" s="830">
        <f t="shared" si="726"/>
        <v>0</v>
      </c>
      <c r="BDQ67" s="830">
        <f t="shared" si="726"/>
        <v>0</v>
      </c>
      <c r="BDS67" s="830">
        <f t="shared" si="726"/>
        <v>0</v>
      </c>
      <c r="BDU67" s="830">
        <f t="shared" si="726"/>
        <v>0</v>
      </c>
      <c r="BDW67" s="830">
        <f t="shared" si="726"/>
        <v>0</v>
      </c>
      <c r="BDY67" s="830">
        <f t="shared" si="726"/>
        <v>0</v>
      </c>
      <c r="BEA67" s="830">
        <f t="shared" si="726"/>
        <v>0</v>
      </c>
      <c r="BEC67" s="830">
        <f t="shared" si="726"/>
        <v>0</v>
      </c>
      <c r="BEE67" s="830">
        <f t="shared" si="726"/>
        <v>0</v>
      </c>
      <c r="BEG67" s="830">
        <f t="shared" si="726"/>
        <v>0</v>
      </c>
      <c r="BEI67" s="830">
        <f t="shared" si="726"/>
        <v>0</v>
      </c>
      <c r="BEK67" s="830">
        <f t="shared" si="726"/>
        <v>0</v>
      </c>
      <c r="BEM67" s="830">
        <f t="shared" si="758"/>
        <v>0</v>
      </c>
      <c r="BEO67" s="830">
        <f t="shared" si="758"/>
        <v>0</v>
      </c>
      <c r="BEQ67" s="830">
        <f t="shared" si="758"/>
        <v>0</v>
      </c>
      <c r="BES67" s="830">
        <f t="shared" si="758"/>
        <v>0</v>
      </c>
      <c r="BEU67" s="830">
        <f t="shared" si="758"/>
        <v>0</v>
      </c>
      <c r="BEW67" s="830">
        <f t="shared" si="758"/>
        <v>0</v>
      </c>
      <c r="BEY67" s="830">
        <f t="shared" si="758"/>
        <v>0</v>
      </c>
      <c r="BFA67" s="830">
        <f t="shared" si="758"/>
        <v>0</v>
      </c>
      <c r="BFC67" s="830">
        <f t="shared" si="758"/>
        <v>0</v>
      </c>
      <c r="BFE67" s="830">
        <f t="shared" si="758"/>
        <v>0</v>
      </c>
      <c r="BFG67" s="830">
        <f t="shared" si="758"/>
        <v>0</v>
      </c>
      <c r="BFI67" s="830">
        <f t="shared" si="758"/>
        <v>0</v>
      </c>
      <c r="BFK67" s="830">
        <f t="shared" si="758"/>
        <v>0</v>
      </c>
      <c r="BFM67" s="830">
        <f t="shared" si="758"/>
        <v>0</v>
      </c>
      <c r="BFO67" s="830">
        <f t="shared" si="758"/>
        <v>0</v>
      </c>
      <c r="BFQ67" s="830">
        <f t="shared" si="758"/>
        <v>0</v>
      </c>
      <c r="BFS67" s="830">
        <f t="shared" si="758"/>
        <v>0</v>
      </c>
      <c r="BFU67" s="830">
        <f t="shared" si="758"/>
        <v>0</v>
      </c>
      <c r="BFW67" s="830">
        <f t="shared" si="758"/>
        <v>0</v>
      </c>
      <c r="BFY67" s="830">
        <f t="shared" si="758"/>
        <v>0</v>
      </c>
      <c r="BGA67" s="830">
        <f t="shared" si="758"/>
        <v>0</v>
      </c>
      <c r="BGC67" s="830">
        <f t="shared" si="758"/>
        <v>0</v>
      </c>
      <c r="BGE67" s="830">
        <f t="shared" si="758"/>
        <v>0</v>
      </c>
      <c r="BGG67" s="830">
        <f t="shared" si="758"/>
        <v>0</v>
      </c>
      <c r="BGI67" s="830">
        <f t="shared" si="758"/>
        <v>0</v>
      </c>
      <c r="BGK67" s="830">
        <f t="shared" si="758"/>
        <v>0</v>
      </c>
      <c r="BGM67" s="830">
        <f t="shared" si="758"/>
        <v>0</v>
      </c>
      <c r="BGO67" s="830">
        <f t="shared" si="758"/>
        <v>0</v>
      </c>
      <c r="BGQ67" s="830">
        <f t="shared" si="758"/>
        <v>0</v>
      </c>
      <c r="BGS67" s="830">
        <f t="shared" si="758"/>
        <v>0</v>
      </c>
      <c r="BGU67" s="830">
        <f t="shared" si="758"/>
        <v>0</v>
      </c>
      <c r="BGW67" s="830">
        <f t="shared" si="758"/>
        <v>0</v>
      </c>
      <c r="BGY67" s="830">
        <f t="shared" si="790"/>
        <v>0</v>
      </c>
      <c r="BHA67" s="830">
        <f t="shared" si="790"/>
        <v>0</v>
      </c>
      <c r="BHC67" s="830">
        <f t="shared" si="790"/>
        <v>0</v>
      </c>
      <c r="BHE67" s="830">
        <f t="shared" si="790"/>
        <v>0</v>
      </c>
      <c r="BHG67" s="830">
        <f t="shared" si="790"/>
        <v>0</v>
      </c>
      <c r="BHI67" s="830">
        <f t="shared" si="790"/>
        <v>0</v>
      </c>
      <c r="BHK67" s="830">
        <f t="shared" si="790"/>
        <v>0</v>
      </c>
      <c r="BHM67" s="830">
        <f t="shared" si="790"/>
        <v>0</v>
      </c>
      <c r="BHO67" s="830">
        <f t="shared" si="790"/>
        <v>0</v>
      </c>
      <c r="BHQ67" s="830">
        <f t="shared" si="790"/>
        <v>0</v>
      </c>
      <c r="BHS67" s="830">
        <f t="shared" si="790"/>
        <v>0</v>
      </c>
      <c r="BHU67" s="830">
        <f t="shared" si="790"/>
        <v>0</v>
      </c>
      <c r="BHW67" s="830">
        <f t="shared" si="790"/>
        <v>0</v>
      </c>
      <c r="BHY67" s="830">
        <f t="shared" si="790"/>
        <v>0</v>
      </c>
      <c r="BIA67" s="830">
        <f t="shared" si="790"/>
        <v>0</v>
      </c>
      <c r="BIC67" s="830">
        <f t="shared" si="790"/>
        <v>0</v>
      </c>
      <c r="BIE67" s="830">
        <f t="shared" si="790"/>
        <v>0</v>
      </c>
      <c r="BIG67" s="830">
        <f t="shared" si="790"/>
        <v>0</v>
      </c>
      <c r="BII67" s="830">
        <f t="shared" si="790"/>
        <v>0</v>
      </c>
      <c r="BIK67" s="830">
        <f t="shared" si="790"/>
        <v>0</v>
      </c>
      <c r="BIM67" s="830">
        <f t="shared" si="790"/>
        <v>0</v>
      </c>
      <c r="BIO67" s="830">
        <f t="shared" si="790"/>
        <v>0</v>
      </c>
      <c r="BIQ67" s="830">
        <f t="shared" si="790"/>
        <v>0</v>
      </c>
      <c r="BIS67" s="830">
        <f t="shared" si="790"/>
        <v>0</v>
      </c>
      <c r="BIU67" s="830">
        <f t="shared" si="790"/>
        <v>0</v>
      </c>
      <c r="BIW67" s="830">
        <f t="shared" si="790"/>
        <v>0</v>
      </c>
      <c r="BIY67" s="830">
        <f t="shared" si="790"/>
        <v>0</v>
      </c>
      <c r="BJA67" s="830">
        <f t="shared" si="790"/>
        <v>0</v>
      </c>
      <c r="BJC67" s="830">
        <f t="shared" si="790"/>
        <v>0</v>
      </c>
      <c r="BJE67" s="830">
        <f t="shared" si="790"/>
        <v>0</v>
      </c>
      <c r="BJG67" s="830">
        <f t="shared" si="790"/>
        <v>0</v>
      </c>
      <c r="BJI67" s="830">
        <f t="shared" si="790"/>
        <v>0</v>
      </c>
      <c r="BJK67" s="830">
        <f t="shared" si="822"/>
        <v>0</v>
      </c>
      <c r="BJM67" s="830">
        <f t="shared" si="822"/>
        <v>0</v>
      </c>
      <c r="BJO67" s="830">
        <f t="shared" si="822"/>
        <v>0</v>
      </c>
      <c r="BJQ67" s="830">
        <f t="shared" si="822"/>
        <v>0</v>
      </c>
      <c r="BJS67" s="830">
        <f t="shared" si="822"/>
        <v>0</v>
      </c>
      <c r="BJU67" s="830">
        <f t="shared" si="822"/>
        <v>0</v>
      </c>
      <c r="BJW67" s="830">
        <f t="shared" si="822"/>
        <v>0</v>
      </c>
      <c r="BJY67" s="830">
        <f t="shared" si="822"/>
        <v>0</v>
      </c>
      <c r="BKA67" s="830">
        <f t="shared" si="822"/>
        <v>0</v>
      </c>
      <c r="BKC67" s="830">
        <f t="shared" si="822"/>
        <v>0</v>
      </c>
      <c r="BKE67" s="830">
        <f t="shared" si="822"/>
        <v>0</v>
      </c>
      <c r="BKG67" s="830">
        <f t="shared" si="822"/>
        <v>0</v>
      </c>
      <c r="BKI67" s="830">
        <f t="shared" si="822"/>
        <v>0</v>
      </c>
      <c r="BKK67" s="830">
        <f t="shared" si="822"/>
        <v>0</v>
      </c>
      <c r="BKM67" s="830">
        <f t="shared" si="822"/>
        <v>0</v>
      </c>
      <c r="BKO67" s="830">
        <f t="shared" si="822"/>
        <v>0</v>
      </c>
      <c r="BKQ67" s="830">
        <f t="shared" si="822"/>
        <v>0</v>
      </c>
      <c r="BKS67" s="830">
        <f t="shared" si="822"/>
        <v>0</v>
      </c>
      <c r="BKU67" s="830">
        <f t="shared" si="822"/>
        <v>0</v>
      </c>
      <c r="BKW67" s="830">
        <f t="shared" si="822"/>
        <v>0</v>
      </c>
      <c r="BKY67" s="830">
        <f t="shared" si="822"/>
        <v>0</v>
      </c>
      <c r="BLA67" s="830">
        <f t="shared" si="822"/>
        <v>0</v>
      </c>
      <c r="BLC67" s="830">
        <f t="shared" si="822"/>
        <v>0</v>
      </c>
      <c r="BLE67" s="830">
        <f t="shared" si="822"/>
        <v>0</v>
      </c>
      <c r="BLG67" s="830">
        <f t="shared" si="822"/>
        <v>0</v>
      </c>
      <c r="BLI67" s="830">
        <f t="shared" si="822"/>
        <v>0</v>
      </c>
      <c r="BLK67" s="830">
        <f t="shared" si="822"/>
        <v>0</v>
      </c>
      <c r="BLM67" s="830">
        <f t="shared" si="822"/>
        <v>0</v>
      </c>
      <c r="BLO67" s="830">
        <f t="shared" si="822"/>
        <v>0</v>
      </c>
      <c r="BLQ67" s="830">
        <f t="shared" si="822"/>
        <v>0</v>
      </c>
      <c r="BLS67" s="830">
        <f t="shared" si="822"/>
        <v>0</v>
      </c>
      <c r="BLU67" s="830">
        <f t="shared" si="822"/>
        <v>0</v>
      </c>
      <c r="BLW67" s="830">
        <f t="shared" si="854"/>
        <v>0</v>
      </c>
      <c r="BLY67" s="830">
        <f t="shared" si="854"/>
        <v>0</v>
      </c>
      <c r="BMA67" s="830">
        <f t="shared" si="854"/>
        <v>0</v>
      </c>
      <c r="BMC67" s="830">
        <f t="shared" si="854"/>
        <v>0</v>
      </c>
      <c r="BME67" s="830">
        <f t="shared" si="854"/>
        <v>0</v>
      </c>
      <c r="BMG67" s="830">
        <f t="shared" si="854"/>
        <v>0</v>
      </c>
      <c r="BMI67" s="830">
        <f t="shared" si="854"/>
        <v>0</v>
      </c>
      <c r="BMK67" s="830">
        <f t="shared" si="854"/>
        <v>0</v>
      </c>
      <c r="BMM67" s="830">
        <f t="shared" si="854"/>
        <v>0</v>
      </c>
      <c r="BMO67" s="830">
        <f t="shared" si="854"/>
        <v>0</v>
      </c>
      <c r="BMQ67" s="830">
        <f t="shared" si="854"/>
        <v>0</v>
      </c>
      <c r="BMS67" s="830">
        <f t="shared" si="854"/>
        <v>0</v>
      </c>
      <c r="BMU67" s="830">
        <f t="shared" si="854"/>
        <v>0</v>
      </c>
      <c r="BMW67" s="830">
        <f t="shared" si="854"/>
        <v>0</v>
      </c>
      <c r="BMY67" s="830">
        <f t="shared" si="854"/>
        <v>0</v>
      </c>
      <c r="BNA67" s="830">
        <f t="shared" si="854"/>
        <v>0</v>
      </c>
      <c r="BNC67" s="830">
        <f t="shared" si="854"/>
        <v>0</v>
      </c>
      <c r="BNE67" s="830">
        <f t="shared" si="854"/>
        <v>0</v>
      </c>
      <c r="BNG67" s="830">
        <f t="shared" si="854"/>
        <v>0</v>
      </c>
      <c r="BNI67" s="830">
        <f t="shared" si="854"/>
        <v>0</v>
      </c>
      <c r="BNK67" s="830">
        <f t="shared" si="854"/>
        <v>0</v>
      </c>
      <c r="BNM67" s="830">
        <f t="shared" si="854"/>
        <v>0</v>
      </c>
      <c r="BNO67" s="830">
        <f t="shared" si="854"/>
        <v>0</v>
      </c>
      <c r="BNQ67" s="830">
        <f t="shared" si="854"/>
        <v>0</v>
      </c>
      <c r="BNS67" s="830">
        <f t="shared" si="854"/>
        <v>0</v>
      </c>
      <c r="BNU67" s="830">
        <f t="shared" si="854"/>
        <v>0</v>
      </c>
      <c r="BNW67" s="830">
        <f t="shared" si="854"/>
        <v>0</v>
      </c>
      <c r="BNY67" s="830">
        <f t="shared" si="854"/>
        <v>0</v>
      </c>
      <c r="BOA67" s="830">
        <f t="shared" si="854"/>
        <v>0</v>
      </c>
      <c r="BOC67" s="830">
        <f t="shared" si="854"/>
        <v>0</v>
      </c>
      <c r="BOE67" s="830">
        <f t="shared" si="854"/>
        <v>0</v>
      </c>
      <c r="BOG67" s="830">
        <f t="shared" si="854"/>
        <v>0</v>
      </c>
      <c r="BOI67" s="830">
        <f t="shared" si="886"/>
        <v>0</v>
      </c>
      <c r="BOK67" s="830">
        <f t="shared" si="886"/>
        <v>0</v>
      </c>
      <c r="BOM67" s="830">
        <f t="shared" si="886"/>
        <v>0</v>
      </c>
      <c r="BOO67" s="830">
        <f t="shared" si="886"/>
        <v>0</v>
      </c>
      <c r="BOQ67" s="830">
        <f t="shared" si="886"/>
        <v>0</v>
      </c>
      <c r="BOS67" s="830">
        <f t="shared" si="886"/>
        <v>0</v>
      </c>
      <c r="BOU67" s="830">
        <f t="shared" si="886"/>
        <v>0</v>
      </c>
      <c r="BOW67" s="830">
        <f t="shared" si="886"/>
        <v>0</v>
      </c>
      <c r="BOY67" s="830">
        <f t="shared" si="886"/>
        <v>0</v>
      </c>
      <c r="BPA67" s="830">
        <f t="shared" si="886"/>
        <v>0</v>
      </c>
      <c r="BPC67" s="830">
        <f t="shared" si="886"/>
        <v>0</v>
      </c>
      <c r="BPE67" s="830">
        <f t="shared" si="886"/>
        <v>0</v>
      </c>
      <c r="BPG67" s="830">
        <f t="shared" si="886"/>
        <v>0</v>
      </c>
      <c r="BPI67" s="830">
        <f t="shared" si="886"/>
        <v>0</v>
      </c>
      <c r="BPK67" s="830">
        <f t="shared" si="886"/>
        <v>0</v>
      </c>
      <c r="BPM67" s="830">
        <f t="shared" si="886"/>
        <v>0</v>
      </c>
      <c r="BPO67" s="830">
        <f t="shared" si="886"/>
        <v>0</v>
      </c>
      <c r="BPQ67" s="830">
        <f t="shared" si="886"/>
        <v>0</v>
      </c>
      <c r="BPS67" s="830">
        <f t="shared" si="886"/>
        <v>0</v>
      </c>
      <c r="BPU67" s="830">
        <f t="shared" si="886"/>
        <v>0</v>
      </c>
      <c r="BPW67" s="830">
        <f t="shared" si="886"/>
        <v>0</v>
      </c>
      <c r="BPY67" s="830">
        <f t="shared" si="886"/>
        <v>0</v>
      </c>
      <c r="BQA67" s="830">
        <f t="shared" si="886"/>
        <v>0</v>
      </c>
      <c r="BQC67" s="830">
        <f t="shared" si="886"/>
        <v>0</v>
      </c>
      <c r="BQE67" s="830">
        <f t="shared" si="886"/>
        <v>0</v>
      </c>
      <c r="BQG67" s="830">
        <f t="shared" si="886"/>
        <v>0</v>
      </c>
      <c r="BQI67" s="830">
        <f t="shared" si="886"/>
        <v>0</v>
      </c>
      <c r="BQK67" s="830">
        <f t="shared" si="886"/>
        <v>0</v>
      </c>
      <c r="BQM67" s="830">
        <f t="shared" si="886"/>
        <v>0</v>
      </c>
      <c r="BQO67" s="830">
        <f t="shared" si="886"/>
        <v>0</v>
      </c>
      <c r="BQQ67" s="830">
        <f t="shared" si="886"/>
        <v>0</v>
      </c>
      <c r="BQS67" s="830">
        <f t="shared" si="886"/>
        <v>0</v>
      </c>
      <c r="BQU67" s="830">
        <f t="shared" si="918"/>
        <v>0</v>
      </c>
      <c r="BQW67" s="830">
        <f t="shared" si="918"/>
        <v>0</v>
      </c>
      <c r="BQY67" s="830">
        <f t="shared" si="918"/>
        <v>0</v>
      </c>
      <c r="BRA67" s="830">
        <f t="shared" si="918"/>
        <v>0</v>
      </c>
      <c r="BRC67" s="830">
        <f t="shared" si="918"/>
        <v>0</v>
      </c>
      <c r="BRE67" s="830">
        <f t="shared" si="918"/>
        <v>0</v>
      </c>
      <c r="BRG67" s="830">
        <f t="shared" si="918"/>
        <v>0</v>
      </c>
      <c r="BRI67" s="830">
        <f t="shared" si="918"/>
        <v>0</v>
      </c>
      <c r="BRK67" s="830">
        <f t="shared" si="918"/>
        <v>0</v>
      </c>
      <c r="BRM67" s="830">
        <f t="shared" si="918"/>
        <v>0</v>
      </c>
      <c r="BRO67" s="830">
        <f t="shared" si="918"/>
        <v>0</v>
      </c>
      <c r="BRQ67" s="830">
        <f t="shared" si="918"/>
        <v>0</v>
      </c>
      <c r="BRS67" s="830">
        <f t="shared" si="918"/>
        <v>0</v>
      </c>
      <c r="BRU67" s="830">
        <f t="shared" si="918"/>
        <v>0</v>
      </c>
      <c r="BRW67" s="830">
        <f t="shared" si="918"/>
        <v>0</v>
      </c>
      <c r="BRY67" s="830">
        <f t="shared" si="918"/>
        <v>0</v>
      </c>
      <c r="BSA67" s="830">
        <f t="shared" si="918"/>
        <v>0</v>
      </c>
      <c r="BSC67" s="830">
        <f t="shared" si="918"/>
        <v>0</v>
      </c>
      <c r="BSE67" s="830">
        <f t="shared" si="918"/>
        <v>0</v>
      </c>
      <c r="BSG67" s="830">
        <f t="shared" si="918"/>
        <v>0</v>
      </c>
      <c r="BSI67" s="830">
        <f t="shared" si="918"/>
        <v>0</v>
      </c>
      <c r="BSK67" s="830">
        <f t="shared" si="918"/>
        <v>0</v>
      </c>
      <c r="BSM67" s="830">
        <f t="shared" si="918"/>
        <v>0</v>
      </c>
      <c r="BSO67" s="830">
        <f t="shared" si="918"/>
        <v>0</v>
      </c>
      <c r="BSQ67" s="830">
        <f t="shared" si="918"/>
        <v>0</v>
      </c>
      <c r="BSS67" s="830">
        <f t="shared" si="918"/>
        <v>0</v>
      </c>
      <c r="BSU67" s="830">
        <f t="shared" si="918"/>
        <v>0</v>
      </c>
      <c r="BSW67" s="830">
        <f t="shared" si="918"/>
        <v>0</v>
      </c>
      <c r="BSY67" s="830">
        <f t="shared" si="918"/>
        <v>0</v>
      </c>
      <c r="BTA67" s="830">
        <f t="shared" si="918"/>
        <v>0</v>
      </c>
      <c r="BTC67" s="830">
        <f t="shared" si="918"/>
        <v>0</v>
      </c>
      <c r="BTE67" s="830">
        <f t="shared" si="918"/>
        <v>0</v>
      </c>
      <c r="BTG67" s="830">
        <f t="shared" si="950"/>
        <v>0</v>
      </c>
      <c r="BTI67" s="830">
        <f t="shared" si="950"/>
        <v>0</v>
      </c>
      <c r="BTK67" s="830">
        <f t="shared" si="950"/>
        <v>0</v>
      </c>
      <c r="BTM67" s="830">
        <f t="shared" si="950"/>
        <v>0</v>
      </c>
      <c r="BTO67" s="830">
        <f t="shared" si="950"/>
        <v>0</v>
      </c>
      <c r="BTQ67" s="830">
        <f t="shared" si="950"/>
        <v>0</v>
      </c>
      <c r="BTS67" s="830">
        <f t="shared" si="950"/>
        <v>0</v>
      </c>
      <c r="BTU67" s="830">
        <f t="shared" si="950"/>
        <v>0</v>
      </c>
      <c r="BTW67" s="830">
        <f t="shared" si="950"/>
        <v>0</v>
      </c>
      <c r="BTY67" s="830">
        <f t="shared" si="950"/>
        <v>0</v>
      </c>
      <c r="BUA67" s="830">
        <f t="shared" si="950"/>
        <v>0</v>
      </c>
      <c r="BUC67" s="830">
        <f t="shared" si="950"/>
        <v>0</v>
      </c>
      <c r="BUE67" s="830">
        <f t="shared" si="950"/>
        <v>0</v>
      </c>
      <c r="BUG67" s="830">
        <f t="shared" si="950"/>
        <v>0</v>
      </c>
      <c r="BUI67" s="830">
        <f t="shared" si="950"/>
        <v>0</v>
      </c>
      <c r="BUK67" s="830">
        <f t="shared" si="950"/>
        <v>0</v>
      </c>
      <c r="BUM67" s="830">
        <f t="shared" si="950"/>
        <v>0</v>
      </c>
      <c r="BUO67" s="830">
        <f t="shared" si="950"/>
        <v>0</v>
      </c>
      <c r="BUQ67" s="830">
        <f t="shared" si="950"/>
        <v>0</v>
      </c>
      <c r="BUS67" s="830">
        <f t="shared" si="950"/>
        <v>0</v>
      </c>
      <c r="BUU67" s="830">
        <f t="shared" si="950"/>
        <v>0</v>
      </c>
      <c r="BUW67" s="830">
        <f t="shared" si="950"/>
        <v>0</v>
      </c>
      <c r="BUY67" s="830">
        <f t="shared" si="950"/>
        <v>0</v>
      </c>
      <c r="BVA67" s="830">
        <f t="shared" si="950"/>
        <v>0</v>
      </c>
      <c r="BVC67" s="830">
        <f t="shared" si="950"/>
        <v>0</v>
      </c>
      <c r="BVE67" s="830">
        <f t="shared" si="950"/>
        <v>0</v>
      </c>
      <c r="BVG67" s="830">
        <f t="shared" si="950"/>
        <v>0</v>
      </c>
      <c r="BVI67" s="830">
        <f t="shared" si="950"/>
        <v>0</v>
      </c>
      <c r="BVK67" s="830">
        <f t="shared" si="950"/>
        <v>0</v>
      </c>
      <c r="BVM67" s="830">
        <f t="shared" si="950"/>
        <v>0</v>
      </c>
      <c r="BVO67" s="830">
        <f t="shared" si="950"/>
        <v>0</v>
      </c>
      <c r="BVQ67" s="830">
        <f t="shared" si="950"/>
        <v>0</v>
      </c>
      <c r="BVS67" s="830">
        <f t="shared" si="982"/>
        <v>0</v>
      </c>
      <c r="BVU67" s="830">
        <f t="shared" si="982"/>
        <v>0</v>
      </c>
      <c r="BVW67" s="830">
        <f t="shared" si="982"/>
        <v>0</v>
      </c>
      <c r="BVY67" s="830">
        <f t="shared" si="982"/>
        <v>0</v>
      </c>
      <c r="BWA67" s="830">
        <f t="shared" si="982"/>
        <v>0</v>
      </c>
      <c r="BWC67" s="830">
        <f t="shared" si="982"/>
        <v>0</v>
      </c>
      <c r="BWE67" s="830">
        <f t="shared" si="982"/>
        <v>0</v>
      </c>
      <c r="BWG67" s="830">
        <f t="shared" si="982"/>
        <v>0</v>
      </c>
      <c r="BWI67" s="830">
        <f t="shared" si="982"/>
        <v>0</v>
      </c>
      <c r="BWK67" s="830">
        <f t="shared" si="982"/>
        <v>0</v>
      </c>
      <c r="BWM67" s="830">
        <f t="shared" si="982"/>
        <v>0</v>
      </c>
      <c r="BWO67" s="830">
        <f t="shared" si="982"/>
        <v>0</v>
      </c>
      <c r="BWQ67" s="830">
        <f t="shared" si="982"/>
        <v>0</v>
      </c>
      <c r="BWS67" s="830">
        <f t="shared" si="982"/>
        <v>0</v>
      </c>
      <c r="BWU67" s="830">
        <f t="shared" si="982"/>
        <v>0</v>
      </c>
      <c r="BWW67" s="830">
        <f t="shared" si="982"/>
        <v>0</v>
      </c>
      <c r="BWY67" s="830">
        <f t="shared" si="982"/>
        <v>0</v>
      </c>
      <c r="BXA67" s="830">
        <f t="shared" si="982"/>
        <v>0</v>
      </c>
      <c r="BXC67" s="830">
        <f t="shared" si="982"/>
        <v>0</v>
      </c>
      <c r="BXE67" s="830">
        <f t="shared" si="982"/>
        <v>0</v>
      </c>
      <c r="BXG67" s="830">
        <f t="shared" si="982"/>
        <v>0</v>
      </c>
      <c r="BXI67" s="830">
        <f t="shared" si="982"/>
        <v>0</v>
      </c>
      <c r="BXK67" s="830">
        <f t="shared" si="982"/>
        <v>0</v>
      </c>
      <c r="BXM67" s="830">
        <f t="shared" si="982"/>
        <v>0</v>
      </c>
      <c r="BXO67" s="830">
        <f t="shared" si="982"/>
        <v>0</v>
      </c>
      <c r="BXQ67" s="830">
        <f t="shared" si="982"/>
        <v>0</v>
      </c>
      <c r="BXS67" s="830">
        <f t="shared" si="982"/>
        <v>0</v>
      </c>
      <c r="BXU67" s="830">
        <f t="shared" si="982"/>
        <v>0</v>
      </c>
      <c r="BXW67" s="830">
        <f t="shared" si="982"/>
        <v>0</v>
      </c>
      <c r="BXY67" s="830">
        <f t="shared" si="982"/>
        <v>0</v>
      </c>
      <c r="BYA67" s="830">
        <f t="shared" si="982"/>
        <v>0</v>
      </c>
      <c r="BYC67" s="830">
        <f t="shared" si="982"/>
        <v>0</v>
      </c>
      <c r="BYE67" s="830">
        <f t="shared" si="1014"/>
        <v>0</v>
      </c>
      <c r="BYG67" s="830">
        <f t="shared" si="1014"/>
        <v>0</v>
      </c>
      <c r="BYI67" s="830">
        <f t="shared" si="1014"/>
        <v>0</v>
      </c>
      <c r="BYK67" s="830">
        <f t="shared" si="1014"/>
        <v>0</v>
      </c>
      <c r="BYM67" s="830">
        <f t="shared" si="1014"/>
        <v>0</v>
      </c>
      <c r="BYO67" s="830">
        <f t="shared" si="1014"/>
        <v>0</v>
      </c>
      <c r="BYQ67" s="830">
        <f t="shared" si="1014"/>
        <v>0</v>
      </c>
      <c r="BYS67" s="830">
        <f t="shared" si="1014"/>
        <v>0</v>
      </c>
      <c r="BYU67" s="830">
        <f t="shared" si="1014"/>
        <v>0</v>
      </c>
      <c r="BYW67" s="830">
        <f t="shared" si="1014"/>
        <v>0</v>
      </c>
      <c r="BYY67" s="830">
        <f t="shared" si="1014"/>
        <v>0</v>
      </c>
      <c r="BZA67" s="830">
        <f t="shared" si="1014"/>
        <v>0</v>
      </c>
      <c r="BZC67" s="830">
        <f t="shared" si="1014"/>
        <v>0</v>
      </c>
      <c r="BZE67" s="830">
        <f t="shared" si="1014"/>
        <v>0</v>
      </c>
      <c r="BZG67" s="830">
        <f t="shared" si="1014"/>
        <v>0</v>
      </c>
      <c r="BZI67" s="830">
        <f t="shared" si="1014"/>
        <v>0</v>
      </c>
      <c r="BZK67" s="830">
        <f t="shared" si="1014"/>
        <v>0</v>
      </c>
      <c r="BZM67" s="830">
        <f t="shared" si="1014"/>
        <v>0</v>
      </c>
      <c r="BZO67" s="830">
        <f t="shared" si="1014"/>
        <v>0</v>
      </c>
      <c r="BZQ67" s="830">
        <f t="shared" si="1014"/>
        <v>0</v>
      </c>
      <c r="BZS67" s="830">
        <f t="shared" si="1014"/>
        <v>0</v>
      </c>
      <c r="BZU67" s="830">
        <f t="shared" si="1014"/>
        <v>0</v>
      </c>
      <c r="BZW67" s="830">
        <f t="shared" si="1014"/>
        <v>0</v>
      </c>
      <c r="BZY67" s="830">
        <f t="shared" si="1014"/>
        <v>0</v>
      </c>
      <c r="CAA67" s="830">
        <f t="shared" si="1014"/>
        <v>0</v>
      </c>
      <c r="CAC67" s="830">
        <f t="shared" si="1014"/>
        <v>0</v>
      </c>
      <c r="CAE67" s="830">
        <f t="shared" si="1014"/>
        <v>0</v>
      </c>
      <c r="CAG67" s="830">
        <f t="shared" si="1014"/>
        <v>0</v>
      </c>
      <c r="CAI67" s="830">
        <f t="shared" si="1014"/>
        <v>0</v>
      </c>
      <c r="CAK67" s="830">
        <f t="shared" si="1014"/>
        <v>0</v>
      </c>
      <c r="CAM67" s="830">
        <f t="shared" si="1014"/>
        <v>0</v>
      </c>
      <c r="CAO67" s="830">
        <f t="shared" si="1014"/>
        <v>0</v>
      </c>
      <c r="CAQ67" s="830">
        <f t="shared" si="1046"/>
        <v>0</v>
      </c>
      <c r="CAS67" s="830">
        <f t="shared" si="1046"/>
        <v>0</v>
      </c>
      <c r="CAU67" s="830">
        <f t="shared" si="1046"/>
        <v>0</v>
      </c>
      <c r="CAW67" s="830">
        <f t="shared" si="1046"/>
        <v>0</v>
      </c>
      <c r="CAY67" s="830">
        <f t="shared" si="1046"/>
        <v>0</v>
      </c>
      <c r="CBA67" s="830">
        <f t="shared" si="1046"/>
        <v>0</v>
      </c>
      <c r="CBC67" s="830">
        <f t="shared" si="1046"/>
        <v>0</v>
      </c>
      <c r="CBE67" s="830">
        <f t="shared" si="1046"/>
        <v>0</v>
      </c>
      <c r="CBG67" s="830">
        <f t="shared" si="1046"/>
        <v>0</v>
      </c>
      <c r="CBI67" s="830">
        <f t="shared" si="1046"/>
        <v>0</v>
      </c>
      <c r="CBK67" s="830">
        <f t="shared" si="1046"/>
        <v>0</v>
      </c>
      <c r="CBM67" s="830">
        <f t="shared" si="1046"/>
        <v>0</v>
      </c>
      <c r="CBO67" s="830">
        <f t="shared" si="1046"/>
        <v>0</v>
      </c>
      <c r="CBQ67" s="830">
        <f t="shared" si="1046"/>
        <v>0</v>
      </c>
      <c r="CBS67" s="830">
        <f t="shared" si="1046"/>
        <v>0</v>
      </c>
      <c r="CBU67" s="830">
        <f t="shared" si="1046"/>
        <v>0</v>
      </c>
      <c r="CBW67" s="830">
        <f t="shared" si="1046"/>
        <v>0</v>
      </c>
      <c r="CBY67" s="830">
        <f t="shared" si="1046"/>
        <v>0</v>
      </c>
      <c r="CCA67" s="830">
        <f t="shared" si="1046"/>
        <v>0</v>
      </c>
      <c r="CCC67" s="830">
        <f t="shared" si="1046"/>
        <v>0</v>
      </c>
      <c r="CCE67" s="830">
        <f t="shared" si="1046"/>
        <v>0</v>
      </c>
      <c r="CCG67" s="830">
        <f t="shared" si="1046"/>
        <v>0</v>
      </c>
      <c r="CCI67" s="830">
        <f t="shared" si="1046"/>
        <v>0</v>
      </c>
      <c r="CCK67" s="830">
        <f t="shared" si="1046"/>
        <v>0</v>
      </c>
      <c r="CCM67" s="830">
        <f t="shared" si="1046"/>
        <v>0</v>
      </c>
      <c r="CCO67" s="830">
        <f t="shared" si="1046"/>
        <v>0</v>
      </c>
      <c r="CCQ67" s="830">
        <f t="shared" si="1046"/>
        <v>0</v>
      </c>
      <c r="CCS67" s="830">
        <f t="shared" si="1046"/>
        <v>0</v>
      </c>
      <c r="CCU67" s="830">
        <f t="shared" si="1046"/>
        <v>0</v>
      </c>
      <c r="CCW67" s="830">
        <f t="shared" si="1046"/>
        <v>0</v>
      </c>
      <c r="CCY67" s="830">
        <f t="shared" si="1046"/>
        <v>0</v>
      </c>
      <c r="CDA67" s="830">
        <f t="shared" si="1046"/>
        <v>0</v>
      </c>
      <c r="CDC67" s="830">
        <f t="shared" si="1078"/>
        <v>0</v>
      </c>
      <c r="CDE67" s="830">
        <f t="shared" si="1078"/>
        <v>0</v>
      </c>
      <c r="CDG67" s="830">
        <f t="shared" si="1078"/>
        <v>0</v>
      </c>
      <c r="CDI67" s="830">
        <f t="shared" si="1078"/>
        <v>0</v>
      </c>
      <c r="CDK67" s="830">
        <f t="shared" si="1078"/>
        <v>0</v>
      </c>
      <c r="CDM67" s="830">
        <f t="shared" si="1078"/>
        <v>0</v>
      </c>
      <c r="CDO67" s="830">
        <f t="shared" si="1078"/>
        <v>0</v>
      </c>
      <c r="CDQ67" s="830">
        <f t="shared" si="1078"/>
        <v>0</v>
      </c>
      <c r="CDS67" s="830">
        <f t="shared" si="1078"/>
        <v>0</v>
      </c>
      <c r="CDU67" s="830">
        <f t="shared" si="1078"/>
        <v>0</v>
      </c>
      <c r="CDW67" s="830">
        <f t="shared" si="1078"/>
        <v>0</v>
      </c>
      <c r="CDY67" s="830">
        <f t="shared" si="1078"/>
        <v>0</v>
      </c>
      <c r="CEA67" s="830">
        <f t="shared" si="1078"/>
        <v>0</v>
      </c>
      <c r="CEC67" s="830">
        <f t="shared" si="1078"/>
        <v>0</v>
      </c>
      <c r="CEE67" s="830">
        <f t="shared" si="1078"/>
        <v>0</v>
      </c>
      <c r="CEG67" s="830">
        <f t="shared" si="1078"/>
        <v>0</v>
      </c>
      <c r="CEI67" s="830">
        <f t="shared" si="1078"/>
        <v>0</v>
      </c>
      <c r="CEK67" s="830">
        <f t="shared" si="1078"/>
        <v>0</v>
      </c>
      <c r="CEM67" s="830">
        <f t="shared" si="1078"/>
        <v>0</v>
      </c>
      <c r="CEO67" s="830">
        <f t="shared" si="1078"/>
        <v>0</v>
      </c>
      <c r="CEQ67" s="830">
        <f t="shared" si="1078"/>
        <v>0</v>
      </c>
      <c r="CES67" s="830">
        <f t="shared" si="1078"/>
        <v>0</v>
      </c>
      <c r="CEU67" s="830">
        <f t="shared" si="1078"/>
        <v>0</v>
      </c>
      <c r="CEW67" s="830">
        <f t="shared" si="1078"/>
        <v>0</v>
      </c>
      <c r="CEY67" s="830">
        <f t="shared" si="1078"/>
        <v>0</v>
      </c>
      <c r="CFA67" s="830">
        <f t="shared" si="1078"/>
        <v>0</v>
      </c>
      <c r="CFC67" s="830">
        <f t="shared" si="1078"/>
        <v>0</v>
      </c>
      <c r="CFE67" s="830">
        <f t="shared" si="1078"/>
        <v>0</v>
      </c>
      <c r="CFG67" s="830">
        <f t="shared" si="1078"/>
        <v>0</v>
      </c>
      <c r="CFI67" s="830">
        <f t="shared" si="1078"/>
        <v>0</v>
      </c>
      <c r="CFK67" s="830">
        <f t="shared" si="1078"/>
        <v>0</v>
      </c>
      <c r="CFM67" s="830">
        <f t="shared" si="1078"/>
        <v>0</v>
      </c>
      <c r="CFO67" s="830">
        <f t="shared" si="1110"/>
        <v>0</v>
      </c>
      <c r="CFQ67" s="830">
        <f t="shared" si="1110"/>
        <v>0</v>
      </c>
      <c r="CFS67" s="830">
        <f t="shared" si="1110"/>
        <v>0</v>
      </c>
      <c r="CFU67" s="830">
        <f t="shared" si="1110"/>
        <v>0</v>
      </c>
      <c r="CFW67" s="830">
        <f t="shared" si="1110"/>
        <v>0</v>
      </c>
      <c r="CFY67" s="830">
        <f t="shared" si="1110"/>
        <v>0</v>
      </c>
      <c r="CGA67" s="830">
        <f t="shared" si="1110"/>
        <v>0</v>
      </c>
      <c r="CGC67" s="830">
        <f t="shared" si="1110"/>
        <v>0</v>
      </c>
      <c r="CGE67" s="830">
        <f t="shared" si="1110"/>
        <v>0</v>
      </c>
      <c r="CGG67" s="830">
        <f t="shared" si="1110"/>
        <v>0</v>
      </c>
      <c r="CGI67" s="830">
        <f t="shared" si="1110"/>
        <v>0</v>
      </c>
      <c r="CGK67" s="830">
        <f t="shared" si="1110"/>
        <v>0</v>
      </c>
      <c r="CGM67" s="830">
        <f t="shared" si="1110"/>
        <v>0</v>
      </c>
      <c r="CGO67" s="830">
        <f t="shared" si="1110"/>
        <v>0</v>
      </c>
      <c r="CGQ67" s="830">
        <f t="shared" si="1110"/>
        <v>0</v>
      </c>
      <c r="CGS67" s="830">
        <f t="shared" si="1110"/>
        <v>0</v>
      </c>
      <c r="CGU67" s="830">
        <f t="shared" si="1110"/>
        <v>0</v>
      </c>
      <c r="CGW67" s="830">
        <f t="shared" si="1110"/>
        <v>0</v>
      </c>
      <c r="CGY67" s="830">
        <f t="shared" si="1110"/>
        <v>0</v>
      </c>
      <c r="CHA67" s="830">
        <f t="shared" si="1110"/>
        <v>0</v>
      </c>
      <c r="CHC67" s="830">
        <f t="shared" si="1110"/>
        <v>0</v>
      </c>
      <c r="CHE67" s="830">
        <f t="shared" si="1110"/>
        <v>0</v>
      </c>
      <c r="CHG67" s="830">
        <f t="shared" si="1110"/>
        <v>0</v>
      </c>
      <c r="CHI67" s="830">
        <f t="shared" si="1110"/>
        <v>0</v>
      </c>
      <c r="CHK67" s="830">
        <f t="shared" si="1110"/>
        <v>0</v>
      </c>
      <c r="CHM67" s="830">
        <f t="shared" si="1110"/>
        <v>0</v>
      </c>
      <c r="CHO67" s="830">
        <f t="shared" si="1110"/>
        <v>0</v>
      </c>
      <c r="CHQ67" s="830">
        <f t="shared" si="1110"/>
        <v>0</v>
      </c>
      <c r="CHS67" s="830">
        <f t="shared" si="1110"/>
        <v>0</v>
      </c>
      <c r="CHU67" s="830">
        <f t="shared" si="1110"/>
        <v>0</v>
      </c>
      <c r="CHW67" s="830">
        <f t="shared" si="1110"/>
        <v>0</v>
      </c>
      <c r="CHY67" s="830">
        <f t="shared" si="1110"/>
        <v>0</v>
      </c>
      <c r="CIA67" s="830">
        <f t="shared" si="1142"/>
        <v>0</v>
      </c>
      <c r="CIC67" s="830">
        <f t="shared" si="1142"/>
        <v>0</v>
      </c>
      <c r="CIE67" s="830">
        <f t="shared" si="1142"/>
        <v>0</v>
      </c>
      <c r="CIG67" s="830">
        <f t="shared" si="1142"/>
        <v>0</v>
      </c>
      <c r="CII67" s="830">
        <f t="shared" si="1142"/>
        <v>0</v>
      </c>
      <c r="CIK67" s="830">
        <f t="shared" si="1142"/>
        <v>0</v>
      </c>
      <c r="CIM67" s="830">
        <f t="shared" si="1142"/>
        <v>0</v>
      </c>
      <c r="CIO67" s="830">
        <f t="shared" si="1142"/>
        <v>0</v>
      </c>
      <c r="CIQ67" s="830">
        <f t="shared" si="1142"/>
        <v>0</v>
      </c>
      <c r="CIS67" s="830">
        <f t="shared" si="1142"/>
        <v>0</v>
      </c>
      <c r="CIU67" s="830">
        <f t="shared" si="1142"/>
        <v>0</v>
      </c>
      <c r="CIW67" s="830">
        <f t="shared" si="1142"/>
        <v>0</v>
      </c>
      <c r="CIY67" s="830">
        <f t="shared" si="1142"/>
        <v>0</v>
      </c>
      <c r="CJA67" s="830">
        <f t="shared" si="1142"/>
        <v>0</v>
      </c>
      <c r="CJC67" s="830">
        <f t="shared" si="1142"/>
        <v>0</v>
      </c>
      <c r="CJE67" s="830">
        <f t="shared" si="1142"/>
        <v>0</v>
      </c>
      <c r="CJG67" s="830">
        <f t="shared" si="1142"/>
        <v>0</v>
      </c>
      <c r="CJI67" s="830">
        <f t="shared" si="1142"/>
        <v>0</v>
      </c>
      <c r="CJK67" s="830">
        <f t="shared" si="1142"/>
        <v>0</v>
      </c>
      <c r="CJM67" s="830">
        <f t="shared" si="1142"/>
        <v>0</v>
      </c>
      <c r="CJO67" s="830">
        <f t="shared" si="1142"/>
        <v>0</v>
      </c>
      <c r="CJQ67" s="830">
        <f t="shared" si="1142"/>
        <v>0</v>
      </c>
      <c r="CJS67" s="830">
        <f t="shared" si="1142"/>
        <v>0</v>
      </c>
      <c r="CJU67" s="830">
        <f t="shared" si="1142"/>
        <v>0</v>
      </c>
      <c r="CJW67" s="830">
        <f t="shared" si="1142"/>
        <v>0</v>
      </c>
      <c r="CJY67" s="830">
        <f t="shared" si="1142"/>
        <v>0</v>
      </c>
      <c r="CKA67" s="830">
        <f t="shared" si="1142"/>
        <v>0</v>
      </c>
      <c r="CKC67" s="830">
        <f t="shared" si="1142"/>
        <v>0</v>
      </c>
      <c r="CKE67" s="830">
        <f t="shared" si="1142"/>
        <v>0</v>
      </c>
      <c r="CKG67" s="830">
        <f t="shared" si="1142"/>
        <v>0</v>
      </c>
      <c r="CKI67" s="830">
        <f t="shared" si="1142"/>
        <v>0</v>
      </c>
      <c r="CKK67" s="830">
        <f t="shared" si="1142"/>
        <v>0</v>
      </c>
      <c r="CKM67" s="830">
        <f t="shared" si="1174"/>
        <v>0</v>
      </c>
      <c r="CKO67" s="830">
        <f t="shared" si="1174"/>
        <v>0</v>
      </c>
      <c r="CKQ67" s="830">
        <f t="shared" si="1174"/>
        <v>0</v>
      </c>
      <c r="CKS67" s="830">
        <f t="shared" si="1174"/>
        <v>0</v>
      </c>
      <c r="CKU67" s="830">
        <f t="shared" si="1174"/>
        <v>0</v>
      </c>
      <c r="CKW67" s="830">
        <f t="shared" si="1174"/>
        <v>0</v>
      </c>
      <c r="CKY67" s="830">
        <f t="shared" si="1174"/>
        <v>0</v>
      </c>
      <c r="CLA67" s="830">
        <f t="shared" si="1174"/>
        <v>0</v>
      </c>
      <c r="CLC67" s="830">
        <f t="shared" si="1174"/>
        <v>0</v>
      </c>
      <c r="CLE67" s="830">
        <f t="shared" si="1174"/>
        <v>0</v>
      </c>
      <c r="CLG67" s="830">
        <f t="shared" si="1174"/>
        <v>0</v>
      </c>
      <c r="CLI67" s="830">
        <f t="shared" si="1174"/>
        <v>0</v>
      </c>
      <c r="CLK67" s="830">
        <f t="shared" si="1174"/>
        <v>0</v>
      </c>
      <c r="CLM67" s="830">
        <f t="shared" si="1174"/>
        <v>0</v>
      </c>
      <c r="CLO67" s="830">
        <f t="shared" si="1174"/>
        <v>0</v>
      </c>
      <c r="CLQ67" s="830">
        <f t="shared" si="1174"/>
        <v>0</v>
      </c>
      <c r="CLS67" s="830">
        <f t="shared" si="1174"/>
        <v>0</v>
      </c>
      <c r="CLU67" s="830">
        <f t="shared" si="1174"/>
        <v>0</v>
      </c>
      <c r="CLW67" s="830">
        <f t="shared" si="1174"/>
        <v>0</v>
      </c>
      <c r="CLY67" s="830">
        <f t="shared" si="1174"/>
        <v>0</v>
      </c>
      <c r="CMA67" s="830">
        <f t="shared" si="1174"/>
        <v>0</v>
      </c>
      <c r="CMC67" s="830">
        <f t="shared" si="1174"/>
        <v>0</v>
      </c>
      <c r="CME67" s="830">
        <f t="shared" si="1174"/>
        <v>0</v>
      </c>
      <c r="CMG67" s="830">
        <f t="shared" si="1174"/>
        <v>0</v>
      </c>
      <c r="CMI67" s="830">
        <f t="shared" si="1174"/>
        <v>0</v>
      </c>
      <c r="CMK67" s="830">
        <f t="shared" si="1174"/>
        <v>0</v>
      </c>
      <c r="CMM67" s="830">
        <f t="shared" si="1174"/>
        <v>0</v>
      </c>
      <c r="CMO67" s="830">
        <f t="shared" si="1174"/>
        <v>0</v>
      </c>
      <c r="CMQ67" s="830">
        <f t="shared" si="1174"/>
        <v>0</v>
      </c>
      <c r="CMS67" s="830">
        <f t="shared" si="1174"/>
        <v>0</v>
      </c>
      <c r="CMU67" s="830">
        <f t="shared" si="1174"/>
        <v>0</v>
      </c>
      <c r="CMW67" s="830">
        <f t="shared" si="1174"/>
        <v>0</v>
      </c>
      <c r="CMY67" s="830">
        <f t="shared" si="1206"/>
        <v>0</v>
      </c>
      <c r="CNA67" s="830">
        <f t="shared" si="1206"/>
        <v>0</v>
      </c>
      <c r="CNC67" s="830">
        <f t="shared" si="1206"/>
        <v>0</v>
      </c>
      <c r="CNE67" s="830">
        <f t="shared" si="1206"/>
        <v>0</v>
      </c>
      <c r="CNG67" s="830">
        <f t="shared" si="1206"/>
        <v>0</v>
      </c>
      <c r="CNI67" s="830">
        <f t="shared" si="1206"/>
        <v>0</v>
      </c>
      <c r="CNK67" s="830">
        <f t="shared" si="1206"/>
        <v>0</v>
      </c>
      <c r="CNM67" s="830">
        <f t="shared" si="1206"/>
        <v>0</v>
      </c>
      <c r="CNO67" s="830">
        <f t="shared" si="1206"/>
        <v>0</v>
      </c>
      <c r="CNQ67" s="830">
        <f t="shared" si="1206"/>
        <v>0</v>
      </c>
      <c r="CNS67" s="830">
        <f t="shared" si="1206"/>
        <v>0</v>
      </c>
      <c r="CNU67" s="830">
        <f t="shared" si="1206"/>
        <v>0</v>
      </c>
      <c r="CNW67" s="830">
        <f t="shared" si="1206"/>
        <v>0</v>
      </c>
      <c r="CNY67" s="830">
        <f t="shared" si="1206"/>
        <v>0</v>
      </c>
      <c r="COA67" s="830">
        <f t="shared" si="1206"/>
        <v>0</v>
      </c>
      <c r="COC67" s="830">
        <f t="shared" si="1206"/>
        <v>0</v>
      </c>
      <c r="COE67" s="830">
        <f t="shared" si="1206"/>
        <v>0</v>
      </c>
      <c r="COG67" s="830">
        <f t="shared" si="1206"/>
        <v>0</v>
      </c>
      <c r="COI67" s="830">
        <f t="shared" si="1206"/>
        <v>0</v>
      </c>
      <c r="COK67" s="830">
        <f t="shared" si="1206"/>
        <v>0</v>
      </c>
      <c r="COM67" s="830">
        <f t="shared" si="1206"/>
        <v>0</v>
      </c>
      <c r="COO67" s="830">
        <f t="shared" si="1206"/>
        <v>0</v>
      </c>
      <c r="COQ67" s="830">
        <f t="shared" si="1206"/>
        <v>0</v>
      </c>
      <c r="COS67" s="830">
        <f t="shared" si="1206"/>
        <v>0</v>
      </c>
      <c r="COU67" s="830">
        <f t="shared" si="1206"/>
        <v>0</v>
      </c>
      <c r="COW67" s="830">
        <f t="shared" si="1206"/>
        <v>0</v>
      </c>
      <c r="COY67" s="830">
        <f t="shared" si="1206"/>
        <v>0</v>
      </c>
      <c r="CPA67" s="830">
        <f t="shared" si="1206"/>
        <v>0</v>
      </c>
      <c r="CPC67" s="830">
        <f t="shared" si="1206"/>
        <v>0</v>
      </c>
      <c r="CPE67" s="830">
        <f t="shared" si="1206"/>
        <v>0</v>
      </c>
      <c r="CPG67" s="830">
        <f t="shared" si="1206"/>
        <v>0</v>
      </c>
      <c r="CPI67" s="830">
        <f t="shared" si="1206"/>
        <v>0</v>
      </c>
      <c r="CPK67" s="830">
        <f t="shared" si="1238"/>
        <v>0</v>
      </c>
      <c r="CPM67" s="830">
        <f t="shared" si="1238"/>
        <v>0</v>
      </c>
      <c r="CPO67" s="830">
        <f t="shared" si="1238"/>
        <v>0</v>
      </c>
      <c r="CPQ67" s="830">
        <f t="shared" si="1238"/>
        <v>0</v>
      </c>
      <c r="CPS67" s="830">
        <f t="shared" si="1238"/>
        <v>0</v>
      </c>
      <c r="CPU67" s="830">
        <f t="shared" si="1238"/>
        <v>0</v>
      </c>
      <c r="CPW67" s="830">
        <f t="shared" si="1238"/>
        <v>0</v>
      </c>
      <c r="CPY67" s="830">
        <f t="shared" si="1238"/>
        <v>0</v>
      </c>
      <c r="CQA67" s="830">
        <f t="shared" si="1238"/>
        <v>0</v>
      </c>
      <c r="CQC67" s="830">
        <f t="shared" si="1238"/>
        <v>0</v>
      </c>
      <c r="CQE67" s="830">
        <f t="shared" si="1238"/>
        <v>0</v>
      </c>
      <c r="CQG67" s="830">
        <f t="shared" si="1238"/>
        <v>0</v>
      </c>
      <c r="CQI67" s="830">
        <f t="shared" si="1238"/>
        <v>0</v>
      </c>
      <c r="CQK67" s="830">
        <f t="shared" si="1238"/>
        <v>0</v>
      </c>
      <c r="CQM67" s="830">
        <f t="shared" si="1238"/>
        <v>0</v>
      </c>
      <c r="CQO67" s="830">
        <f t="shared" si="1238"/>
        <v>0</v>
      </c>
      <c r="CQQ67" s="830">
        <f t="shared" si="1238"/>
        <v>0</v>
      </c>
      <c r="CQS67" s="830">
        <f t="shared" si="1238"/>
        <v>0</v>
      </c>
      <c r="CQU67" s="830">
        <f t="shared" si="1238"/>
        <v>0</v>
      </c>
      <c r="CQW67" s="830">
        <f t="shared" si="1238"/>
        <v>0</v>
      </c>
      <c r="CQY67" s="830">
        <f t="shared" si="1238"/>
        <v>0</v>
      </c>
      <c r="CRA67" s="830">
        <f t="shared" si="1238"/>
        <v>0</v>
      </c>
      <c r="CRC67" s="830">
        <f t="shared" si="1238"/>
        <v>0</v>
      </c>
      <c r="CRE67" s="830">
        <f t="shared" si="1238"/>
        <v>0</v>
      </c>
      <c r="CRG67" s="830">
        <f t="shared" si="1238"/>
        <v>0</v>
      </c>
      <c r="CRI67" s="830">
        <f t="shared" si="1238"/>
        <v>0</v>
      </c>
      <c r="CRK67" s="830">
        <f t="shared" si="1238"/>
        <v>0</v>
      </c>
      <c r="CRM67" s="830">
        <f t="shared" si="1238"/>
        <v>0</v>
      </c>
      <c r="CRO67" s="830">
        <f t="shared" si="1238"/>
        <v>0</v>
      </c>
      <c r="CRQ67" s="830">
        <f t="shared" si="1238"/>
        <v>0</v>
      </c>
      <c r="CRS67" s="830">
        <f t="shared" si="1238"/>
        <v>0</v>
      </c>
      <c r="CRU67" s="830">
        <f t="shared" si="1238"/>
        <v>0</v>
      </c>
      <c r="CRW67" s="830">
        <f t="shared" si="1270"/>
        <v>0</v>
      </c>
      <c r="CRY67" s="830">
        <f t="shared" si="1270"/>
        <v>0</v>
      </c>
      <c r="CSA67" s="830">
        <f t="shared" si="1270"/>
        <v>0</v>
      </c>
      <c r="CSC67" s="830">
        <f t="shared" si="1270"/>
        <v>0</v>
      </c>
      <c r="CSE67" s="830">
        <f t="shared" si="1270"/>
        <v>0</v>
      </c>
      <c r="CSG67" s="830">
        <f t="shared" si="1270"/>
        <v>0</v>
      </c>
      <c r="CSI67" s="830">
        <f t="shared" si="1270"/>
        <v>0</v>
      </c>
      <c r="CSK67" s="830">
        <f t="shared" si="1270"/>
        <v>0</v>
      </c>
      <c r="CSM67" s="830">
        <f t="shared" si="1270"/>
        <v>0</v>
      </c>
      <c r="CSO67" s="830">
        <f t="shared" si="1270"/>
        <v>0</v>
      </c>
      <c r="CSQ67" s="830">
        <f t="shared" si="1270"/>
        <v>0</v>
      </c>
      <c r="CSS67" s="830">
        <f t="shared" si="1270"/>
        <v>0</v>
      </c>
      <c r="CSU67" s="830">
        <f t="shared" si="1270"/>
        <v>0</v>
      </c>
      <c r="CSW67" s="830">
        <f t="shared" si="1270"/>
        <v>0</v>
      </c>
      <c r="CSY67" s="830">
        <f t="shared" si="1270"/>
        <v>0</v>
      </c>
      <c r="CTA67" s="830">
        <f t="shared" si="1270"/>
        <v>0</v>
      </c>
      <c r="CTC67" s="830">
        <f t="shared" si="1270"/>
        <v>0</v>
      </c>
      <c r="CTE67" s="830">
        <f t="shared" si="1270"/>
        <v>0</v>
      </c>
      <c r="CTG67" s="830">
        <f t="shared" si="1270"/>
        <v>0</v>
      </c>
      <c r="CTI67" s="830">
        <f t="shared" si="1270"/>
        <v>0</v>
      </c>
      <c r="CTK67" s="830">
        <f t="shared" si="1270"/>
        <v>0</v>
      </c>
      <c r="CTM67" s="830">
        <f t="shared" si="1270"/>
        <v>0</v>
      </c>
      <c r="CTO67" s="830">
        <f t="shared" si="1270"/>
        <v>0</v>
      </c>
      <c r="CTQ67" s="830">
        <f t="shared" si="1270"/>
        <v>0</v>
      </c>
      <c r="CTS67" s="830">
        <f t="shared" si="1270"/>
        <v>0</v>
      </c>
      <c r="CTU67" s="830">
        <f t="shared" si="1270"/>
        <v>0</v>
      </c>
      <c r="CTW67" s="830">
        <f t="shared" si="1270"/>
        <v>0</v>
      </c>
      <c r="CTY67" s="830">
        <f t="shared" si="1270"/>
        <v>0</v>
      </c>
      <c r="CUA67" s="830">
        <f t="shared" si="1270"/>
        <v>0</v>
      </c>
      <c r="CUC67" s="830">
        <f t="shared" si="1270"/>
        <v>0</v>
      </c>
      <c r="CUE67" s="830">
        <f t="shared" si="1270"/>
        <v>0</v>
      </c>
      <c r="CUG67" s="830">
        <f t="shared" si="1270"/>
        <v>0</v>
      </c>
      <c r="CUI67" s="830">
        <f t="shared" si="1302"/>
        <v>0</v>
      </c>
      <c r="CUK67" s="830">
        <f t="shared" si="1302"/>
        <v>0</v>
      </c>
      <c r="CUM67" s="830">
        <f t="shared" si="1302"/>
        <v>0</v>
      </c>
      <c r="CUO67" s="830">
        <f t="shared" si="1302"/>
        <v>0</v>
      </c>
      <c r="CUQ67" s="830">
        <f t="shared" si="1302"/>
        <v>0</v>
      </c>
      <c r="CUS67" s="830">
        <f t="shared" si="1302"/>
        <v>0</v>
      </c>
      <c r="CUU67" s="830">
        <f t="shared" si="1302"/>
        <v>0</v>
      </c>
      <c r="CUW67" s="830">
        <f t="shared" si="1302"/>
        <v>0</v>
      </c>
      <c r="CUY67" s="830">
        <f t="shared" si="1302"/>
        <v>0</v>
      </c>
      <c r="CVA67" s="830">
        <f t="shared" si="1302"/>
        <v>0</v>
      </c>
      <c r="CVC67" s="830">
        <f t="shared" si="1302"/>
        <v>0</v>
      </c>
      <c r="CVE67" s="830">
        <f t="shared" si="1302"/>
        <v>0</v>
      </c>
      <c r="CVG67" s="830">
        <f t="shared" si="1302"/>
        <v>0</v>
      </c>
      <c r="CVI67" s="830">
        <f t="shared" si="1302"/>
        <v>0</v>
      </c>
      <c r="CVK67" s="830">
        <f t="shared" si="1302"/>
        <v>0</v>
      </c>
      <c r="CVM67" s="830">
        <f t="shared" si="1302"/>
        <v>0</v>
      </c>
      <c r="CVO67" s="830">
        <f t="shared" si="1302"/>
        <v>0</v>
      </c>
      <c r="CVQ67" s="830">
        <f t="shared" si="1302"/>
        <v>0</v>
      </c>
      <c r="CVS67" s="830">
        <f t="shared" si="1302"/>
        <v>0</v>
      </c>
      <c r="CVU67" s="830">
        <f t="shared" si="1302"/>
        <v>0</v>
      </c>
      <c r="CVW67" s="830">
        <f t="shared" si="1302"/>
        <v>0</v>
      </c>
      <c r="CVY67" s="830">
        <f t="shared" si="1302"/>
        <v>0</v>
      </c>
      <c r="CWA67" s="830">
        <f t="shared" si="1302"/>
        <v>0</v>
      </c>
      <c r="CWC67" s="830">
        <f t="shared" si="1302"/>
        <v>0</v>
      </c>
      <c r="CWE67" s="830">
        <f t="shared" si="1302"/>
        <v>0</v>
      </c>
      <c r="CWG67" s="830">
        <f t="shared" si="1302"/>
        <v>0</v>
      </c>
      <c r="CWI67" s="830">
        <f t="shared" si="1302"/>
        <v>0</v>
      </c>
      <c r="CWK67" s="830">
        <f t="shared" si="1302"/>
        <v>0</v>
      </c>
      <c r="CWM67" s="830">
        <f t="shared" si="1302"/>
        <v>0</v>
      </c>
      <c r="CWO67" s="830">
        <f t="shared" si="1302"/>
        <v>0</v>
      </c>
      <c r="CWQ67" s="830">
        <f t="shared" si="1302"/>
        <v>0</v>
      </c>
      <c r="CWS67" s="830">
        <f t="shared" si="1302"/>
        <v>0</v>
      </c>
      <c r="CWU67" s="830">
        <f t="shared" si="1334"/>
        <v>0</v>
      </c>
      <c r="CWW67" s="830">
        <f t="shared" si="1334"/>
        <v>0</v>
      </c>
      <c r="CWY67" s="830">
        <f t="shared" si="1334"/>
        <v>0</v>
      </c>
      <c r="CXA67" s="830">
        <f t="shared" si="1334"/>
        <v>0</v>
      </c>
      <c r="CXC67" s="830">
        <f t="shared" si="1334"/>
        <v>0</v>
      </c>
      <c r="CXE67" s="830">
        <f t="shared" si="1334"/>
        <v>0</v>
      </c>
      <c r="CXG67" s="830">
        <f t="shared" si="1334"/>
        <v>0</v>
      </c>
      <c r="CXI67" s="830">
        <f t="shared" si="1334"/>
        <v>0</v>
      </c>
      <c r="CXK67" s="830">
        <f t="shared" si="1334"/>
        <v>0</v>
      </c>
      <c r="CXM67" s="830">
        <f t="shared" si="1334"/>
        <v>0</v>
      </c>
      <c r="CXO67" s="830">
        <f t="shared" si="1334"/>
        <v>0</v>
      </c>
      <c r="CXQ67" s="830">
        <f t="shared" si="1334"/>
        <v>0</v>
      </c>
      <c r="CXS67" s="830">
        <f t="shared" si="1334"/>
        <v>0</v>
      </c>
      <c r="CXU67" s="830">
        <f t="shared" si="1334"/>
        <v>0</v>
      </c>
      <c r="CXW67" s="830">
        <f t="shared" si="1334"/>
        <v>0</v>
      </c>
      <c r="CXY67" s="830">
        <f t="shared" si="1334"/>
        <v>0</v>
      </c>
      <c r="CYA67" s="830">
        <f t="shared" si="1334"/>
        <v>0</v>
      </c>
      <c r="CYC67" s="830">
        <f t="shared" si="1334"/>
        <v>0</v>
      </c>
      <c r="CYE67" s="830">
        <f t="shared" si="1334"/>
        <v>0</v>
      </c>
      <c r="CYG67" s="830">
        <f t="shared" si="1334"/>
        <v>0</v>
      </c>
      <c r="CYI67" s="830">
        <f t="shared" si="1334"/>
        <v>0</v>
      </c>
      <c r="CYK67" s="830">
        <f t="shared" si="1334"/>
        <v>0</v>
      </c>
      <c r="CYM67" s="830">
        <f t="shared" si="1334"/>
        <v>0</v>
      </c>
      <c r="CYO67" s="830">
        <f t="shared" si="1334"/>
        <v>0</v>
      </c>
      <c r="CYQ67" s="830">
        <f t="shared" si="1334"/>
        <v>0</v>
      </c>
      <c r="CYS67" s="830">
        <f t="shared" si="1334"/>
        <v>0</v>
      </c>
      <c r="CYU67" s="830">
        <f t="shared" si="1334"/>
        <v>0</v>
      </c>
      <c r="CYW67" s="830">
        <f t="shared" si="1334"/>
        <v>0</v>
      </c>
      <c r="CYY67" s="830">
        <f t="shared" si="1334"/>
        <v>0</v>
      </c>
      <c r="CZA67" s="830">
        <f t="shared" si="1334"/>
        <v>0</v>
      </c>
      <c r="CZC67" s="830">
        <f t="shared" si="1334"/>
        <v>0</v>
      </c>
      <c r="CZE67" s="830">
        <f t="shared" si="1334"/>
        <v>0</v>
      </c>
      <c r="CZG67" s="830">
        <f t="shared" si="1366"/>
        <v>0</v>
      </c>
      <c r="CZI67" s="830">
        <f t="shared" si="1366"/>
        <v>0</v>
      </c>
      <c r="CZK67" s="830">
        <f t="shared" si="1366"/>
        <v>0</v>
      </c>
      <c r="CZM67" s="830">
        <f t="shared" si="1366"/>
        <v>0</v>
      </c>
      <c r="CZO67" s="830">
        <f t="shared" si="1366"/>
        <v>0</v>
      </c>
      <c r="CZQ67" s="830">
        <f t="shared" si="1366"/>
        <v>0</v>
      </c>
      <c r="CZS67" s="830">
        <f t="shared" si="1366"/>
        <v>0</v>
      </c>
      <c r="CZU67" s="830">
        <f t="shared" si="1366"/>
        <v>0</v>
      </c>
      <c r="CZW67" s="830">
        <f t="shared" si="1366"/>
        <v>0</v>
      </c>
      <c r="CZY67" s="830">
        <f t="shared" si="1366"/>
        <v>0</v>
      </c>
      <c r="DAA67" s="830">
        <f t="shared" si="1366"/>
        <v>0</v>
      </c>
      <c r="DAC67" s="830">
        <f t="shared" si="1366"/>
        <v>0</v>
      </c>
      <c r="DAE67" s="830">
        <f t="shared" si="1366"/>
        <v>0</v>
      </c>
      <c r="DAG67" s="830">
        <f t="shared" si="1366"/>
        <v>0</v>
      </c>
      <c r="DAI67" s="830">
        <f t="shared" si="1366"/>
        <v>0</v>
      </c>
      <c r="DAK67" s="830">
        <f t="shared" si="1366"/>
        <v>0</v>
      </c>
      <c r="DAM67" s="830">
        <f t="shared" si="1366"/>
        <v>0</v>
      </c>
      <c r="DAO67" s="830">
        <f t="shared" si="1366"/>
        <v>0</v>
      </c>
      <c r="DAQ67" s="830">
        <f t="shared" si="1366"/>
        <v>0</v>
      </c>
      <c r="DAS67" s="830">
        <f t="shared" si="1366"/>
        <v>0</v>
      </c>
      <c r="DAU67" s="830">
        <f t="shared" si="1366"/>
        <v>0</v>
      </c>
      <c r="DAW67" s="830">
        <f t="shared" si="1366"/>
        <v>0</v>
      </c>
      <c r="DAY67" s="830">
        <f t="shared" si="1366"/>
        <v>0</v>
      </c>
      <c r="DBA67" s="830">
        <f t="shared" si="1366"/>
        <v>0</v>
      </c>
      <c r="DBC67" s="830">
        <f t="shared" si="1366"/>
        <v>0</v>
      </c>
      <c r="DBE67" s="830">
        <f t="shared" si="1366"/>
        <v>0</v>
      </c>
      <c r="DBG67" s="830">
        <f t="shared" si="1366"/>
        <v>0</v>
      </c>
      <c r="DBI67" s="830">
        <f t="shared" si="1366"/>
        <v>0</v>
      </c>
      <c r="DBK67" s="830">
        <f t="shared" si="1366"/>
        <v>0</v>
      </c>
      <c r="DBM67" s="830">
        <f t="shared" si="1366"/>
        <v>0</v>
      </c>
      <c r="DBO67" s="830">
        <f t="shared" si="1366"/>
        <v>0</v>
      </c>
      <c r="DBQ67" s="830">
        <f t="shared" si="1366"/>
        <v>0</v>
      </c>
      <c r="DBS67" s="830">
        <f t="shared" si="1398"/>
        <v>0</v>
      </c>
      <c r="DBU67" s="830">
        <f t="shared" si="1398"/>
        <v>0</v>
      </c>
      <c r="DBW67" s="830">
        <f t="shared" si="1398"/>
        <v>0</v>
      </c>
      <c r="DBY67" s="830">
        <f t="shared" si="1398"/>
        <v>0</v>
      </c>
      <c r="DCA67" s="830">
        <f t="shared" si="1398"/>
        <v>0</v>
      </c>
      <c r="DCC67" s="830">
        <f t="shared" si="1398"/>
        <v>0</v>
      </c>
      <c r="DCE67" s="830">
        <f t="shared" si="1398"/>
        <v>0</v>
      </c>
      <c r="DCG67" s="830">
        <f t="shared" si="1398"/>
        <v>0</v>
      </c>
      <c r="DCI67" s="830">
        <f t="shared" si="1398"/>
        <v>0</v>
      </c>
      <c r="DCK67" s="830">
        <f t="shared" si="1398"/>
        <v>0</v>
      </c>
      <c r="DCM67" s="830">
        <f t="shared" si="1398"/>
        <v>0</v>
      </c>
      <c r="DCO67" s="830">
        <f t="shared" si="1398"/>
        <v>0</v>
      </c>
      <c r="DCQ67" s="830">
        <f t="shared" si="1398"/>
        <v>0</v>
      </c>
      <c r="DCS67" s="830">
        <f t="shared" si="1398"/>
        <v>0</v>
      </c>
      <c r="DCU67" s="830">
        <f t="shared" si="1398"/>
        <v>0</v>
      </c>
      <c r="DCW67" s="830">
        <f t="shared" si="1398"/>
        <v>0</v>
      </c>
      <c r="DCY67" s="830">
        <f t="shared" si="1398"/>
        <v>0</v>
      </c>
      <c r="DDA67" s="830">
        <f t="shared" si="1398"/>
        <v>0</v>
      </c>
      <c r="DDC67" s="830">
        <f t="shared" si="1398"/>
        <v>0</v>
      </c>
      <c r="DDE67" s="830">
        <f t="shared" si="1398"/>
        <v>0</v>
      </c>
      <c r="DDG67" s="830">
        <f t="shared" si="1398"/>
        <v>0</v>
      </c>
      <c r="DDI67" s="830">
        <f t="shared" si="1398"/>
        <v>0</v>
      </c>
      <c r="DDK67" s="830">
        <f t="shared" si="1398"/>
        <v>0</v>
      </c>
      <c r="DDM67" s="830">
        <f t="shared" si="1398"/>
        <v>0</v>
      </c>
      <c r="DDO67" s="830">
        <f t="shared" si="1398"/>
        <v>0</v>
      </c>
      <c r="DDQ67" s="830">
        <f t="shared" si="1398"/>
        <v>0</v>
      </c>
      <c r="DDS67" s="830">
        <f t="shared" si="1398"/>
        <v>0</v>
      </c>
      <c r="DDU67" s="830">
        <f t="shared" si="1398"/>
        <v>0</v>
      </c>
      <c r="DDW67" s="830">
        <f t="shared" si="1398"/>
        <v>0</v>
      </c>
      <c r="DDY67" s="830">
        <f t="shared" si="1398"/>
        <v>0</v>
      </c>
      <c r="DEA67" s="830">
        <f t="shared" si="1398"/>
        <v>0</v>
      </c>
      <c r="DEC67" s="830">
        <f t="shared" si="1398"/>
        <v>0</v>
      </c>
      <c r="DEE67" s="830">
        <f t="shared" si="1430"/>
        <v>0</v>
      </c>
      <c r="DEG67" s="830">
        <f t="shared" si="1430"/>
        <v>0</v>
      </c>
      <c r="DEI67" s="830">
        <f t="shared" si="1430"/>
        <v>0</v>
      </c>
      <c r="DEK67" s="830">
        <f t="shared" si="1430"/>
        <v>0</v>
      </c>
      <c r="DEM67" s="830">
        <f t="shared" si="1430"/>
        <v>0</v>
      </c>
      <c r="DEO67" s="830">
        <f t="shared" si="1430"/>
        <v>0</v>
      </c>
      <c r="DEQ67" s="830">
        <f t="shared" si="1430"/>
        <v>0</v>
      </c>
      <c r="DES67" s="830">
        <f t="shared" si="1430"/>
        <v>0</v>
      </c>
      <c r="DEU67" s="830">
        <f t="shared" si="1430"/>
        <v>0</v>
      </c>
      <c r="DEW67" s="830">
        <f t="shared" si="1430"/>
        <v>0</v>
      </c>
      <c r="DEY67" s="830">
        <f t="shared" si="1430"/>
        <v>0</v>
      </c>
      <c r="DFA67" s="830">
        <f t="shared" si="1430"/>
        <v>0</v>
      </c>
      <c r="DFC67" s="830">
        <f t="shared" si="1430"/>
        <v>0</v>
      </c>
      <c r="DFE67" s="830">
        <f t="shared" si="1430"/>
        <v>0</v>
      </c>
      <c r="DFG67" s="830">
        <f t="shared" si="1430"/>
        <v>0</v>
      </c>
      <c r="DFI67" s="830">
        <f t="shared" si="1430"/>
        <v>0</v>
      </c>
      <c r="DFK67" s="830">
        <f t="shared" si="1430"/>
        <v>0</v>
      </c>
      <c r="DFM67" s="830">
        <f t="shared" si="1430"/>
        <v>0</v>
      </c>
      <c r="DFO67" s="830">
        <f t="shared" si="1430"/>
        <v>0</v>
      </c>
      <c r="DFQ67" s="830">
        <f t="shared" si="1430"/>
        <v>0</v>
      </c>
      <c r="DFS67" s="830">
        <f t="shared" si="1430"/>
        <v>0</v>
      </c>
      <c r="DFU67" s="830">
        <f t="shared" si="1430"/>
        <v>0</v>
      </c>
      <c r="DFW67" s="830">
        <f t="shared" si="1430"/>
        <v>0</v>
      </c>
      <c r="DFY67" s="830">
        <f t="shared" si="1430"/>
        <v>0</v>
      </c>
      <c r="DGA67" s="830">
        <f t="shared" si="1430"/>
        <v>0</v>
      </c>
      <c r="DGC67" s="830">
        <f t="shared" si="1430"/>
        <v>0</v>
      </c>
      <c r="DGE67" s="830">
        <f t="shared" si="1430"/>
        <v>0</v>
      </c>
      <c r="DGG67" s="830">
        <f t="shared" si="1430"/>
        <v>0</v>
      </c>
      <c r="DGI67" s="830">
        <f t="shared" si="1430"/>
        <v>0</v>
      </c>
      <c r="DGK67" s="830">
        <f t="shared" si="1430"/>
        <v>0</v>
      </c>
      <c r="DGM67" s="830">
        <f t="shared" si="1430"/>
        <v>0</v>
      </c>
      <c r="DGO67" s="830">
        <f t="shared" si="1430"/>
        <v>0</v>
      </c>
      <c r="DGQ67" s="830">
        <f t="shared" si="1462"/>
        <v>0</v>
      </c>
      <c r="DGS67" s="830">
        <f t="shared" si="1462"/>
        <v>0</v>
      </c>
      <c r="DGU67" s="830">
        <f t="shared" si="1462"/>
        <v>0</v>
      </c>
      <c r="DGW67" s="830">
        <f t="shared" si="1462"/>
        <v>0</v>
      </c>
      <c r="DGY67" s="830">
        <f t="shared" si="1462"/>
        <v>0</v>
      </c>
      <c r="DHA67" s="830">
        <f t="shared" si="1462"/>
        <v>0</v>
      </c>
      <c r="DHC67" s="830">
        <f t="shared" si="1462"/>
        <v>0</v>
      </c>
      <c r="DHE67" s="830">
        <f t="shared" si="1462"/>
        <v>0</v>
      </c>
      <c r="DHG67" s="830">
        <f t="shared" si="1462"/>
        <v>0</v>
      </c>
      <c r="DHI67" s="830">
        <f t="shared" si="1462"/>
        <v>0</v>
      </c>
      <c r="DHK67" s="830">
        <f t="shared" si="1462"/>
        <v>0</v>
      </c>
      <c r="DHM67" s="830">
        <f t="shared" si="1462"/>
        <v>0</v>
      </c>
      <c r="DHO67" s="830">
        <f t="shared" si="1462"/>
        <v>0</v>
      </c>
      <c r="DHQ67" s="830">
        <f t="shared" si="1462"/>
        <v>0</v>
      </c>
      <c r="DHS67" s="830">
        <f t="shared" si="1462"/>
        <v>0</v>
      </c>
      <c r="DHU67" s="830">
        <f t="shared" si="1462"/>
        <v>0</v>
      </c>
      <c r="DHW67" s="830">
        <f t="shared" si="1462"/>
        <v>0</v>
      </c>
      <c r="DHY67" s="830">
        <f t="shared" si="1462"/>
        <v>0</v>
      </c>
      <c r="DIA67" s="830">
        <f t="shared" si="1462"/>
        <v>0</v>
      </c>
      <c r="DIC67" s="830">
        <f t="shared" si="1462"/>
        <v>0</v>
      </c>
      <c r="DIE67" s="830">
        <f t="shared" si="1462"/>
        <v>0</v>
      </c>
      <c r="DIG67" s="830">
        <f t="shared" si="1462"/>
        <v>0</v>
      </c>
      <c r="DII67" s="830">
        <f t="shared" si="1462"/>
        <v>0</v>
      </c>
      <c r="DIK67" s="830">
        <f t="shared" si="1462"/>
        <v>0</v>
      </c>
      <c r="DIM67" s="830">
        <f t="shared" si="1462"/>
        <v>0</v>
      </c>
      <c r="DIO67" s="830">
        <f t="shared" si="1462"/>
        <v>0</v>
      </c>
      <c r="DIQ67" s="830">
        <f t="shared" si="1462"/>
        <v>0</v>
      </c>
      <c r="DIS67" s="830">
        <f t="shared" si="1462"/>
        <v>0</v>
      </c>
      <c r="DIU67" s="830">
        <f t="shared" si="1462"/>
        <v>0</v>
      </c>
      <c r="DIW67" s="830">
        <f t="shared" si="1462"/>
        <v>0</v>
      </c>
      <c r="DIY67" s="830">
        <f t="shared" si="1462"/>
        <v>0</v>
      </c>
      <c r="DJA67" s="830">
        <f t="shared" si="1462"/>
        <v>0</v>
      </c>
      <c r="DJC67" s="830">
        <f t="shared" si="1494"/>
        <v>0</v>
      </c>
      <c r="DJE67" s="830">
        <f t="shared" si="1494"/>
        <v>0</v>
      </c>
      <c r="DJG67" s="830">
        <f t="shared" si="1494"/>
        <v>0</v>
      </c>
      <c r="DJI67" s="830">
        <f t="shared" si="1494"/>
        <v>0</v>
      </c>
      <c r="DJK67" s="830">
        <f t="shared" si="1494"/>
        <v>0</v>
      </c>
      <c r="DJM67" s="830">
        <f t="shared" si="1494"/>
        <v>0</v>
      </c>
      <c r="DJO67" s="830">
        <f t="shared" si="1494"/>
        <v>0</v>
      </c>
      <c r="DJQ67" s="830">
        <f t="shared" si="1494"/>
        <v>0</v>
      </c>
      <c r="DJS67" s="830">
        <f t="shared" si="1494"/>
        <v>0</v>
      </c>
      <c r="DJU67" s="830">
        <f t="shared" si="1494"/>
        <v>0</v>
      </c>
      <c r="DJW67" s="830">
        <f t="shared" si="1494"/>
        <v>0</v>
      </c>
      <c r="DJY67" s="830">
        <f t="shared" si="1494"/>
        <v>0</v>
      </c>
      <c r="DKA67" s="830">
        <f t="shared" si="1494"/>
        <v>0</v>
      </c>
      <c r="DKC67" s="830">
        <f t="shared" si="1494"/>
        <v>0</v>
      </c>
      <c r="DKE67" s="830">
        <f t="shared" si="1494"/>
        <v>0</v>
      </c>
      <c r="DKG67" s="830">
        <f t="shared" si="1494"/>
        <v>0</v>
      </c>
      <c r="DKI67" s="830">
        <f t="shared" si="1494"/>
        <v>0</v>
      </c>
      <c r="DKK67" s="830">
        <f t="shared" si="1494"/>
        <v>0</v>
      </c>
      <c r="DKM67" s="830">
        <f t="shared" si="1494"/>
        <v>0</v>
      </c>
      <c r="DKO67" s="830">
        <f t="shared" si="1494"/>
        <v>0</v>
      </c>
      <c r="DKQ67" s="830">
        <f t="shared" si="1494"/>
        <v>0</v>
      </c>
      <c r="DKS67" s="830">
        <f t="shared" si="1494"/>
        <v>0</v>
      </c>
      <c r="DKU67" s="830">
        <f t="shared" si="1494"/>
        <v>0</v>
      </c>
      <c r="DKW67" s="830">
        <f t="shared" si="1494"/>
        <v>0</v>
      </c>
      <c r="DKY67" s="830">
        <f t="shared" si="1494"/>
        <v>0</v>
      </c>
      <c r="DLA67" s="830">
        <f t="shared" si="1494"/>
        <v>0</v>
      </c>
      <c r="DLC67" s="830">
        <f t="shared" si="1494"/>
        <v>0</v>
      </c>
      <c r="DLE67" s="830">
        <f t="shared" si="1494"/>
        <v>0</v>
      </c>
      <c r="DLG67" s="830">
        <f t="shared" si="1494"/>
        <v>0</v>
      </c>
      <c r="DLI67" s="830">
        <f t="shared" si="1494"/>
        <v>0</v>
      </c>
      <c r="DLK67" s="830">
        <f t="shared" si="1494"/>
        <v>0</v>
      </c>
      <c r="DLM67" s="830">
        <f t="shared" si="1494"/>
        <v>0</v>
      </c>
      <c r="DLO67" s="830">
        <f t="shared" si="1526"/>
        <v>0</v>
      </c>
      <c r="DLQ67" s="830">
        <f t="shared" si="1526"/>
        <v>0</v>
      </c>
      <c r="DLS67" s="830">
        <f t="shared" si="1526"/>
        <v>0</v>
      </c>
      <c r="DLU67" s="830">
        <f t="shared" si="1526"/>
        <v>0</v>
      </c>
      <c r="DLW67" s="830">
        <f t="shared" si="1526"/>
        <v>0</v>
      </c>
      <c r="DLY67" s="830">
        <f t="shared" si="1526"/>
        <v>0</v>
      </c>
      <c r="DMA67" s="830">
        <f t="shared" si="1526"/>
        <v>0</v>
      </c>
      <c r="DMC67" s="830">
        <f t="shared" si="1526"/>
        <v>0</v>
      </c>
      <c r="DME67" s="830">
        <f t="shared" si="1526"/>
        <v>0</v>
      </c>
      <c r="DMG67" s="830">
        <f t="shared" si="1526"/>
        <v>0</v>
      </c>
      <c r="DMI67" s="830">
        <f t="shared" si="1526"/>
        <v>0</v>
      </c>
      <c r="DMK67" s="830">
        <f t="shared" si="1526"/>
        <v>0</v>
      </c>
      <c r="DMM67" s="830">
        <f t="shared" si="1526"/>
        <v>0</v>
      </c>
      <c r="DMO67" s="830">
        <f t="shared" si="1526"/>
        <v>0</v>
      </c>
      <c r="DMQ67" s="830">
        <f t="shared" si="1526"/>
        <v>0</v>
      </c>
      <c r="DMS67" s="830">
        <f t="shared" si="1526"/>
        <v>0</v>
      </c>
      <c r="DMU67" s="830">
        <f t="shared" si="1526"/>
        <v>0</v>
      </c>
      <c r="DMW67" s="830">
        <f t="shared" si="1526"/>
        <v>0</v>
      </c>
      <c r="DMY67" s="830">
        <f t="shared" si="1526"/>
        <v>0</v>
      </c>
      <c r="DNA67" s="830">
        <f t="shared" si="1526"/>
        <v>0</v>
      </c>
      <c r="DNC67" s="830">
        <f t="shared" si="1526"/>
        <v>0</v>
      </c>
      <c r="DNE67" s="830">
        <f t="shared" si="1526"/>
        <v>0</v>
      </c>
      <c r="DNG67" s="830">
        <f t="shared" si="1526"/>
        <v>0</v>
      </c>
      <c r="DNI67" s="830">
        <f t="shared" si="1526"/>
        <v>0</v>
      </c>
      <c r="DNK67" s="830">
        <f t="shared" si="1526"/>
        <v>0</v>
      </c>
      <c r="DNM67" s="830">
        <f t="shared" si="1526"/>
        <v>0</v>
      </c>
      <c r="DNO67" s="830">
        <f t="shared" si="1526"/>
        <v>0</v>
      </c>
      <c r="DNQ67" s="830">
        <f t="shared" si="1526"/>
        <v>0</v>
      </c>
      <c r="DNS67" s="830">
        <f t="shared" si="1526"/>
        <v>0</v>
      </c>
      <c r="DNU67" s="830">
        <f t="shared" si="1526"/>
        <v>0</v>
      </c>
      <c r="DNW67" s="830">
        <f t="shared" si="1526"/>
        <v>0</v>
      </c>
      <c r="DNY67" s="830">
        <f t="shared" si="1526"/>
        <v>0</v>
      </c>
      <c r="DOA67" s="830">
        <f t="shared" si="1558"/>
        <v>0</v>
      </c>
      <c r="DOC67" s="830">
        <f t="shared" si="1558"/>
        <v>0</v>
      </c>
      <c r="DOE67" s="830">
        <f t="shared" si="1558"/>
        <v>0</v>
      </c>
      <c r="DOG67" s="830">
        <f t="shared" si="1558"/>
        <v>0</v>
      </c>
      <c r="DOI67" s="830">
        <f t="shared" si="1558"/>
        <v>0</v>
      </c>
      <c r="DOK67" s="830">
        <f t="shared" si="1558"/>
        <v>0</v>
      </c>
      <c r="DOM67" s="830">
        <f t="shared" si="1558"/>
        <v>0</v>
      </c>
      <c r="DOO67" s="830">
        <f t="shared" si="1558"/>
        <v>0</v>
      </c>
      <c r="DOQ67" s="830">
        <f t="shared" si="1558"/>
        <v>0</v>
      </c>
      <c r="DOS67" s="830">
        <f t="shared" si="1558"/>
        <v>0</v>
      </c>
      <c r="DOU67" s="830">
        <f t="shared" si="1558"/>
        <v>0</v>
      </c>
      <c r="DOW67" s="830">
        <f t="shared" si="1558"/>
        <v>0</v>
      </c>
      <c r="DOY67" s="830">
        <f t="shared" si="1558"/>
        <v>0</v>
      </c>
      <c r="DPA67" s="830">
        <f t="shared" si="1558"/>
        <v>0</v>
      </c>
      <c r="DPC67" s="830">
        <f t="shared" si="1558"/>
        <v>0</v>
      </c>
      <c r="DPE67" s="830">
        <f t="shared" si="1558"/>
        <v>0</v>
      </c>
      <c r="DPG67" s="830">
        <f t="shared" si="1558"/>
        <v>0</v>
      </c>
      <c r="DPI67" s="830">
        <f t="shared" si="1558"/>
        <v>0</v>
      </c>
      <c r="DPK67" s="830">
        <f t="shared" si="1558"/>
        <v>0</v>
      </c>
      <c r="DPM67" s="830">
        <f t="shared" si="1558"/>
        <v>0</v>
      </c>
      <c r="DPO67" s="830">
        <f t="shared" si="1558"/>
        <v>0</v>
      </c>
      <c r="DPQ67" s="830">
        <f t="shared" si="1558"/>
        <v>0</v>
      </c>
      <c r="DPS67" s="830">
        <f t="shared" si="1558"/>
        <v>0</v>
      </c>
      <c r="DPU67" s="830">
        <f t="shared" si="1558"/>
        <v>0</v>
      </c>
      <c r="DPW67" s="830">
        <f t="shared" si="1558"/>
        <v>0</v>
      </c>
      <c r="DPY67" s="830">
        <f t="shared" si="1558"/>
        <v>0</v>
      </c>
      <c r="DQA67" s="830">
        <f t="shared" si="1558"/>
        <v>0</v>
      </c>
      <c r="DQC67" s="830">
        <f t="shared" si="1558"/>
        <v>0</v>
      </c>
      <c r="DQE67" s="830">
        <f t="shared" si="1558"/>
        <v>0</v>
      </c>
      <c r="DQG67" s="830">
        <f t="shared" si="1558"/>
        <v>0</v>
      </c>
      <c r="DQI67" s="830">
        <f t="shared" si="1558"/>
        <v>0</v>
      </c>
      <c r="DQK67" s="830">
        <f t="shared" si="1558"/>
        <v>0</v>
      </c>
      <c r="DQM67" s="830">
        <f t="shared" si="1590"/>
        <v>0</v>
      </c>
      <c r="DQO67" s="830">
        <f t="shared" si="1590"/>
        <v>0</v>
      </c>
      <c r="DQQ67" s="830">
        <f t="shared" si="1590"/>
        <v>0</v>
      </c>
      <c r="DQS67" s="830">
        <f t="shared" si="1590"/>
        <v>0</v>
      </c>
      <c r="DQU67" s="830">
        <f t="shared" si="1590"/>
        <v>0</v>
      </c>
      <c r="DQW67" s="830">
        <f t="shared" si="1590"/>
        <v>0</v>
      </c>
      <c r="DQY67" s="830">
        <f t="shared" si="1590"/>
        <v>0</v>
      </c>
      <c r="DRA67" s="830">
        <f t="shared" si="1590"/>
        <v>0</v>
      </c>
      <c r="DRC67" s="830">
        <f t="shared" si="1590"/>
        <v>0</v>
      </c>
      <c r="DRE67" s="830">
        <f t="shared" si="1590"/>
        <v>0</v>
      </c>
      <c r="DRG67" s="830">
        <f t="shared" si="1590"/>
        <v>0</v>
      </c>
      <c r="DRI67" s="830">
        <f t="shared" si="1590"/>
        <v>0</v>
      </c>
      <c r="DRK67" s="830">
        <f t="shared" si="1590"/>
        <v>0</v>
      </c>
      <c r="DRM67" s="830">
        <f t="shared" si="1590"/>
        <v>0</v>
      </c>
      <c r="DRO67" s="830">
        <f t="shared" si="1590"/>
        <v>0</v>
      </c>
      <c r="DRQ67" s="830">
        <f t="shared" si="1590"/>
        <v>0</v>
      </c>
      <c r="DRS67" s="830">
        <f t="shared" si="1590"/>
        <v>0</v>
      </c>
      <c r="DRU67" s="830">
        <f t="shared" si="1590"/>
        <v>0</v>
      </c>
      <c r="DRW67" s="830">
        <f t="shared" si="1590"/>
        <v>0</v>
      </c>
      <c r="DRY67" s="830">
        <f t="shared" si="1590"/>
        <v>0</v>
      </c>
      <c r="DSA67" s="830">
        <f t="shared" si="1590"/>
        <v>0</v>
      </c>
      <c r="DSC67" s="830">
        <f t="shared" si="1590"/>
        <v>0</v>
      </c>
      <c r="DSE67" s="830">
        <f t="shared" si="1590"/>
        <v>0</v>
      </c>
      <c r="DSG67" s="830">
        <f t="shared" si="1590"/>
        <v>0</v>
      </c>
      <c r="DSI67" s="830">
        <f t="shared" si="1590"/>
        <v>0</v>
      </c>
      <c r="DSK67" s="830">
        <f t="shared" si="1590"/>
        <v>0</v>
      </c>
      <c r="DSM67" s="830">
        <f t="shared" si="1590"/>
        <v>0</v>
      </c>
      <c r="DSO67" s="830">
        <f t="shared" si="1590"/>
        <v>0</v>
      </c>
      <c r="DSQ67" s="830">
        <f t="shared" si="1590"/>
        <v>0</v>
      </c>
      <c r="DSS67" s="830">
        <f t="shared" si="1590"/>
        <v>0</v>
      </c>
      <c r="DSU67" s="830">
        <f t="shared" si="1590"/>
        <v>0</v>
      </c>
      <c r="DSW67" s="830">
        <f t="shared" si="1590"/>
        <v>0</v>
      </c>
      <c r="DSY67" s="830">
        <f t="shared" si="1622"/>
        <v>0</v>
      </c>
      <c r="DTA67" s="830">
        <f t="shared" si="1622"/>
        <v>0</v>
      </c>
      <c r="DTC67" s="830">
        <f t="shared" si="1622"/>
        <v>0</v>
      </c>
      <c r="DTE67" s="830">
        <f t="shared" si="1622"/>
        <v>0</v>
      </c>
      <c r="DTG67" s="830">
        <f t="shared" si="1622"/>
        <v>0</v>
      </c>
      <c r="DTI67" s="830">
        <f t="shared" si="1622"/>
        <v>0</v>
      </c>
      <c r="DTK67" s="830">
        <f t="shared" si="1622"/>
        <v>0</v>
      </c>
      <c r="DTM67" s="830">
        <f t="shared" si="1622"/>
        <v>0</v>
      </c>
      <c r="DTO67" s="830">
        <f t="shared" si="1622"/>
        <v>0</v>
      </c>
      <c r="DTQ67" s="830">
        <f t="shared" si="1622"/>
        <v>0</v>
      </c>
      <c r="DTS67" s="830">
        <f t="shared" si="1622"/>
        <v>0</v>
      </c>
      <c r="DTU67" s="830">
        <f t="shared" si="1622"/>
        <v>0</v>
      </c>
      <c r="DTW67" s="830">
        <f t="shared" si="1622"/>
        <v>0</v>
      </c>
      <c r="DTY67" s="830">
        <f t="shared" si="1622"/>
        <v>0</v>
      </c>
      <c r="DUA67" s="830">
        <f t="shared" si="1622"/>
        <v>0</v>
      </c>
      <c r="DUC67" s="830">
        <f t="shared" si="1622"/>
        <v>0</v>
      </c>
      <c r="DUE67" s="830">
        <f t="shared" si="1622"/>
        <v>0</v>
      </c>
      <c r="DUG67" s="830">
        <f t="shared" si="1622"/>
        <v>0</v>
      </c>
      <c r="DUI67" s="830">
        <f t="shared" si="1622"/>
        <v>0</v>
      </c>
      <c r="DUK67" s="830">
        <f t="shared" si="1622"/>
        <v>0</v>
      </c>
      <c r="DUM67" s="830">
        <f t="shared" si="1622"/>
        <v>0</v>
      </c>
      <c r="DUO67" s="830">
        <f t="shared" si="1622"/>
        <v>0</v>
      </c>
      <c r="DUQ67" s="830">
        <f t="shared" si="1622"/>
        <v>0</v>
      </c>
      <c r="DUS67" s="830">
        <f t="shared" si="1622"/>
        <v>0</v>
      </c>
      <c r="DUU67" s="830">
        <f t="shared" si="1622"/>
        <v>0</v>
      </c>
      <c r="DUW67" s="830">
        <f t="shared" si="1622"/>
        <v>0</v>
      </c>
      <c r="DUY67" s="830">
        <f t="shared" si="1622"/>
        <v>0</v>
      </c>
      <c r="DVA67" s="830">
        <f t="shared" si="1622"/>
        <v>0</v>
      </c>
      <c r="DVC67" s="830">
        <f t="shared" si="1622"/>
        <v>0</v>
      </c>
      <c r="DVE67" s="830">
        <f t="shared" si="1622"/>
        <v>0</v>
      </c>
      <c r="DVG67" s="830">
        <f t="shared" si="1622"/>
        <v>0</v>
      </c>
      <c r="DVI67" s="830">
        <f t="shared" si="1622"/>
        <v>0</v>
      </c>
      <c r="DVK67" s="830">
        <f t="shared" si="1654"/>
        <v>0</v>
      </c>
      <c r="DVM67" s="830">
        <f t="shared" si="1654"/>
        <v>0</v>
      </c>
      <c r="DVO67" s="830">
        <f t="shared" si="1654"/>
        <v>0</v>
      </c>
      <c r="DVQ67" s="830">
        <f t="shared" si="1654"/>
        <v>0</v>
      </c>
      <c r="DVS67" s="830">
        <f t="shared" si="1654"/>
        <v>0</v>
      </c>
      <c r="DVU67" s="830">
        <f t="shared" si="1654"/>
        <v>0</v>
      </c>
      <c r="DVW67" s="830">
        <f t="shared" si="1654"/>
        <v>0</v>
      </c>
      <c r="DVY67" s="830">
        <f t="shared" si="1654"/>
        <v>0</v>
      </c>
      <c r="DWA67" s="830">
        <f t="shared" si="1654"/>
        <v>0</v>
      </c>
      <c r="DWC67" s="830">
        <f t="shared" si="1654"/>
        <v>0</v>
      </c>
      <c r="DWE67" s="830">
        <f t="shared" si="1654"/>
        <v>0</v>
      </c>
      <c r="DWG67" s="830">
        <f t="shared" si="1654"/>
        <v>0</v>
      </c>
      <c r="DWI67" s="830">
        <f t="shared" si="1654"/>
        <v>0</v>
      </c>
      <c r="DWK67" s="830">
        <f t="shared" si="1654"/>
        <v>0</v>
      </c>
      <c r="DWM67" s="830">
        <f t="shared" si="1654"/>
        <v>0</v>
      </c>
      <c r="DWO67" s="830">
        <f t="shared" si="1654"/>
        <v>0</v>
      </c>
      <c r="DWQ67" s="830">
        <f t="shared" si="1654"/>
        <v>0</v>
      </c>
      <c r="DWS67" s="830">
        <f t="shared" si="1654"/>
        <v>0</v>
      </c>
      <c r="DWU67" s="830">
        <f t="shared" si="1654"/>
        <v>0</v>
      </c>
      <c r="DWW67" s="830">
        <f t="shared" si="1654"/>
        <v>0</v>
      </c>
      <c r="DWY67" s="830">
        <f t="shared" si="1654"/>
        <v>0</v>
      </c>
      <c r="DXA67" s="830">
        <f t="shared" si="1654"/>
        <v>0</v>
      </c>
      <c r="DXC67" s="830">
        <f t="shared" si="1654"/>
        <v>0</v>
      </c>
      <c r="DXE67" s="830">
        <f t="shared" si="1654"/>
        <v>0</v>
      </c>
      <c r="DXG67" s="830">
        <f t="shared" si="1654"/>
        <v>0</v>
      </c>
      <c r="DXI67" s="830">
        <f t="shared" si="1654"/>
        <v>0</v>
      </c>
      <c r="DXK67" s="830">
        <f t="shared" si="1654"/>
        <v>0</v>
      </c>
      <c r="DXM67" s="830">
        <f t="shared" si="1654"/>
        <v>0</v>
      </c>
      <c r="DXO67" s="830">
        <f t="shared" si="1654"/>
        <v>0</v>
      </c>
      <c r="DXQ67" s="830">
        <f t="shared" si="1654"/>
        <v>0</v>
      </c>
      <c r="DXS67" s="830">
        <f t="shared" si="1654"/>
        <v>0</v>
      </c>
      <c r="DXU67" s="830">
        <f t="shared" si="1654"/>
        <v>0</v>
      </c>
      <c r="DXW67" s="830">
        <f t="shared" si="1686"/>
        <v>0</v>
      </c>
      <c r="DXY67" s="830">
        <f t="shared" si="1686"/>
        <v>0</v>
      </c>
      <c r="DYA67" s="830">
        <f t="shared" si="1686"/>
        <v>0</v>
      </c>
      <c r="DYC67" s="830">
        <f t="shared" si="1686"/>
        <v>0</v>
      </c>
      <c r="DYE67" s="830">
        <f t="shared" si="1686"/>
        <v>0</v>
      </c>
      <c r="DYG67" s="830">
        <f t="shared" si="1686"/>
        <v>0</v>
      </c>
      <c r="DYI67" s="830">
        <f t="shared" si="1686"/>
        <v>0</v>
      </c>
      <c r="DYK67" s="830">
        <f t="shared" si="1686"/>
        <v>0</v>
      </c>
      <c r="DYM67" s="830">
        <f t="shared" si="1686"/>
        <v>0</v>
      </c>
      <c r="DYO67" s="830">
        <f t="shared" si="1686"/>
        <v>0</v>
      </c>
      <c r="DYQ67" s="830">
        <f t="shared" si="1686"/>
        <v>0</v>
      </c>
      <c r="DYS67" s="830">
        <f t="shared" si="1686"/>
        <v>0</v>
      </c>
      <c r="DYU67" s="830">
        <f t="shared" si="1686"/>
        <v>0</v>
      </c>
      <c r="DYW67" s="830">
        <f t="shared" si="1686"/>
        <v>0</v>
      </c>
      <c r="DYY67" s="830">
        <f t="shared" si="1686"/>
        <v>0</v>
      </c>
      <c r="DZA67" s="830">
        <f t="shared" si="1686"/>
        <v>0</v>
      </c>
      <c r="DZC67" s="830">
        <f t="shared" si="1686"/>
        <v>0</v>
      </c>
      <c r="DZE67" s="830">
        <f t="shared" si="1686"/>
        <v>0</v>
      </c>
      <c r="DZG67" s="830">
        <f t="shared" si="1686"/>
        <v>0</v>
      </c>
      <c r="DZI67" s="830">
        <f t="shared" si="1686"/>
        <v>0</v>
      </c>
      <c r="DZK67" s="830">
        <f t="shared" si="1686"/>
        <v>0</v>
      </c>
      <c r="DZM67" s="830">
        <f t="shared" si="1686"/>
        <v>0</v>
      </c>
      <c r="DZO67" s="830">
        <f t="shared" si="1686"/>
        <v>0</v>
      </c>
      <c r="DZQ67" s="830">
        <f t="shared" si="1686"/>
        <v>0</v>
      </c>
      <c r="DZS67" s="830">
        <f t="shared" si="1686"/>
        <v>0</v>
      </c>
      <c r="DZU67" s="830">
        <f t="shared" si="1686"/>
        <v>0</v>
      </c>
      <c r="DZW67" s="830">
        <f t="shared" si="1686"/>
        <v>0</v>
      </c>
      <c r="DZY67" s="830">
        <f t="shared" si="1686"/>
        <v>0</v>
      </c>
      <c r="EAA67" s="830">
        <f t="shared" si="1686"/>
        <v>0</v>
      </c>
      <c r="EAC67" s="830">
        <f t="shared" si="1686"/>
        <v>0</v>
      </c>
      <c r="EAE67" s="830">
        <f t="shared" si="1686"/>
        <v>0</v>
      </c>
      <c r="EAG67" s="830">
        <f t="shared" si="1686"/>
        <v>0</v>
      </c>
      <c r="EAI67" s="830">
        <f t="shared" si="1718"/>
        <v>0</v>
      </c>
      <c r="EAK67" s="830">
        <f t="shared" si="1718"/>
        <v>0</v>
      </c>
      <c r="EAM67" s="830">
        <f t="shared" si="1718"/>
        <v>0</v>
      </c>
      <c r="EAO67" s="830">
        <f t="shared" si="1718"/>
        <v>0</v>
      </c>
      <c r="EAQ67" s="830">
        <f t="shared" si="1718"/>
        <v>0</v>
      </c>
      <c r="EAS67" s="830">
        <f t="shared" si="1718"/>
        <v>0</v>
      </c>
      <c r="EAU67" s="830">
        <f t="shared" si="1718"/>
        <v>0</v>
      </c>
      <c r="EAW67" s="830">
        <f t="shared" si="1718"/>
        <v>0</v>
      </c>
      <c r="EAY67" s="830">
        <f t="shared" si="1718"/>
        <v>0</v>
      </c>
      <c r="EBA67" s="830">
        <f t="shared" si="1718"/>
        <v>0</v>
      </c>
      <c r="EBC67" s="830">
        <f t="shared" si="1718"/>
        <v>0</v>
      </c>
      <c r="EBE67" s="830">
        <f t="shared" si="1718"/>
        <v>0</v>
      </c>
      <c r="EBG67" s="830">
        <f t="shared" si="1718"/>
        <v>0</v>
      </c>
      <c r="EBI67" s="830">
        <f t="shared" si="1718"/>
        <v>0</v>
      </c>
      <c r="EBK67" s="830">
        <f t="shared" si="1718"/>
        <v>0</v>
      </c>
      <c r="EBM67" s="830">
        <f t="shared" si="1718"/>
        <v>0</v>
      </c>
      <c r="EBO67" s="830">
        <f t="shared" si="1718"/>
        <v>0</v>
      </c>
      <c r="EBQ67" s="830">
        <f t="shared" si="1718"/>
        <v>0</v>
      </c>
      <c r="EBS67" s="830">
        <f t="shared" si="1718"/>
        <v>0</v>
      </c>
      <c r="EBU67" s="830">
        <f t="shared" si="1718"/>
        <v>0</v>
      </c>
      <c r="EBW67" s="830">
        <f t="shared" si="1718"/>
        <v>0</v>
      </c>
      <c r="EBY67" s="830">
        <f t="shared" si="1718"/>
        <v>0</v>
      </c>
      <c r="ECA67" s="830">
        <f t="shared" si="1718"/>
        <v>0</v>
      </c>
      <c r="ECC67" s="830">
        <f t="shared" si="1718"/>
        <v>0</v>
      </c>
      <c r="ECE67" s="830">
        <f t="shared" si="1718"/>
        <v>0</v>
      </c>
      <c r="ECG67" s="830">
        <f t="shared" si="1718"/>
        <v>0</v>
      </c>
      <c r="ECI67" s="830">
        <f t="shared" si="1718"/>
        <v>0</v>
      </c>
      <c r="ECK67" s="830">
        <f t="shared" si="1718"/>
        <v>0</v>
      </c>
      <c r="ECM67" s="830">
        <f t="shared" si="1718"/>
        <v>0</v>
      </c>
      <c r="ECO67" s="830">
        <f t="shared" si="1718"/>
        <v>0</v>
      </c>
      <c r="ECQ67" s="830">
        <f t="shared" si="1718"/>
        <v>0</v>
      </c>
      <c r="ECS67" s="830">
        <f t="shared" si="1718"/>
        <v>0</v>
      </c>
      <c r="ECU67" s="830">
        <f t="shared" si="1750"/>
        <v>0</v>
      </c>
      <c r="ECW67" s="830">
        <f t="shared" si="1750"/>
        <v>0</v>
      </c>
      <c r="ECY67" s="830">
        <f t="shared" si="1750"/>
        <v>0</v>
      </c>
      <c r="EDA67" s="830">
        <f t="shared" si="1750"/>
        <v>0</v>
      </c>
      <c r="EDC67" s="830">
        <f t="shared" si="1750"/>
        <v>0</v>
      </c>
      <c r="EDE67" s="830">
        <f t="shared" si="1750"/>
        <v>0</v>
      </c>
      <c r="EDG67" s="830">
        <f t="shared" si="1750"/>
        <v>0</v>
      </c>
      <c r="EDI67" s="830">
        <f t="shared" si="1750"/>
        <v>0</v>
      </c>
      <c r="EDK67" s="830">
        <f t="shared" si="1750"/>
        <v>0</v>
      </c>
      <c r="EDM67" s="830">
        <f t="shared" si="1750"/>
        <v>0</v>
      </c>
      <c r="EDO67" s="830">
        <f t="shared" si="1750"/>
        <v>0</v>
      </c>
      <c r="EDQ67" s="830">
        <f t="shared" si="1750"/>
        <v>0</v>
      </c>
      <c r="EDS67" s="830">
        <f t="shared" si="1750"/>
        <v>0</v>
      </c>
      <c r="EDU67" s="830">
        <f t="shared" si="1750"/>
        <v>0</v>
      </c>
      <c r="EDW67" s="830">
        <f t="shared" si="1750"/>
        <v>0</v>
      </c>
      <c r="EDY67" s="830">
        <f t="shared" si="1750"/>
        <v>0</v>
      </c>
      <c r="EEA67" s="830">
        <f t="shared" si="1750"/>
        <v>0</v>
      </c>
      <c r="EEC67" s="830">
        <f t="shared" si="1750"/>
        <v>0</v>
      </c>
      <c r="EEE67" s="830">
        <f t="shared" si="1750"/>
        <v>0</v>
      </c>
      <c r="EEG67" s="830">
        <f t="shared" si="1750"/>
        <v>0</v>
      </c>
      <c r="EEI67" s="830">
        <f t="shared" si="1750"/>
        <v>0</v>
      </c>
      <c r="EEK67" s="830">
        <f t="shared" si="1750"/>
        <v>0</v>
      </c>
      <c r="EEM67" s="830">
        <f t="shared" si="1750"/>
        <v>0</v>
      </c>
      <c r="EEO67" s="830">
        <f t="shared" si="1750"/>
        <v>0</v>
      </c>
      <c r="EEQ67" s="830">
        <f t="shared" si="1750"/>
        <v>0</v>
      </c>
      <c r="EES67" s="830">
        <f t="shared" si="1750"/>
        <v>0</v>
      </c>
      <c r="EEU67" s="830">
        <f t="shared" si="1750"/>
        <v>0</v>
      </c>
      <c r="EEW67" s="830">
        <f t="shared" si="1750"/>
        <v>0</v>
      </c>
      <c r="EEY67" s="830">
        <f t="shared" si="1750"/>
        <v>0</v>
      </c>
      <c r="EFA67" s="830">
        <f t="shared" si="1750"/>
        <v>0</v>
      </c>
      <c r="EFC67" s="830">
        <f t="shared" si="1750"/>
        <v>0</v>
      </c>
      <c r="EFE67" s="830">
        <f t="shared" si="1750"/>
        <v>0</v>
      </c>
      <c r="EFG67" s="830">
        <f t="shared" si="1782"/>
        <v>0</v>
      </c>
      <c r="EFI67" s="830">
        <f t="shared" si="1782"/>
        <v>0</v>
      </c>
      <c r="EFK67" s="830">
        <f t="shared" si="1782"/>
        <v>0</v>
      </c>
      <c r="EFM67" s="830">
        <f t="shared" si="1782"/>
        <v>0</v>
      </c>
      <c r="EFO67" s="830">
        <f t="shared" si="1782"/>
        <v>0</v>
      </c>
      <c r="EFQ67" s="830">
        <f t="shared" si="1782"/>
        <v>0</v>
      </c>
      <c r="EFS67" s="830">
        <f t="shared" si="1782"/>
        <v>0</v>
      </c>
      <c r="EFU67" s="830">
        <f t="shared" si="1782"/>
        <v>0</v>
      </c>
      <c r="EFW67" s="830">
        <f t="shared" si="1782"/>
        <v>0</v>
      </c>
      <c r="EFY67" s="830">
        <f t="shared" si="1782"/>
        <v>0</v>
      </c>
      <c r="EGA67" s="830">
        <f t="shared" si="1782"/>
        <v>0</v>
      </c>
      <c r="EGC67" s="830">
        <f t="shared" si="1782"/>
        <v>0</v>
      </c>
      <c r="EGE67" s="830">
        <f t="shared" si="1782"/>
        <v>0</v>
      </c>
      <c r="EGG67" s="830">
        <f t="shared" si="1782"/>
        <v>0</v>
      </c>
      <c r="EGI67" s="830">
        <f t="shared" si="1782"/>
        <v>0</v>
      </c>
      <c r="EGK67" s="830">
        <f t="shared" si="1782"/>
        <v>0</v>
      </c>
      <c r="EGM67" s="830">
        <f t="shared" si="1782"/>
        <v>0</v>
      </c>
      <c r="EGO67" s="830">
        <f t="shared" si="1782"/>
        <v>0</v>
      </c>
      <c r="EGQ67" s="830">
        <f t="shared" si="1782"/>
        <v>0</v>
      </c>
      <c r="EGS67" s="830">
        <f t="shared" si="1782"/>
        <v>0</v>
      </c>
      <c r="EGU67" s="830">
        <f t="shared" si="1782"/>
        <v>0</v>
      </c>
      <c r="EGW67" s="830">
        <f t="shared" si="1782"/>
        <v>0</v>
      </c>
      <c r="EGY67" s="830">
        <f t="shared" si="1782"/>
        <v>0</v>
      </c>
      <c r="EHA67" s="830">
        <f t="shared" si="1782"/>
        <v>0</v>
      </c>
      <c r="EHC67" s="830">
        <f t="shared" si="1782"/>
        <v>0</v>
      </c>
      <c r="EHE67" s="830">
        <f t="shared" si="1782"/>
        <v>0</v>
      </c>
      <c r="EHG67" s="830">
        <f t="shared" si="1782"/>
        <v>0</v>
      </c>
      <c r="EHI67" s="830">
        <f t="shared" si="1782"/>
        <v>0</v>
      </c>
      <c r="EHK67" s="830">
        <f t="shared" si="1782"/>
        <v>0</v>
      </c>
      <c r="EHM67" s="830">
        <f t="shared" si="1782"/>
        <v>0</v>
      </c>
      <c r="EHO67" s="830">
        <f t="shared" si="1782"/>
        <v>0</v>
      </c>
      <c r="EHQ67" s="830">
        <f t="shared" si="1782"/>
        <v>0</v>
      </c>
      <c r="EHS67" s="830">
        <f t="shared" si="1814"/>
        <v>0</v>
      </c>
      <c r="EHU67" s="830">
        <f t="shared" si="1814"/>
        <v>0</v>
      </c>
      <c r="EHW67" s="830">
        <f t="shared" si="1814"/>
        <v>0</v>
      </c>
      <c r="EHY67" s="830">
        <f t="shared" si="1814"/>
        <v>0</v>
      </c>
      <c r="EIA67" s="830">
        <f t="shared" si="1814"/>
        <v>0</v>
      </c>
      <c r="EIC67" s="830">
        <f t="shared" si="1814"/>
        <v>0</v>
      </c>
      <c r="EIE67" s="830">
        <f t="shared" si="1814"/>
        <v>0</v>
      </c>
      <c r="EIG67" s="830">
        <f t="shared" si="1814"/>
        <v>0</v>
      </c>
      <c r="EII67" s="830">
        <f t="shared" si="1814"/>
        <v>0</v>
      </c>
      <c r="EIK67" s="830">
        <f t="shared" si="1814"/>
        <v>0</v>
      </c>
      <c r="EIM67" s="830">
        <f t="shared" si="1814"/>
        <v>0</v>
      </c>
      <c r="EIO67" s="830">
        <f t="shared" si="1814"/>
        <v>0</v>
      </c>
      <c r="EIQ67" s="830">
        <f t="shared" si="1814"/>
        <v>0</v>
      </c>
      <c r="EIS67" s="830">
        <f t="shared" si="1814"/>
        <v>0</v>
      </c>
      <c r="EIU67" s="830">
        <f t="shared" si="1814"/>
        <v>0</v>
      </c>
      <c r="EIW67" s="830">
        <f t="shared" si="1814"/>
        <v>0</v>
      </c>
      <c r="EIY67" s="830">
        <f t="shared" si="1814"/>
        <v>0</v>
      </c>
      <c r="EJA67" s="830">
        <f t="shared" si="1814"/>
        <v>0</v>
      </c>
      <c r="EJC67" s="830">
        <f t="shared" si="1814"/>
        <v>0</v>
      </c>
      <c r="EJE67" s="830">
        <f t="shared" si="1814"/>
        <v>0</v>
      </c>
      <c r="EJG67" s="830">
        <f t="shared" si="1814"/>
        <v>0</v>
      </c>
      <c r="EJI67" s="830">
        <f t="shared" si="1814"/>
        <v>0</v>
      </c>
      <c r="EJK67" s="830">
        <f t="shared" si="1814"/>
        <v>0</v>
      </c>
      <c r="EJM67" s="830">
        <f t="shared" si="1814"/>
        <v>0</v>
      </c>
      <c r="EJO67" s="830">
        <f t="shared" si="1814"/>
        <v>0</v>
      </c>
      <c r="EJQ67" s="830">
        <f t="shared" si="1814"/>
        <v>0</v>
      </c>
      <c r="EJS67" s="830">
        <f t="shared" si="1814"/>
        <v>0</v>
      </c>
      <c r="EJU67" s="830">
        <f t="shared" si="1814"/>
        <v>0</v>
      </c>
      <c r="EJW67" s="830">
        <f t="shared" si="1814"/>
        <v>0</v>
      </c>
      <c r="EJY67" s="830">
        <f t="shared" si="1814"/>
        <v>0</v>
      </c>
      <c r="EKA67" s="830">
        <f t="shared" si="1814"/>
        <v>0</v>
      </c>
      <c r="EKC67" s="830">
        <f t="shared" si="1814"/>
        <v>0</v>
      </c>
      <c r="EKE67" s="830">
        <f t="shared" si="1846"/>
        <v>0</v>
      </c>
      <c r="EKG67" s="830">
        <f t="shared" si="1846"/>
        <v>0</v>
      </c>
      <c r="EKI67" s="830">
        <f t="shared" si="1846"/>
        <v>0</v>
      </c>
      <c r="EKK67" s="830">
        <f t="shared" si="1846"/>
        <v>0</v>
      </c>
      <c r="EKM67" s="830">
        <f t="shared" si="1846"/>
        <v>0</v>
      </c>
      <c r="EKO67" s="830">
        <f t="shared" si="1846"/>
        <v>0</v>
      </c>
      <c r="EKQ67" s="830">
        <f t="shared" si="1846"/>
        <v>0</v>
      </c>
      <c r="EKS67" s="830">
        <f t="shared" si="1846"/>
        <v>0</v>
      </c>
      <c r="EKU67" s="830">
        <f t="shared" si="1846"/>
        <v>0</v>
      </c>
      <c r="EKW67" s="830">
        <f t="shared" si="1846"/>
        <v>0</v>
      </c>
      <c r="EKY67" s="830">
        <f t="shared" si="1846"/>
        <v>0</v>
      </c>
      <c r="ELA67" s="830">
        <f t="shared" si="1846"/>
        <v>0</v>
      </c>
      <c r="ELC67" s="830">
        <f t="shared" si="1846"/>
        <v>0</v>
      </c>
      <c r="ELE67" s="830">
        <f t="shared" si="1846"/>
        <v>0</v>
      </c>
      <c r="ELG67" s="830">
        <f t="shared" si="1846"/>
        <v>0</v>
      </c>
      <c r="ELI67" s="830">
        <f t="shared" si="1846"/>
        <v>0</v>
      </c>
      <c r="ELK67" s="830">
        <f t="shared" si="1846"/>
        <v>0</v>
      </c>
      <c r="ELM67" s="830">
        <f t="shared" si="1846"/>
        <v>0</v>
      </c>
      <c r="ELO67" s="830">
        <f t="shared" si="1846"/>
        <v>0</v>
      </c>
      <c r="ELQ67" s="830">
        <f t="shared" si="1846"/>
        <v>0</v>
      </c>
      <c r="ELS67" s="830">
        <f t="shared" si="1846"/>
        <v>0</v>
      </c>
      <c r="ELU67" s="830">
        <f t="shared" si="1846"/>
        <v>0</v>
      </c>
      <c r="ELW67" s="830">
        <f t="shared" si="1846"/>
        <v>0</v>
      </c>
      <c r="ELY67" s="830">
        <f t="shared" si="1846"/>
        <v>0</v>
      </c>
      <c r="EMA67" s="830">
        <f t="shared" si="1846"/>
        <v>0</v>
      </c>
      <c r="EMC67" s="830">
        <f t="shared" si="1846"/>
        <v>0</v>
      </c>
      <c r="EME67" s="830">
        <f t="shared" si="1846"/>
        <v>0</v>
      </c>
      <c r="EMG67" s="830">
        <f t="shared" si="1846"/>
        <v>0</v>
      </c>
      <c r="EMI67" s="830">
        <f t="shared" si="1846"/>
        <v>0</v>
      </c>
      <c r="EMK67" s="830">
        <f t="shared" si="1846"/>
        <v>0</v>
      </c>
      <c r="EMM67" s="830">
        <f t="shared" si="1846"/>
        <v>0</v>
      </c>
      <c r="EMO67" s="830">
        <f t="shared" si="1846"/>
        <v>0</v>
      </c>
      <c r="EMQ67" s="830">
        <f t="shared" si="1878"/>
        <v>0</v>
      </c>
      <c r="EMS67" s="830">
        <f t="shared" si="1878"/>
        <v>0</v>
      </c>
      <c r="EMU67" s="830">
        <f t="shared" si="1878"/>
        <v>0</v>
      </c>
      <c r="EMW67" s="830">
        <f t="shared" si="1878"/>
        <v>0</v>
      </c>
      <c r="EMY67" s="830">
        <f t="shared" si="1878"/>
        <v>0</v>
      </c>
      <c r="ENA67" s="830">
        <f t="shared" si="1878"/>
        <v>0</v>
      </c>
      <c r="ENC67" s="830">
        <f t="shared" si="1878"/>
        <v>0</v>
      </c>
      <c r="ENE67" s="830">
        <f t="shared" si="1878"/>
        <v>0</v>
      </c>
      <c r="ENG67" s="830">
        <f t="shared" si="1878"/>
        <v>0</v>
      </c>
      <c r="ENI67" s="830">
        <f t="shared" si="1878"/>
        <v>0</v>
      </c>
      <c r="ENK67" s="830">
        <f t="shared" si="1878"/>
        <v>0</v>
      </c>
      <c r="ENM67" s="830">
        <f t="shared" si="1878"/>
        <v>0</v>
      </c>
      <c r="ENO67" s="830">
        <f t="shared" si="1878"/>
        <v>0</v>
      </c>
      <c r="ENQ67" s="830">
        <f t="shared" si="1878"/>
        <v>0</v>
      </c>
      <c r="ENS67" s="830">
        <f t="shared" si="1878"/>
        <v>0</v>
      </c>
      <c r="ENU67" s="830">
        <f t="shared" si="1878"/>
        <v>0</v>
      </c>
      <c r="ENW67" s="830">
        <f t="shared" si="1878"/>
        <v>0</v>
      </c>
      <c r="ENY67" s="830">
        <f t="shared" si="1878"/>
        <v>0</v>
      </c>
      <c r="EOA67" s="830">
        <f t="shared" si="1878"/>
        <v>0</v>
      </c>
      <c r="EOC67" s="830">
        <f t="shared" si="1878"/>
        <v>0</v>
      </c>
      <c r="EOE67" s="830">
        <f t="shared" si="1878"/>
        <v>0</v>
      </c>
      <c r="EOG67" s="830">
        <f t="shared" si="1878"/>
        <v>0</v>
      </c>
      <c r="EOI67" s="830">
        <f t="shared" si="1878"/>
        <v>0</v>
      </c>
      <c r="EOK67" s="830">
        <f t="shared" si="1878"/>
        <v>0</v>
      </c>
      <c r="EOM67" s="830">
        <f t="shared" si="1878"/>
        <v>0</v>
      </c>
      <c r="EOO67" s="830">
        <f t="shared" si="1878"/>
        <v>0</v>
      </c>
      <c r="EOQ67" s="830">
        <f t="shared" si="1878"/>
        <v>0</v>
      </c>
      <c r="EOS67" s="830">
        <f t="shared" si="1878"/>
        <v>0</v>
      </c>
      <c r="EOU67" s="830">
        <f t="shared" si="1878"/>
        <v>0</v>
      </c>
      <c r="EOW67" s="830">
        <f t="shared" si="1878"/>
        <v>0</v>
      </c>
      <c r="EOY67" s="830">
        <f t="shared" si="1878"/>
        <v>0</v>
      </c>
      <c r="EPA67" s="830">
        <f t="shared" si="1878"/>
        <v>0</v>
      </c>
      <c r="EPC67" s="830">
        <f t="shared" si="1910"/>
        <v>0</v>
      </c>
      <c r="EPE67" s="830">
        <f t="shared" si="1910"/>
        <v>0</v>
      </c>
      <c r="EPG67" s="830">
        <f t="shared" si="1910"/>
        <v>0</v>
      </c>
      <c r="EPI67" s="830">
        <f t="shared" si="1910"/>
        <v>0</v>
      </c>
      <c r="EPK67" s="830">
        <f t="shared" si="1910"/>
        <v>0</v>
      </c>
      <c r="EPM67" s="830">
        <f t="shared" si="1910"/>
        <v>0</v>
      </c>
      <c r="EPO67" s="830">
        <f t="shared" si="1910"/>
        <v>0</v>
      </c>
      <c r="EPQ67" s="830">
        <f t="shared" si="1910"/>
        <v>0</v>
      </c>
      <c r="EPS67" s="830">
        <f t="shared" si="1910"/>
        <v>0</v>
      </c>
      <c r="EPU67" s="830">
        <f t="shared" si="1910"/>
        <v>0</v>
      </c>
      <c r="EPW67" s="830">
        <f t="shared" si="1910"/>
        <v>0</v>
      </c>
      <c r="EPY67" s="830">
        <f t="shared" si="1910"/>
        <v>0</v>
      </c>
      <c r="EQA67" s="830">
        <f t="shared" si="1910"/>
        <v>0</v>
      </c>
      <c r="EQC67" s="830">
        <f t="shared" si="1910"/>
        <v>0</v>
      </c>
      <c r="EQE67" s="830">
        <f t="shared" si="1910"/>
        <v>0</v>
      </c>
      <c r="EQG67" s="830">
        <f t="shared" si="1910"/>
        <v>0</v>
      </c>
      <c r="EQI67" s="830">
        <f t="shared" si="1910"/>
        <v>0</v>
      </c>
      <c r="EQK67" s="830">
        <f t="shared" si="1910"/>
        <v>0</v>
      </c>
      <c r="EQM67" s="830">
        <f t="shared" si="1910"/>
        <v>0</v>
      </c>
      <c r="EQO67" s="830">
        <f t="shared" si="1910"/>
        <v>0</v>
      </c>
      <c r="EQQ67" s="830">
        <f t="shared" si="1910"/>
        <v>0</v>
      </c>
      <c r="EQS67" s="830">
        <f t="shared" si="1910"/>
        <v>0</v>
      </c>
      <c r="EQU67" s="830">
        <f t="shared" si="1910"/>
        <v>0</v>
      </c>
      <c r="EQW67" s="830">
        <f t="shared" si="1910"/>
        <v>0</v>
      </c>
      <c r="EQY67" s="830">
        <f t="shared" si="1910"/>
        <v>0</v>
      </c>
      <c r="ERA67" s="830">
        <f t="shared" si="1910"/>
        <v>0</v>
      </c>
      <c r="ERC67" s="830">
        <f t="shared" si="1910"/>
        <v>0</v>
      </c>
      <c r="ERE67" s="830">
        <f t="shared" si="1910"/>
        <v>0</v>
      </c>
      <c r="ERG67" s="830">
        <f t="shared" si="1910"/>
        <v>0</v>
      </c>
      <c r="ERI67" s="830">
        <f t="shared" si="1910"/>
        <v>0</v>
      </c>
      <c r="ERK67" s="830">
        <f t="shared" si="1910"/>
        <v>0</v>
      </c>
      <c r="ERM67" s="830">
        <f t="shared" si="1910"/>
        <v>0</v>
      </c>
      <c r="ERO67" s="830">
        <f t="shared" si="1942"/>
        <v>0</v>
      </c>
      <c r="ERQ67" s="830">
        <f t="shared" si="1942"/>
        <v>0</v>
      </c>
      <c r="ERS67" s="830">
        <f t="shared" si="1942"/>
        <v>0</v>
      </c>
      <c r="ERU67" s="830">
        <f t="shared" si="1942"/>
        <v>0</v>
      </c>
      <c r="ERW67" s="830">
        <f t="shared" si="1942"/>
        <v>0</v>
      </c>
      <c r="ERY67" s="830">
        <f t="shared" si="1942"/>
        <v>0</v>
      </c>
      <c r="ESA67" s="830">
        <f t="shared" si="1942"/>
        <v>0</v>
      </c>
      <c r="ESC67" s="830">
        <f t="shared" si="1942"/>
        <v>0</v>
      </c>
      <c r="ESE67" s="830">
        <f t="shared" si="1942"/>
        <v>0</v>
      </c>
      <c r="ESG67" s="830">
        <f t="shared" si="1942"/>
        <v>0</v>
      </c>
      <c r="ESI67" s="830">
        <f t="shared" si="1942"/>
        <v>0</v>
      </c>
      <c r="ESK67" s="830">
        <f t="shared" si="1942"/>
        <v>0</v>
      </c>
      <c r="ESM67" s="830">
        <f t="shared" si="1942"/>
        <v>0</v>
      </c>
      <c r="ESO67" s="830">
        <f t="shared" si="1942"/>
        <v>0</v>
      </c>
      <c r="ESQ67" s="830">
        <f t="shared" si="1942"/>
        <v>0</v>
      </c>
      <c r="ESS67" s="830">
        <f t="shared" si="1942"/>
        <v>0</v>
      </c>
      <c r="ESU67" s="830">
        <f t="shared" si="1942"/>
        <v>0</v>
      </c>
      <c r="ESW67" s="830">
        <f t="shared" si="1942"/>
        <v>0</v>
      </c>
      <c r="ESY67" s="830">
        <f t="shared" si="1942"/>
        <v>0</v>
      </c>
      <c r="ETA67" s="830">
        <f t="shared" si="1942"/>
        <v>0</v>
      </c>
      <c r="ETC67" s="830">
        <f t="shared" si="1942"/>
        <v>0</v>
      </c>
      <c r="ETE67" s="830">
        <f t="shared" si="1942"/>
        <v>0</v>
      </c>
      <c r="ETG67" s="830">
        <f t="shared" si="1942"/>
        <v>0</v>
      </c>
      <c r="ETI67" s="830">
        <f t="shared" si="1942"/>
        <v>0</v>
      </c>
      <c r="ETK67" s="830">
        <f t="shared" si="1942"/>
        <v>0</v>
      </c>
      <c r="ETM67" s="830">
        <f t="shared" si="1942"/>
        <v>0</v>
      </c>
      <c r="ETO67" s="830">
        <f t="shared" si="1942"/>
        <v>0</v>
      </c>
      <c r="ETQ67" s="830">
        <f t="shared" si="1942"/>
        <v>0</v>
      </c>
      <c r="ETS67" s="830">
        <f t="shared" si="1942"/>
        <v>0</v>
      </c>
      <c r="ETU67" s="830">
        <f t="shared" si="1942"/>
        <v>0</v>
      </c>
      <c r="ETW67" s="830">
        <f t="shared" si="1942"/>
        <v>0</v>
      </c>
      <c r="ETY67" s="830">
        <f t="shared" si="1942"/>
        <v>0</v>
      </c>
      <c r="EUA67" s="830">
        <f t="shared" si="1974"/>
        <v>0</v>
      </c>
      <c r="EUC67" s="830">
        <f t="shared" si="1974"/>
        <v>0</v>
      </c>
      <c r="EUE67" s="830">
        <f t="shared" si="1974"/>
        <v>0</v>
      </c>
      <c r="EUG67" s="830">
        <f t="shared" si="1974"/>
        <v>0</v>
      </c>
      <c r="EUI67" s="830">
        <f t="shared" si="1974"/>
        <v>0</v>
      </c>
      <c r="EUK67" s="830">
        <f t="shared" si="1974"/>
        <v>0</v>
      </c>
      <c r="EUM67" s="830">
        <f t="shared" si="1974"/>
        <v>0</v>
      </c>
      <c r="EUO67" s="830">
        <f t="shared" si="1974"/>
        <v>0</v>
      </c>
      <c r="EUQ67" s="830">
        <f t="shared" si="1974"/>
        <v>0</v>
      </c>
      <c r="EUS67" s="830">
        <f t="shared" si="1974"/>
        <v>0</v>
      </c>
      <c r="EUU67" s="830">
        <f t="shared" si="1974"/>
        <v>0</v>
      </c>
      <c r="EUW67" s="830">
        <f t="shared" si="1974"/>
        <v>0</v>
      </c>
      <c r="EUY67" s="830">
        <f t="shared" si="1974"/>
        <v>0</v>
      </c>
      <c r="EVA67" s="830">
        <f t="shared" si="1974"/>
        <v>0</v>
      </c>
      <c r="EVC67" s="830">
        <f t="shared" si="1974"/>
        <v>0</v>
      </c>
      <c r="EVE67" s="830">
        <f t="shared" si="1974"/>
        <v>0</v>
      </c>
      <c r="EVG67" s="830">
        <f t="shared" si="1974"/>
        <v>0</v>
      </c>
      <c r="EVI67" s="830">
        <f t="shared" si="1974"/>
        <v>0</v>
      </c>
      <c r="EVK67" s="830">
        <f t="shared" si="1974"/>
        <v>0</v>
      </c>
      <c r="EVM67" s="830">
        <f t="shared" si="1974"/>
        <v>0</v>
      </c>
      <c r="EVO67" s="830">
        <f t="shared" si="1974"/>
        <v>0</v>
      </c>
      <c r="EVQ67" s="830">
        <f t="shared" si="1974"/>
        <v>0</v>
      </c>
      <c r="EVS67" s="830">
        <f t="shared" si="1974"/>
        <v>0</v>
      </c>
      <c r="EVU67" s="830">
        <f t="shared" si="1974"/>
        <v>0</v>
      </c>
      <c r="EVW67" s="830">
        <f t="shared" si="1974"/>
        <v>0</v>
      </c>
      <c r="EVY67" s="830">
        <f t="shared" si="1974"/>
        <v>0</v>
      </c>
      <c r="EWA67" s="830">
        <f t="shared" si="1974"/>
        <v>0</v>
      </c>
      <c r="EWC67" s="830">
        <f t="shared" si="1974"/>
        <v>0</v>
      </c>
      <c r="EWE67" s="830">
        <f t="shared" si="1974"/>
        <v>0</v>
      </c>
      <c r="EWG67" s="830">
        <f t="shared" si="1974"/>
        <v>0</v>
      </c>
      <c r="EWI67" s="830">
        <f t="shared" si="1974"/>
        <v>0</v>
      </c>
      <c r="EWK67" s="830">
        <f t="shared" si="1974"/>
        <v>0</v>
      </c>
      <c r="EWM67" s="830">
        <f t="shared" si="2006"/>
        <v>0</v>
      </c>
      <c r="EWO67" s="830">
        <f t="shared" si="2006"/>
        <v>0</v>
      </c>
      <c r="EWQ67" s="830">
        <f t="shared" si="2006"/>
        <v>0</v>
      </c>
      <c r="EWS67" s="830">
        <f t="shared" si="2006"/>
        <v>0</v>
      </c>
      <c r="EWU67" s="830">
        <f t="shared" si="2006"/>
        <v>0</v>
      </c>
      <c r="EWW67" s="830">
        <f t="shared" si="2006"/>
        <v>0</v>
      </c>
      <c r="EWY67" s="830">
        <f t="shared" si="2006"/>
        <v>0</v>
      </c>
      <c r="EXA67" s="830">
        <f t="shared" si="2006"/>
        <v>0</v>
      </c>
      <c r="EXC67" s="830">
        <f t="shared" si="2006"/>
        <v>0</v>
      </c>
      <c r="EXE67" s="830">
        <f t="shared" si="2006"/>
        <v>0</v>
      </c>
      <c r="EXG67" s="830">
        <f t="shared" si="2006"/>
        <v>0</v>
      </c>
      <c r="EXI67" s="830">
        <f t="shared" si="2006"/>
        <v>0</v>
      </c>
      <c r="EXK67" s="830">
        <f t="shared" si="2006"/>
        <v>0</v>
      </c>
      <c r="EXM67" s="830">
        <f t="shared" si="2006"/>
        <v>0</v>
      </c>
      <c r="EXO67" s="830">
        <f t="shared" si="2006"/>
        <v>0</v>
      </c>
      <c r="EXQ67" s="830">
        <f t="shared" si="2006"/>
        <v>0</v>
      </c>
      <c r="EXS67" s="830">
        <f t="shared" si="2006"/>
        <v>0</v>
      </c>
      <c r="EXU67" s="830">
        <f t="shared" si="2006"/>
        <v>0</v>
      </c>
      <c r="EXW67" s="830">
        <f t="shared" si="2006"/>
        <v>0</v>
      </c>
      <c r="EXY67" s="830">
        <f t="shared" si="2006"/>
        <v>0</v>
      </c>
      <c r="EYA67" s="830">
        <f t="shared" si="2006"/>
        <v>0</v>
      </c>
      <c r="EYC67" s="830">
        <f t="shared" si="2006"/>
        <v>0</v>
      </c>
      <c r="EYE67" s="830">
        <f t="shared" si="2006"/>
        <v>0</v>
      </c>
      <c r="EYG67" s="830">
        <f t="shared" si="2006"/>
        <v>0</v>
      </c>
      <c r="EYI67" s="830">
        <f t="shared" si="2006"/>
        <v>0</v>
      </c>
      <c r="EYK67" s="830">
        <f t="shared" si="2006"/>
        <v>0</v>
      </c>
      <c r="EYM67" s="830">
        <f t="shared" si="2006"/>
        <v>0</v>
      </c>
      <c r="EYO67" s="830">
        <f t="shared" si="2006"/>
        <v>0</v>
      </c>
      <c r="EYQ67" s="830">
        <f t="shared" si="2006"/>
        <v>0</v>
      </c>
      <c r="EYS67" s="830">
        <f t="shared" si="2006"/>
        <v>0</v>
      </c>
      <c r="EYU67" s="830">
        <f t="shared" si="2006"/>
        <v>0</v>
      </c>
      <c r="EYW67" s="830">
        <f t="shared" si="2006"/>
        <v>0</v>
      </c>
      <c r="EYY67" s="830">
        <f t="shared" si="2038"/>
        <v>0</v>
      </c>
      <c r="EZA67" s="830">
        <f t="shared" si="2038"/>
        <v>0</v>
      </c>
      <c r="EZC67" s="830">
        <f t="shared" si="2038"/>
        <v>0</v>
      </c>
      <c r="EZE67" s="830">
        <f t="shared" si="2038"/>
        <v>0</v>
      </c>
      <c r="EZG67" s="830">
        <f t="shared" si="2038"/>
        <v>0</v>
      </c>
      <c r="EZI67" s="830">
        <f t="shared" si="2038"/>
        <v>0</v>
      </c>
      <c r="EZK67" s="830">
        <f t="shared" si="2038"/>
        <v>0</v>
      </c>
      <c r="EZM67" s="830">
        <f t="shared" si="2038"/>
        <v>0</v>
      </c>
      <c r="EZO67" s="830">
        <f t="shared" si="2038"/>
        <v>0</v>
      </c>
      <c r="EZQ67" s="830">
        <f t="shared" si="2038"/>
        <v>0</v>
      </c>
      <c r="EZS67" s="830">
        <f t="shared" si="2038"/>
        <v>0</v>
      </c>
      <c r="EZU67" s="830">
        <f t="shared" si="2038"/>
        <v>0</v>
      </c>
      <c r="EZW67" s="830">
        <f t="shared" si="2038"/>
        <v>0</v>
      </c>
      <c r="EZY67" s="830">
        <f t="shared" si="2038"/>
        <v>0</v>
      </c>
      <c r="FAA67" s="830">
        <f t="shared" si="2038"/>
        <v>0</v>
      </c>
      <c r="FAC67" s="830">
        <f t="shared" si="2038"/>
        <v>0</v>
      </c>
      <c r="FAE67" s="830">
        <f t="shared" si="2038"/>
        <v>0</v>
      </c>
      <c r="FAG67" s="830">
        <f t="shared" si="2038"/>
        <v>0</v>
      </c>
      <c r="FAI67" s="830">
        <f t="shared" si="2038"/>
        <v>0</v>
      </c>
      <c r="FAK67" s="830">
        <f t="shared" si="2038"/>
        <v>0</v>
      </c>
      <c r="FAM67" s="830">
        <f t="shared" si="2038"/>
        <v>0</v>
      </c>
      <c r="FAO67" s="830">
        <f t="shared" si="2038"/>
        <v>0</v>
      </c>
      <c r="FAQ67" s="830">
        <f t="shared" si="2038"/>
        <v>0</v>
      </c>
      <c r="FAS67" s="830">
        <f t="shared" si="2038"/>
        <v>0</v>
      </c>
      <c r="FAU67" s="830">
        <f t="shared" si="2038"/>
        <v>0</v>
      </c>
      <c r="FAW67" s="830">
        <f t="shared" si="2038"/>
        <v>0</v>
      </c>
      <c r="FAY67" s="830">
        <f t="shared" si="2038"/>
        <v>0</v>
      </c>
      <c r="FBA67" s="830">
        <f t="shared" si="2038"/>
        <v>0</v>
      </c>
      <c r="FBC67" s="830">
        <f t="shared" si="2038"/>
        <v>0</v>
      </c>
      <c r="FBE67" s="830">
        <f t="shared" si="2038"/>
        <v>0</v>
      </c>
      <c r="FBG67" s="830">
        <f t="shared" si="2038"/>
        <v>0</v>
      </c>
      <c r="FBI67" s="830">
        <f t="shared" si="2038"/>
        <v>0</v>
      </c>
      <c r="FBK67" s="830">
        <f t="shared" si="2070"/>
        <v>0</v>
      </c>
      <c r="FBM67" s="830">
        <f t="shared" si="2070"/>
        <v>0</v>
      </c>
      <c r="FBO67" s="830">
        <f t="shared" si="2070"/>
        <v>0</v>
      </c>
      <c r="FBQ67" s="830">
        <f t="shared" si="2070"/>
        <v>0</v>
      </c>
      <c r="FBS67" s="830">
        <f t="shared" si="2070"/>
        <v>0</v>
      </c>
      <c r="FBU67" s="830">
        <f t="shared" si="2070"/>
        <v>0</v>
      </c>
      <c r="FBW67" s="830">
        <f t="shared" si="2070"/>
        <v>0</v>
      </c>
      <c r="FBY67" s="830">
        <f t="shared" si="2070"/>
        <v>0</v>
      </c>
      <c r="FCA67" s="830">
        <f t="shared" si="2070"/>
        <v>0</v>
      </c>
      <c r="FCC67" s="830">
        <f t="shared" si="2070"/>
        <v>0</v>
      </c>
      <c r="FCE67" s="830">
        <f t="shared" si="2070"/>
        <v>0</v>
      </c>
      <c r="FCG67" s="830">
        <f t="shared" si="2070"/>
        <v>0</v>
      </c>
      <c r="FCI67" s="830">
        <f t="shared" si="2070"/>
        <v>0</v>
      </c>
      <c r="FCK67" s="830">
        <f t="shared" si="2070"/>
        <v>0</v>
      </c>
      <c r="FCM67" s="830">
        <f t="shared" si="2070"/>
        <v>0</v>
      </c>
      <c r="FCO67" s="830">
        <f t="shared" si="2070"/>
        <v>0</v>
      </c>
      <c r="FCQ67" s="830">
        <f t="shared" si="2070"/>
        <v>0</v>
      </c>
      <c r="FCS67" s="830">
        <f t="shared" si="2070"/>
        <v>0</v>
      </c>
      <c r="FCU67" s="830">
        <f t="shared" si="2070"/>
        <v>0</v>
      </c>
      <c r="FCW67" s="830">
        <f t="shared" si="2070"/>
        <v>0</v>
      </c>
      <c r="FCY67" s="830">
        <f t="shared" si="2070"/>
        <v>0</v>
      </c>
      <c r="FDA67" s="830">
        <f t="shared" si="2070"/>
        <v>0</v>
      </c>
      <c r="FDC67" s="830">
        <f t="shared" si="2070"/>
        <v>0</v>
      </c>
      <c r="FDE67" s="830">
        <f t="shared" si="2070"/>
        <v>0</v>
      </c>
      <c r="FDG67" s="830">
        <f t="shared" si="2070"/>
        <v>0</v>
      </c>
      <c r="FDI67" s="830">
        <f t="shared" si="2070"/>
        <v>0</v>
      </c>
      <c r="FDK67" s="830">
        <f t="shared" si="2070"/>
        <v>0</v>
      </c>
      <c r="FDM67" s="830">
        <f t="shared" si="2070"/>
        <v>0</v>
      </c>
      <c r="FDO67" s="830">
        <f t="shared" si="2070"/>
        <v>0</v>
      </c>
      <c r="FDQ67" s="830">
        <f t="shared" si="2070"/>
        <v>0</v>
      </c>
      <c r="FDS67" s="830">
        <f t="shared" si="2070"/>
        <v>0</v>
      </c>
      <c r="FDU67" s="830">
        <f t="shared" si="2070"/>
        <v>0</v>
      </c>
      <c r="FDW67" s="830">
        <f t="shared" si="2102"/>
        <v>0</v>
      </c>
      <c r="FDY67" s="830">
        <f t="shared" si="2102"/>
        <v>0</v>
      </c>
      <c r="FEA67" s="830">
        <f t="shared" si="2102"/>
        <v>0</v>
      </c>
      <c r="FEC67" s="830">
        <f t="shared" si="2102"/>
        <v>0</v>
      </c>
      <c r="FEE67" s="830">
        <f t="shared" si="2102"/>
        <v>0</v>
      </c>
      <c r="FEG67" s="830">
        <f t="shared" si="2102"/>
        <v>0</v>
      </c>
      <c r="FEI67" s="830">
        <f t="shared" si="2102"/>
        <v>0</v>
      </c>
      <c r="FEK67" s="830">
        <f t="shared" si="2102"/>
        <v>0</v>
      </c>
      <c r="FEM67" s="830">
        <f t="shared" si="2102"/>
        <v>0</v>
      </c>
      <c r="FEO67" s="830">
        <f t="shared" si="2102"/>
        <v>0</v>
      </c>
      <c r="FEQ67" s="830">
        <f t="shared" si="2102"/>
        <v>0</v>
      </c>
      <c r="FES67" s="830">
        <f t="shared" si="2102"/>
        <v>0</v>
      </c>
      <c r="FEU67" s="830">
        <f t="shared" si="2102"/>
        <v>0</v>
      </c>
      <c r="FEW67" s="830">
        <f t="shared" si="2102"/>
        <v>0</v>
      </c>
      <c r="FEY67" s="830">
        <f t="shared" si="2102"/>
        <v>0</v>
      </c>
      <c r="FFA67" s="830">
        <f t="shared" si="2102"/>
        <v>0</v>
      </c>
      <c r="FFC67" s="830">
        <f t="shared" si="2102"/>
        <v>0</v>
      </c>
      <c r="FFE67" s="830">
        <f t="shared" si="2102"/>
        <v>0</v>
      </c>
      <c r="FFG67" s="830">
        <f t="shared" si="2102"/>
        <v>0</v>
      </c>
      <c r="FFI67" s="830">
        <f t="shared" si="2102"/>
        <v>0</v>
      </c>
      <c r="FFK67" s="830">
        <f t="shared" si="2102"/>
        <v>0</v>
      </c>
      <c r="FFM67" s="830">
        <f t="shared" si="2102"/>
        <v>0</v>
      </c>
      <c r="FFO67" s="830">
        <f t="shared" si="2102"/>
        <v>0</v>
      </c>
      <c r="FFQ67" s="830">
        <f t="shared" si="2102"/>
        <v>0</v>
      </c>
      <c r="FFS67" s="830">
        <f t="shared" si="2102"/>
        <v>0</v>
      </c>
      <c r="FFU67" s="830">
        <f t="shared" si="2102"/>
        <v>0</v>
      </c>
      <c r="FFW67" s="830">
        <f t="shared" si="2102"/>
        <v>0</v>
      </c>
      <c r="FFY67" s="830">
        <f t="shared" si="2102"/>
        <v>0</v>
      </c>
      <c r="FGA67" s="830">
        <f t="shared" si="2102"/>
        <v>0</v>
      </c>
      <c r="FGC67" s="830">
        <f t="shared" si="2102"/>
        <v>0</v>
      </c>
      <c r="FGE67" s="830">
        <f t="shared" si="2102"/>
        <v>0</v>
      </c>
      <c r="FGG67" s="830">
        <f t="shared" si="2102"/>
        <v>0</v>
      </c>
      <c r="FGI67" s="830">
        <f t="shared" si="2134"/>
        <v>0</v>
      </c>
      <c r="FGK67" s="830">
        <f t="shared" si="2134"/>
        <v>0</v>
      </c>
      <c r="FGM67" s="830">
        <f t="shared" si="2134"/>
        <v>0</v>
      </c>
      <c r="FGO67" s="830">
        <f t="shared" si="2134"/>
        <v>0</v>
      </c>
      <c r="FGQ67" s="830">
        <f t="shared" si="2134"/>
        <v>0</v>
      </c>
      <c r="FGS67" s="830">
        <f t="shared" si="2134"/>
        <v>0</v>
      </c>
      <c r="FGU67" s="830">
        <f t="shared" si="2134"/>
        <v>0</v>
      </c>
      <c r="FGW67" s="830">
        <f t="shared" si="2134"/>
        <v>0</v>
      </c>
      <c r="FGY67" s="830">
        <f t="shared" si="2134"/>
        <v>0</v>
      </c>
      <c r="FHA67" s="830">
        <f t="shared" si="2134"/>
        <v>0</v>
      </c>
      <c r="FHC67" s="830">
        <f t="shared" si="2134"/>
        <v>0</v>
      </c>
      <c r="FHE67" s="830">
        <f t="shared" si="2134"/>
        <v>0</v>
      </c>
      <c r="FHG67" s="830">
        <f t="shared" si="2134"/>
        <v>0</v>
      </c>
      <c r="FHI67" s="830">
        <f t="shared" si="2134"/>
        <v>0</v>
      </c>
      <c r="FHK67" s="830">
        <f t="shared" si="2134"/>
        <v>0</v>
      </c>
      <c r="FHM67" s="830">
        <f t="shared" si="2134"/>
        <v>0</v>
      </c>
      <c r="FHO67" s="830">
        <f t="shared" si="2134"/>
        <v>0</v>
      </c>
      <c r="FHQ67" s="830">
        <f t="shared" si="2134"/>
        <v>0</v>
      </c>
      <c r="FHS67" s="830">
        <f t="shared" si="2134"/>
        <v>0</v>
      </c>
      <c r="FHU67" s="830">
        <f t="shared" si="2134"/>
        <v>0</v>
      </c>
      <c r="FHW67" s="830">
        <f t="shared" si="2134"/>
        <v>0</v>
      </c>
      <c r="FHY67" s="830">
        <f t="shared" si="2134"/>
        <v>0</v>
      </c>
      <c r="FIA67" s="830">
        <f t="shared" si="2134"/>
        <v>0</v>
      </c>
      <c r="FIC67" s="830">
        <f t="shared" si="2134"/>
        <v>0</v>
      </c>
      <c r="FIE67" s="830">
        <f t="shared" si="2134"/>
        <v>0</v>
      </c>
      <c r="FIG67" s="830">
        <f t="shared" si="2134"/>
        <v>0</v>
      </c>
      <c r="FII67" s="830">
        <f t="shared" si="2134"/>
        <v>0</v>
      </c>
      <c r="FIK67" s="830">
        <f t="shared" si="2134"/>
        <v>0</v>
      </c>
      <c r="FIM67" s="830">
        <f t="shared" si="2134"/>
        <v>0</v>
      </c>
      <c r="FIO67" s="830">
        <f t="shared" si="2134"/>
        <v>0</v>
      </c>
      <c r="FIQ67" s="830">
        <f t="shared" si="2134"/>
        <v>0</v>
      </c>
      <c r="FIS67" s="830">
        <f t="shared" si="2134"/>
        <v>0</v>
      </c>
      <c r="FIU67" s="830">
        <f t="shared" si="2166"/>
        <v>0</v>
      </c>
      <c r="FIW67" s="830">
        <f t="shared" si="2166"/>
        <v>0</v>
      </c>
      <c r="FIY67" s="830">
        <f t="shared" si="2166"/>
        <v>0</v>
      </c>
      <c r="FJA67" s="830">
        <f t="shared" si="2166"/>
        <v>0</v>
      </c>
      <c r="FJC67" s="830">
        <f t="shared" si="2166"/>
        <v>0</v>
      </c>
      <c r="FJE67" s="830">
        <f t="shared" si="2166"/>
        <v>0</v>
      </c>
      <c r="FJG67" s="830">
        <f t="shared" si="2166"/>
        <v>0</v>
      </c>
      <c r="FJI67" s="830">
        <f t="shared" si="2166"/>
        <v>0</v>
      </c>
      <c r="FJK67" s="830">
        <f t="shared" si="2166"/>
        <v>0</v>
      </c>
      <c r="FJM67" s="830">
        <f t="shared" si="2166"/>
        <v>0</v>
      </c>
      <c r="FJO67" s="830">
        <f t="shared" si="2166"/>
        <v>0</v>
      </c>
      <c r="FJQ67" s="830">
        <f t="shared" si="2166"/>
        <v>0</v>
      </c>
      <c r="FJS67" s="830">
        <f t="shared" si="2166"/>
        <v>0</v>
      </c>
      <c r="FJU67" s="830">
        <f t="shared" si="2166"/>
        <v>0</v>
      </c>
      <c r="FJW67" s="830">
        <f t="shared" si="2166"/>
        <v>0</v>
      </c>
      <c r="FJY67" s="830">
        <f t="shared" si="2166"/>
        <v>0</v>
      </c>
      <c r="FKA67" s="830">
        <f t="shared" si="2166"/>
        <v>0</v>
      </c>
      <c r="FKC67" s="830">
        <f t="shared" si="2166"/>
        <v>0</v>
      </c>
      <c r="FKE67" s="830">
        <f t="shared" si="2166"/>
        <v>0</v>
      </c>
      <c r="FKG67" s="830">
        <f t="shared" si="2166"/>
        <v>0</v>
      </c>
      <c r="FKI67" s="830">
        <f t="shared" si="2166"/>
        <v>0</v>
      </c>
      <c r="FKK67" s="830">
        <f t="shared" si="2166"/>
        <v>0</v>
      </c>
      <c r="FKM67" s="830">
        <f t="shared" si="2166"/>
        <v>0</v>
      </c>
      <c r="FKO67" s="830">
        <f t="shared" si="2166"/>
        <v>0</v>
      </c>
      <c r="FKQ67" s="830">
        <f t="shared" si="2166"/>
        <v>0</v>
      </c>
      <c r="FKS67" s="830">
        <f t="shared" si="2166"/>
        <v>0</v>
      </c>
      <c r="FKU67" s="830">
        <f t="shared" si="2166"/>
        <v>0</v>
      </c>
      <c r="FKW67" s="830">
        <f t="shared" si="2166"/>
        <v>0</v>
      </c>
      <c r="FKY67" s="830">
        <f t="shared" si="2166"/>
        <v>0</v>
      </c>
      <c r="FLA67" s="830">
        <f t="shared" si="2166"/>
        <v>0</v>
      </c>
      <c r="FLC67" s="830">
        <f t="shared" si="2166"/>
        <v>0</v>
      </c>
      <c r="FLE67" s="830">
        <f t="shared" si="2166"/>
        <v>0</v>
      </c>
      <c r="FLG67" s="830">
        <f t="shared" si="2198"/>
        <v>0</v>
      </c>
      <c r="FLI67" s="830">
        <f t="shared" si="2198"/>
        <v>0</v>
      </c>
      <c r="FLK67" s="830">
        <f t="shared" si="2198"/>
        <v>0</v>
      </c>
      <c r="FLM67" s="830">
        <f t="shared" si="2198"/>
        <v>0</v>
      </c>
      <c r="FLO67" s="830">
        <f t="shared" si="2198"/>
        <v>0</v>
      </c>
      <c r="FLQ67" s="830">
        <f t="shared" si="2198"/>
        <v>0</v>
      </c>
      <c r="FLS67" s="830">
        <f t="shared" si="2198"/>
        <v>0</v>
      </c>
      <c r="FLU67" s="830">
        <f t="shared" si="2198"/>
        <v>0</v>
      </c>
      <c r="FLW67" s="830">
        <f t="shared" si="2198"/>
        <v>0</v>
      </c>
      <c r="FLY67" s="830">
        <f t="shared" si="2198"/>
        <v>0</v>
      </c>
      <c r="FMA67" s="830">
        <f t="shared" si="2198"/>
        <v>0</v>
      </c>
      <c r="FMC67" s="830">
        <f t="shared" si="2198"/>
        <v>0</v>
      </c>
      <c r="FME67" s="830">
        <f t="shared" si="2198"/>
        <v>0</v>
      </c>
      <c r="FMG67" s="830">
        <f t="shared" si="2198"/>
        <v>0</v>
      </c>
      <c r="FMI67" s="830">
        <f t="shared" si="2198"/>
        <v>0</v>
      </c>
      <c r="FMK67" s="830">
        <f t="shared" si="2198"/>
        <v>0</v>
      </c>
      <c r="FMM67" s="830">
        <f t="shared" si="2198"/>
        <v>0</v>
      </c>
      <c r="FMO67" s="830">
        <f t="shared" si="2198"/>
        <v>0</v>
      </c>
      <c r="FMQ67" s="830">
        <f t="shared" si="2198"/>
        <v>0</v>
      </c>
      <c r="FMS67" s="830">
        <f t="shared" si="2198"/>
        <v>0</v>
      </c>
      <c r="FMU67" s="830">
        <f t="shared" si="2198"/>
        <v>0</v>
      </c>
      <c r="FMW67" s="830">
        <f t="shared" si="2198"/>
        <v>0</v>
      </c>
      <c r="FMY67" s="830">
        <f t="shared" si="2198"/>
        <v>0</v>
      </c>
      <c r="FNA67" s="830">
        <f t="shared" si="2198"/>
        <v>0</v>
      </c>
      <c r="FNC67" s="830">
        <f t="shared" si="2198"/>
        <v>0</v>
      </c>
      <c r="FNE67" s="830">
        <f t="shared" si="2198"/>
        <v>0</v>
      </c>
      <c r="FNG67" s="830">
        <f t="shared" si="2198"/>
        <v>0</v>
      </c>
      <c r="FNI67" s="830">
        <f t="shared" si="2198"/>
        <v>0</v>
      </c>
      <c r="FNK67" s="830">
        <f t="shared" si="2198"/>
        <v>0</v>
      </c>
      <c r="FNM67" s="830">
        <f t="shared" si="2198"/>
        <v>0</v>
      </c>
      <c r="FNO67" s="830">
        <f t="shared" si="2198"/>
        <v>0</v>
      </c>
      <c r="FNQ67" s="830">
        <f t="shared" si="2198"/>
        <v>0</v>
      </c>
      <c r="FNS67" s="830">
        <f t="shared" si="2230"/>
        <v>0</v>
      </c>
      <c r="FNU67" s="830">
        <f t="shared" si="2230"/>
        <v>0</v>
      </c>
      <c r="FNW67" s="830">
        <f t="shared" si="2230"/>
        <v>0</v>
      </c>
      <c r="FNY67" s="830">
        <f t="shared" si="2230"/>
        <v>0</v>
      </c>
      <c r="FOA67" s="830">
        <f t="shared" si="2230"/>
        <v>0</v>
      </c>
      <c r="FOC67" s="830">
        <f t="shared" si="2230"/>
        <v>0</v>
      </c>
      <c r="FOE67" s="830">
        <f t="shared" si="2230"/>
        <v>0</v>
      </c>
      <c r="FOG67" s="830">
        <f t="shared" si="2230"/>
        <v>0</v>
      </c>
      <c r="FOI67" s="830">
        <f t="shared" si="2230"/>
        <v>0</v>
      </c>
      <c r="FOK67" s="830">
        <f t="shared" si="2230"/>
        <v>0</v>
      </c>
      <c r="FOM67" s="830">
        <f t="shared" si="2230"/>
        <v>0</v>
      </c>
      <c r="FOO67" s="830">
        <f t="shared" si="2230"/>
        <v>0</v>
      </c>
      <c r="FOQ67" s="830">
        <f t="shared" si="2230"/>
        <v>0</v>
      </c>
      <c r="FOS67" s="830">
        <f t="shared" si="2230"/>
        <v>0</v>
      </c>
      <c r="FOU67" s="830">
        <f t="shared" si="2230"/>
        <v>0</v>
      </c>
      <c r="FOW67" s="830">
        <f t="shared" si="2230"/>
        <v>0</v>
      </c>
      <c r="FOY67" s="830">
        <f t="shared" si="2230"/>
        <v>0</v>
      </c>
      <c r="FPA67" s="830">
        <f t="shared" si="2230"/>
        <v>0</v>
      </c>
      <c r="FPC67" s="830">
        <f t="shared" si="2230"/>
        <v>0</v>
      </c>
      <c r="FPE67" s="830">
        <f t="shared" si="2230"/>
        <v>0</v>
      </c>
      <c r="FPG67" s="830">
        <f t="shared" si="2230"/>
        <v>0</v>
      </c>
      <c r="FPI67" s="830">
        <f t="shared" si="2230"/>
        <v>0</v>
      </c>
      <c r="FPK67" s="830">
        <f t="shared" si="2230"/>
        <v>0</v>
      </c>
      <c r="FPM67" s="830">
        <f t="shared" si="2230"/>
        <v>0</v>
      </c>
      <c r="FPO67" s="830">
        <f t="shared" si="2230"/>
        <v>0</v>
      </c>
      <c r="FPQ67" s="830">
        <f t="shared" si="2230"/>
        <v>0</v>
      </c>
      <c r="FPS67" s="830">
        <f t="shared" si="2230"/>
        <v>0</v>
      </c>
      <c r="FPU67" s="830">
        <f t="shared" si="2230"/>
        <v>0</v>
      </c>
      <c r="FPW67" s="830">
        <f t="shared" si="2230"/>
        <v>0</v>
      </c>
      <c r="FPY67" s="830">
        <f t="shared" si="2230"/>
        <v>0</v>
      </c>
      <c r="FQA67" s="830">
        <f t="shared" si="2230"/>
        <v>0</v>
      </c>
      <c r="FQC67" s="830">
        <f t="shared" si="2230"/>
        <v>0</v>
      </c>
      <c r="FQE67" s="830">
        <f t="shared" si="2262"/>
        <v>0</v>
      </c>
      <c r="FQG67" s="830">
        <f t="shared" si="2262"/>
        <v>0</v>
      </c>
      <c r="FQI67" s="830">
        <f t="shared" si="2262"/>
        <v>0</v>
      </c>
      <c r="FQK67" s="830">
        <f t="shared" si="2262"/>
        <v>0</v>
      </c>
      <c r="FQM67" s="830">
        <f t="shared" si="2262"/>
        <v>0</v>
      </c>
      <c r="FQO67" s="830">
        <f t="shared" si="2262"/>
        <v>0</v>
      </c>
      <c r="FQQ67" s="830">
        <f t="shared" si="2262"/>
        <v>0</v>
      </c>
      <c r="FQS67" s="830">
        <f t="shared" si="2262"/>
        <v>0</v>
      </c>
      <c r="FQU67" s="830">
        <f t="shared" si="2262"/>
        <v>0</v>
      </c>
      <c r="FQW67" s="830">
        <f t="shared" si="2262"/>
        <v>0</v>
      </c>
      <c r="FQY67" s="830">
        <f t="shared" si="2262"/>
        <v>0</v>
      </c>
      <c r="FRA67" s="830">
        <f t="shared" si="2262"/>
        <v>0</v>
      </c>
      <c r="FRC67" s="830">
        <f t="shared" si="2262"/>
        <v>0</v>
      </c>
      <c r="FRE67" s="830">
        <f t="shared" si="2262"/>
        <v>0</v>
      </c>
      <c r="FRG67" s="830">
        <f t="shared" si="2262"/>
        <v>0</v>
      </c>
      <c r="FRI67" s="830">
        <f t="shared" si="2262"/>
        <v>0</v>
      </c>
      <c r="FRK67" s="830">
        <f t="shared" si="2262"/>
        <v>0</v>
      </c>
      <c r="FRM67" s="830">
        <f t="shared" si="2262"/>
        <v>0</v>
      </c>
      <c r="FRO67" s="830">
        <f t="shared" si="2262"/>
        <v>0</v>
      </c>
      <c r="FRQ67" s="830">
        <f t="shared" si="2262"/>
        <v>0</v>
      </c>
      <c r="FRS67" s="830">
        <f t="shared" si="2262"/>
        <v>0</v>
      </c>
      <c r="FRU67" s="830">
        <f t="shared" si="2262"/>
        <v>0</v>
      </c>
      <c r="FRW67" s="830">
        <f t="shared" si="2262"/>
        <v>0</v>
      </c>
      <c r="FRY67" s="830">
        <f t="shared" si="2262"/>
        <v>0</v>
      </c>
      <c r="FSA67" s="830">
        <f t="shared" si="2262"/>
        <v>0</v>
      </c>
      <c r="FSC67" s="830">
        <f t="shared" si="2262"/>
        <v>0</v>
      </c>
      <c r="FSE67" s="830">
        <f t="shared" si="2262"/>
        <v>0</v>
      </c>
      <c r="FSG67" s="830">
        <f t="shared" si="2262"/>
        <v>0</v>
      </c>
      <c r="FSI67" s="830">
        <f t="shared" si="2262"/>
        <v>0</v>
      </c>
      <c r="FSK67" s="830">
        <f t="shared" si="2262"/>
        <v>0</v>
      </c>
      <c r="FSM67" s="830">
        <f t="shared" si="2262"/>
        <v>0</v>
      </c>
      <c r="FSO67" s="830">
        <f t="shared" si="2262"/>
        <v>0</v>
      </c>
      <c r="FSQ67" s="830">
        <f t="shared" si="2294"/>
        <v>0</v>
      </c>
      <c r="FSS67" s="830">
        <f t="shared" si="2294"/>
        <v>0</v>
      </c>
      <c r="FSU67" s="830">
        <f t="shared" si="2294"/>
        <v>0</v>
      </c>
      <c r="FSW67" s="830">
        <f t="shared" si="2294"/>
        <v>0</v>
      </c>
      <c r="FSY67" s="830">
        <f t="shared" si="2294"/>
        <v>0</v>
      </c>
      <c r="FTA67" s="830">
        <f t="shared" si="2294"/>
        <v>0</v>
      </c>
      <c r="FTC67" s="830">
        <f t="shared" si="2294"/>
        <v>0</v>
      </c>
      <c r="FTE67" s="830">
        <f t="shared" si="2294"/>
        <v>0</v>
      </c>
      <c r="FTG67" s="830">
        <f t="shared" si="2294"/>
        <v>0</v>
      </c>
      <c r="FTI67" s="830">
        <f t="shared" si="2294"/>
        <v>0</v>
      </c>
      <c r="FTK67" s="830">
        <f t="shared" si="2294"/>
        <v>0</v>
      </c>
      <c r="FTM67" s="830">
        <f t="shared" si="2294"/>
        <v>0</v>
      </c>
      <c r="FTO67" s="830">
        <f t="shared" si="2294"/>
        <v>0</v>
      </c>
      <c r="FTQ67" s="830">
        <f t="shared" si="2294"/>
        <v>0</v>
      </c>
      <c r="FTS67" s="830">
        <f t="shared" si="2294"/>
        <v>0</v>
      </c>
      <c r="FTU67" s="830">
        <f t="shared" si="2294"/>
        <v>0</v>
      </c>
      <c r="FTW67" s="830">
        <f t="shared" si="2294"/>
        <v>0</v>
      </c>
      <c r="FTY67" s="830">
        <f t="shared" si="2294"/>
        <v>0</v>
      </c>
      <c r="FUA67" s="830">
        <f t="shared" si="2294"/>
        <v>0</v>
      </c>
      <c r="FUC67" s="830">
        <f t="shared" si="2294"/>
        <v>0</v>
      </c>
      <c r="FUE67" s="830">
        <f t="shared" si="2294"/>
        <v>0</v>
      </c>
      <c r="FUG67" s="830">
        <f t="shared" si="2294"/>
        <v>0</v>
      </c>
      <c r="FUI67" s="830">
        <f t="shared" si="2294"/>
        <v>0</v>
      </c>
      <c r="FUK67" s="830">
        <f t="shared" si="2294"/>
        <v>0</v>
      </c>
      <c r="FUM67" s="830">
        <f t="shared" si="2294"/>
        <v>0</v>
      </c>
      <c r="FUO67" s="830">
        <f t="shared" si="2294"/>
        <v>0</v>
      </c>
      <c r="FUQ67" s="830">
        <f t="shared" si="2294"/>
        <v>0</v>
      </c>
      <c r="FUS67" s="830">
        <f t="shared" si="2294"/>
        <v>0</v>
      </c>
      <c r="FUU67" s="830">
        <f t="shared" si="2294"/>
        <v>0</v>
      </c>
      <c r="FUW67" s="830">
        <f t="shared" si="2294"/>
        <v>0</v>
      </c>
      <c r="FUY67" s="830">
        <f t="shared" si="2294"/>
        <v>0</v>
      </c>
      <c r="FVA67" s="830">
        <f t="shared" si="2294"/>
        <v>0</v>
      </c>
      <c r="FVC67" s="830">
        <f t="shared" si="2326"/>
        <v>0</v>
      </c>
      <c r="FVE67" s="830">
        <f t="shared" si="2326"/>
        <v>0</v>
      </c>
      <c r="FVG67" s="830">
        <f t="shared" si="2326"/>
        <v>0</v>
      </c>
      <c r="FVI67" s="830">
        <f t="shared" si="2326"/>
        <v>0</v>
      </c>
      <c r="FVK67" s="830">
        <f t="shared" si="2326"/>
        <v>0</v>
      </c>
      <c r="FVM67" s="830">
        <f t="shared" si="2326"/>
        <v>0</v>
      </c>
      <c r="FVO67" s="830">
        <f t="shared" si="2326"/>
        <v>0</v>
      </c>
      <c r="FVQ67" s="830">
        <f t="shared" si="2326"/>
        <v>0</v>
      </c>
      <c r="FVS67" s="830">
        <f t="shared" si="2326"/>
        <v>0</v>
      </c>
      <c r="FVU67" s="830">
        <f t="shared" si="2326"/>
        <v>0</v>
      </c>
      <c r="FVW67" s="830">
        <f t="shared" si="2326"/>
        <v>0</v>
      </c>
      <c r="FVY67" s="830">
        <f t="shared" si="2326"/>
        <v>0</v>
      </c>
      <c r="FWA67" s="830">
        <f t="shared" si="2326"/>
        <v>0</v>
      </c>
      <c r="FWC67" s="830">
        <f t="shared" si="2326"/>
        <v>0</v>
      </c>
      <c r="FWE67" s="830">
        <f t="shared" si="2326"/>
        <v>0</v>
      </c>
      <c r="FWG67" s="830">
        <f t="shared" si="2326"/>
        <v>0</v>
      </c>
      <c r="FWI67" s="830">
        <f t="shared" si="2326"/>
        <v>0</v>
      </c>
      <c r="FWK67" s="830">
        <f t="shared" si="2326"/>
        <v>0</v>
      </c>
      <c r="FWM67" s="830">
        <f t="shared" si="2326"/>
        <v>0</v>
      </c>
      <c r="FWO67" s="830">
        <f t="shared" si="2326"/>
        <v>0</v>
      </c>
      <c r="FWQ67" s="830">
        <f t="shared" si="2326"/>
        <v>0</v>
      </c>
      <c r="FWS67" s="830">
        <f t="shared" si="2326"/>
        <v>0</v>
      </c>
      <c r="FWU67" s="830">
        <f t="shared" si="2326"/>
        <v>0</v>
      </c>
      <c r="FWW67" s="830">
        <f t="shared" si="2326"/>
        <v>0</v>
      </c>
      <c r="FWY67" s="830">
        <f t="shared" si="2326"/>
        <v>0</v>
      </c>
      <c r="FXA67" s="830">
        <f t="shared" si="2326"/>
        <v>0</v>
      </c>
      <c r="FXC67" s="830">
        <f t="shared" si="2326"/>
        <v>0</v>
      </c>
      <c r="FXE67" s="830">
        <f t="shared" si="2326"/>
        <v>0</v>
      </c>
      <c r="FXG67" s="830">
        <f t="shared" si="2326"/>
        <v>0</v>
      </c>
      <c r="FXI67" s="830">
        <f t="shared" si="2326"/>
        <v>0</v>
      </c>
      <c r="FXK67" s="830">
        <f t="shared" si="2326"/>
        <v>0</v>
      </c>
      <c r="FXM67" s="830">
        <f t="shared" si="2326"/>
        <v>0</v>
      </c>
      <c r="FXO67" s="830">
        <f t="shared" si="2358"/>
        <v>0</v>
      </c>
      <c r="FXQ67" s="830">
        <f t="shared" si="2358"/>
        <v>0</v>
      </c>
      <c r="FXS67" s="830">
        <f t="shared" si="2358"/>
        <v>0</v>
      </c>
      <c r="FXU67" s="830">
        <f t="shared" si="2358"/>
        <v>0</v>
      </c>
      <c r="FXW67" s="830">
        <f t="shared" si="2358"/>
        <v>0</v>
      </c>
      <c r="FXY67" s="830">
        <f t="shared" si="2358"/>
        <v>0</v>
      </c>
      <c r="FYA67" s="830">
        <f t="shared" si="2358"/>
        <v>0</v>
      </c>
      <c r="FYC67" s="830">
        <f t="shared" si="2358"/>
        <v>0</v>
      </c>
      <c r="FYE67" s="830">
        <f t="shared" si="2358"/>
        <v>0</v>
      </c>
      <c r="FYG67" s="830">
        <f t="shared" si="2358"/>
        <v>0</v>
      </c>
      <c r="FYI67" s="830">
        <f t="shared" si="2358"/>
        <v>0</v>
      </c>
      <c r="FYK67" s="830">
        <f t="shared" si="2358"/>
        <v>0</v>
      </c>
      <c r="FYM67" s="830">
        <f t="shared" si="2358"/>
        <v>0</v>
      </c>
      <c r="FYO67" s="830">
        <f t="shared" si="2358"/>
        <v>0</v>
      </c>
      <c r="FYQ67" s="830">
        <f t="shared" si="2358"/>
        <v>0</v>
      </c>
      <c r="FYS67" s="830">
        <f t="shared" si="2358"/>
        <v>0</v>
      </c>
      <c r="FYU67" s="830">
        <f t="shared" si="2358"/>
        <v>0</v>
      </c>
      <c r="FYW67" s="830">
        <f t="shared" si="2358"/>
        <v>0</v>
      </c>
      <c r="FYY67" s="830">
        <f t="shared" si="2358"/>
        <v>0</v>
      </c>
      <c r="FZA67" s="830">
        <f t="shared" si="2358"/>
        <v>0</v>
      </c>
      <c r="FZC67" s="830">
        <f t="shared" si="2358"/>
        <v>0</v>
      </c>
      <c r="FZE67" s="830">
        <f t="shared" si="2358"/>
        <v>0</v>
      </c>
      <c r="FZG67" s="830">
        <f t="shared" si="2358"/>
        <v>0</v>
      </c>
      <c r="FZI67" s="830">
        <f t="shared" si="2358"/>
        <v>0</v>
      </c>
      <c r="FZK67" s="830">
        <f t="shared" si="2358"/>
        <v>0</v>
      </c>
      <c r="FZM67" s="830">
        <f t="shared" si="2358"/>
        <v>0</v>
      </c>
      <c r="FZO67" s="830">
        <f t="shared" si="2358"/>
        <v>0</v>
      </c>
      <c r="FZQ67" s="830">
        <f t="shared" si="2358"/>
        <v>0</v>
      </c>
      <c r="FZS67" s="830">
        <f t="shared" si="2358"/>
        <v>0</v>
      </c>
      <c r="FZU67" s="830">
        <f t="shared" si="2358"/>
        <v>0</v>
      </c>
      <c r="FZW67" s="830">
        <f t="shared" si="2358"/>
        <v>0</v>
      </c>
      <c r="FZY67" s="830">
        <f t="shared" si="2358"/>
        <v>0</v>
      </c>
      <c r="GAA67" s="830">
        <f t="shared" si="2390"/>
        <v>0</v>
      </c>
      <c r="GAC67" s="830">
        <f t="shared" si="2390"/>
        <v>0</v>
      </c>
      <c r="GAE67" s="830">
        <f t="shared" si="2390"/>
        <v>0</v>
      </c>
      <c r="GAG67" s="830">
        <f t="shared" si="2390"/>
        <v>0</v>
      </c>
      <c r="GAI67" s="830">
        <f t="shared" si="2390"/>
        <v>0</v>
      </c>
      <c r="GAK67" s="830">
        <f t="shared" si="2390"/>
        <v>0</v>
      </c>
      <c r="GAM67" s="830">
        <f t="shared" si="2390"/>
        <v>0</v>
      </c>
      <c r="GAO67" s="830">
        <f t="shared" si="2390"/>
        <v>0</v>
      </c>
      <c r="GAQ67" s="830">
        <f t="shared" si="2390"/>
        <v>0</v>
      </c>
      <c r="GAS67" s="830">
        <f t="shared" si="2390"/>
        <v>0</v>
      </c>
      <c r="GAU67" s="830">
        <f t="shared" si="2390"/>
        <v>0</v>
      </c>
      <c r="GAW67" s="830">
        <f t="shared" si="2390"/>
        <v>0</v>
      </c>
      <c r="GAY67" s="830">
        <f t="shared" si="2390"/>
        <v>0</v>
      </c>
      <c r="GBA67" s="830">
        <f t="shared" si="2390"/>
        <v>0</v>
      </c>
      <c r="GBC67" s="830">
        <f t="shared" si="2390"/>
        <v>0</v>
      </c>
      <c r="GBE67" s="830">
        <f t="shared" si="2390"/>
        <v>0</v>
      </c>
      <c r="GBG67" s="830">
        <f t="shared" si="2390"/>
        <v>0</v>
      </c>
      <c r="GBI67" s="830">
        <f t="shared" si="2390"/>
        <v>0</v>
      </c>
      <c r="GBK67" s="830">
        <f t="shared" si="2390"/>
        <v>0</v>
      </c>
      <c r="GBM67" s="830">
        <f t="shared" si="2390"/>
        <v>0</v>
      </c>
      <c r="GBO67" s="830">
        <f t="shared" si="2390"/>
        <v>0</v>
      </c>
      <c r="GBQ67" s="830">
        <f t="shared" si="2390"/>
        <v>0</v>
      </c>
      <c r="GBS67" s="830">
        <f t="shared" si="2390"/>
        <v>0</v>
      </c>
      <c r="GBU67" s="830">
        <f t="shared" si="2390"/>
        <v>0</v>
      </c>
      <c r="GBW67" s="830">
        <f t="shared" si="2390"/>
        <v>0</v>
      </c>
      <c r="GBY67" s="830">
        <f t="shared" si="2390"/>
        <v>0</v>
      </c>
      <c r="GCA67" s="830">
        <f t="shared" si="2390"/>
        <v>0</v>
      </c>
      <c r="GCC67" s="830">
        <f t="shared" si="2390"/>
        <v>0</v>
      </c>
      <c r="GCE67" s="830">
        <f t="shared" si="2390"/>
        <v>0</v>
      </c>
      <c r="GCG67" s="830">
        <f t="shared" si="2390"/>
        <v>0</v>
      </c>
      <c r="GCI67" s="830">
        <f t="shared" si="2390"/>
        <v>0</v>
      </c>
      <c r="GCK67" s="830">
        <f t="shared" si="2390"/>
        <v>0</v>
      </c>
      <c r="GCM67" s="830">
        <f t="shared" si="2422"/>
        <v>0</v>
      </c>
      <c r="GCO67" s="830">
        <f t="shared" si="2422"/>
        <v>0</v>
      </c>
      <c r="GCQ67" s="830">
        <f t="shared" si="2422"/>
        <v>0</v>
      </c>
      <c r="GCS67" s="830">
        <f t="shared" si="2422"/>
        <v>0</v>
      </c>
      <c r="GCU67" s="830">
        <f t="shared" si="2422"/>
        <v>0</v>
      </c>
      <c r="GCW67" s="830">
        <f t="shared" si="2422"/>
        <v>0</v>
      </c>
      <c r="GCY67" s="830">
        <f t="shared" si="2422"/>
        <v>0</v>
      </c>
      <c r="GDA67" s="830">
        <f t="shared" si="2422"/>
        <v>0</v>
      </c>
      <c r="GDC67" s="830">
        <f t="shared" si="2422"/>
        <v>0</v>
      </c>
      <c r="GDE67" s="830">
        <f t="shared" si="2422"/>
        <v>0</v>
      </c>
      <c r="GDG67" s="830">
        <f t="shared" si="2422"/>
        <v>0</v>
      </c>
      <c r="GDI67" s="830">
        <f t="shared" si="2422"/>
        <v>0</v>
      </c>
      <c r="GDK67" s="830">
        <f t="shared" si="2422"/>
        <v>0</v>
      </c>
      <c r="GDM67" s="830">
        <f t="shared" si="2422"/>
        <v>0</v>
      </c>
      <c r="GDO67" s="830">
        <f t="shared" si="2422"/>
        <v>0</v>
      </c>
      <c r="GDQ67" s="830">
        <f t="shared" si="2422"/>
        <v>0</v>
      </c>
      <c r="GDS67" s="830">
        <f t="shared" si="2422"/>
        <v>0</v>
      </c>
      <c r="GDU67" s="830">
        <f t="shared" si="2422"/>
        <v>0</v>
      </c>
      <c r="GDW67" s="830">
        <f t="shared" si="2422"/>
        <v>0</v>
      </c>
      <c r="GDY67" s="830">
        <f t="shared" si="2422"/>
        <v>0</v>
      </c>
      <c r="GEA67" s="830">
        <f t="shared" si="2422"/>
        <v>0</v>
      </c>
      <c r="GEC67" s="830">
        <f t="shared" si="2422"/>
        <v>0</v>
      </c>
      <c r="GEE67" s="830">
        <f t="shared" si="2422"/>
        <v>0</v>
      </c>
      <c r="GEG67" s="830">
        <f t="shared" si="2422"/>
        <v>0</v>
      </c>
      <c r="GEI67" s="830">
        <f t="shared" si="2422"/>
        <v>0</v>
      </c>
      <c r="GEK67" s="830">
        <f t="shared" si="2422"/>
        <v>0</v>
      </c>
      <c r="GEM67" s="830">
        <f t="shared" si="2422"/>
        <v>0</v>
      </c>
      <c r="GEO67" s="830">
        <f t="shared" si="2422"/>
        <v>0</v>
      </c>
      <c r="GEQ67" s="830">
        <f t="shared" si="2422"/>
        <v>0</v>
      </c>
      <c r="GES67" s="830">
        <f t="shared" si="2422"/>
        <v>0</v>
      </c>
      <c r="GEU67" s="830">
        <f t="shared" si="2422"/>
        <v>0</v>
      </c>
      <c r="GEW67" s="830">
        <f t="shared" si="2422"/>
        <v>0</v>
      </c>
      <c r="GEY67" s="830">
        <f t="shared" si="2454"/>
        <v>0</v>
      </c>
      <c r="GFA67" s="830">
        <f t="shared" si="2454"/>
        <v>0</v>
      </c>
      <c r="GFC67" s="830">
        <f t="shared" si="2454"/>
        <v>0</v>
      </c>
      <c r="GFE67" s="830">
        <f t="shared" si="2454"/>
        <v>0</v>
      </c>
      <c r="GFG67" s="830">
        <f t="shared" si="2454"/>
        <v>0</v>
      </c>
      <c r="GFI67" s="830">
        <f t="shared" si="2454"/>
        <v>0</v>
      </c>
      <c r="GFK67" s="830">
        <f t="shared" si="2454"/>
        <v>0</v>
      </c>
      <c r="GFM67" s="830">
        <f t="shared" si="2454"/>
        <v>0</v>
      </c>
      <c r="GFO67" s="830">
        <f t="shared" si="2454"/>
        <v>0</v>
      </c>
      <c r="GFQ67" s="830">
        <f t="shared" si="2454"/>
        <v>0</v>
      </c>
      <c r="GFS67" s="830">
        <f t="shared" si="2454"/>
        <v>0</v>
      </c>
      <c r="GFU67" s="830">
        <f t="shared" si="2454"/>
        <v>0</v>
      </c>
      <c r="GFW67" s="830">
        <f t="shared" si="2454"/>
        <v>0</v>
      </c>
      <c r="GFY67" s="830">
        <f t="shared" si="2454"/>
        <v>0</v>
      </c>
      <c r="GGA67" s="830">
        <f t="shared" si="2454"/>
        <v>0</v>
      </c>
      <c r="GGC67" s="830">
        <f t="shared" si="2454"/>
        <v>0</v>
      </c>
      <c r="GGE67" s="830">
        <f t="shared" si="2454"/>
        <v>0</v>
      </c>
      <c r="GGG67" s="830">
        <f t="shared" si="2454"/>
        <v>0</v>
      </c>
      <c r="GGI67" s="830">
        <f t="shared" si="2454"/>
        <v>0</v>
      </c>
      <c r="GGK67" s="830">
        <f t="shared" si="2454"/>
        <v>0</v>
      </c>
      <c r="GGM67" s="830">
        <f t="shared" si="2454"/>
        <v>0</v>
      </c>
      <c r="GGO67" s="830">
        <f t="shared" si="2454"/>
        <v>0</v>
      </c>
      <c r="GGQ67" s="830">
        <f t="shared" si="2454"/>
        <v>0</v>
      </c>
      <c r="GGS67" s="830">
        <f t="shared" si="2454"/>
        <v>0</v>
      </c>
      <c r="GGU67" s="830">
        <f t="shared" si="2454"/>
        <v>0</v>
      </c>
      <c r="GGW67" s="830">
        <f t="shared" si="2454"/>
        <v>0</v>
      </c>
      <c r="GGY67" s="830">
        <f t="shared" si="2454"/>
        <v>0</v>
      </c>
      <c r="GHA67" s="830">
        <f t="shared" si="2454"/>
        <v>0</v>
      </c>
      <c r="GHC67" s="830">
        <f t="shared" si="2454"/>
        <v>0</v>
      </c>
      <c r="GHE67" s="830">
        <f t="shared" si="2454"/>
        <v>0</v>
      </c>
      <c r="GHG67" s="830">
        <f t="shared" si="2454"/>
        <v>0</v>
      </c>
      <c r="GHI67" s="830">
        <f t="shared" si="2454"/>
        <v>0</v>
      </c>
      <c r="GHK67" s="830">
        <f t="shared" si="2486"/>
        <v>0</v>
      </c>
      <c r="GHM67" s="830">
        <f t="shared" si="2486"/>
        <v>0</v>
      </c>
      <c r="GHO67" s="830">
        <f t="shared" si="2486"/>
        <v>0</v>
      </c>
      <c r="GHQ67" s="830">
        <f t="shared" si="2486"/>
        <v>0</v>
      </c>
      <c r="GHS67" s="830">
        <f t="shared" si="2486"/>
        <v>0</v>
      </c>
      <c r="GHU67" s="830">
        <f t="shared" si="2486"/>
        <v>0</v>
      </c>
      <c r="GHW67" s="830">
        <f t="shared" si="2486"/>
        <v>0</v>
      </c>
      <c r="GHY67" s="830">
        <f t="shared" si="2486"/>
        <v>0</v>
      </c>
      <c r="GIA67" s="830">
        <f t="shared" si="2486"/>
        <v>0</v>
      </c>
      <c r="GIC67" s="830">
        <f t="shared" si="2486"/>
        <v>0</v>
      </c>
      <c r="GIE67" s="830">
        <f t="shared" si="2486"/>
        <v>0</v>
      </c>
      <c r="GIG67" s="830">
        <f t="shared" si="2486"/>
        <v>0</v>
      </c>
      <c r="GII67" s="830">
        <f t="shared" si="2486"/>
        <v>0</v>
      </c>
      <c r="GIK67" s="830">
        <f t="shared" si="2486"/>
        <v>0</v>
      </c>
      <c r="GIM67" s="830">
        <f t="shared" si="2486"/>
        <v>0</v>
      </c>
      <c r="GIO67" s="830">
        <f t="shared" si="2486"/>
        <v>0</v>
      </c>
      <c r="GIQ67" s="830">
        <f t="shared" si="2486"/>
        <v>0</v>
      </c>
      <c r="GIS67" s="830">
        <f t="shared" si="2486"/>
        <v>0</v>
      </c>
      <c r="GIU67" s="830">
        <f t="shared" si="2486"/>
        <v>0</v>
      </c>
      <c r="GIW67" s="830">
        <f t="shared" si="2486"/>
        <v>0</v>
      </c>
      <c r="GIY67" s="830">
        <f t="shared" si="2486"/>
        <v>0</v>
      </c>
      <c r="GJA67" s="830">
        <f t="shared" si="2486"/>
        <v>0</v>
      </c>
      <c r="GJC67" s="830">
        <f t="shared" si="2486"/>
        <v>0</v>
      </c>
      <c r="GJE67" s="830">
        <f t="shared" si="2486"/>
        <v>0</v>
      </c>
      <c r="GJG67" s="830">
        <f t="shared" si="2486"/>
        <v>0</v>
      </c>
      <c r="GJI67" s="830">
        <f t="shared" si="2486"/>
        <v>0</v>
      </c>
      <c r="GJK67" s="830">
        <f t="shared" si="2486"/>
        <v>0</v>
      </c>
      <c r="GJM67" s="830">
        <f t="shared" si="2486"/>
        <v>0</v>
      </c>
      <c r="GJO67" s="830">
        <f t="shared" si="2486"/>
        <v>0</v>
      </c>
      <c r="GJQ67" s="830">
        <f t="shared" si="2486"/>
        <v>0</v>
      </c>
      <c r="GJS67" s="830">
        <f t="shared" si="2486"/>
        <v>0</v>
      </c>
      <c r="GJU67" s="830">
        <f t="shared" si="2486"/>
        <v>0</v>
      </c>
      <c r="GJW67" s="830">
        <f t="shared" si="2518"/>
        <v>0</v>
      </c>
      <c r="GJY67" s="830">
        <f t="shared" si="2518"/>
        <v>0</v>
      </c>
      <c r="GKA67" s="830">
        <f t="shared" si="2518"/>
        <v>0</v>
      </c>
      <c r="GKC67" s="830">
        <f t="shared" si="2518"/>
        <v>0</v>
      </c>
      <c r="GKE67" s="830">
        <f t="shared" si="2518"/>
        <v>0</v>
      </c>
      <c r="GKG67" s="830">
        <f t="shared" si="2518"/>
        <v>0</v>
      </c>
      <c r="GKI67" s="830">
        <f t="shared" si="2518"/>
        <v>0</v>
      </c>
      <c r="GKK67" s="830">
        <f t="shared" si="2518"/>
        <v>0</v>
      </c>
      <c r="GKM67" s="830">
        <f t="shared" si="2518"/>
        <v>0</v>
      </c>
      <c r="GKO67" s="830">
        <f t="shared" si="2518"/>
        <v>0</v>
      </c>
      <c r="GKQ67" s="830">
        <f t="shared" si="2518"/>
        <v>0</v>
      </c>
      <c r="GKS67" s="830">
        <f t="shared" si="2518"/>
        <v>0</v>
      </c>
      <c r="GKU67" s="830">
        <f t="shared" si="2518"/>
        <v>0</v>
      </c>
      <c r="GKW67" s="830">
        <f t="shared" si="2518"/>
        <v>0</v>
      </c>
      <c r="GKY67" s="830">
        <f t="shared" si="2518"/>
        <v>0</v>
      </c>
      <c r="GLA67" s="830">
        <f t="shared" si="2518"/>
        <v>0</v>
      </c>
      <c r="GLC67" s="830">
        <f t="shared" si="2518"/>
        <v>0</v>
      </c>
      <c r="GLE67" s="830">
        <f t="shared" si="2518"/>
        <v>0</v>
      </c>
      <c r="GLG67" s="830">
        <f t="shared" si="2518"/>
        <v>0</v>
      </c>
      <c r="GLI67" s="830">
        <f t="shared" si="2518"/>
        <v>0</v>
      </c>
      <c r="GLK67" s="830">
        <f t="shared" si="2518"/>
        <v>0</v>
      </c>
      <c r="GLM67" s="830">
        <f t="shared" si="2518"/>
        <v>0</v>
      </c>
      <c r="GLO67" s="830">
        <f t="shared" si="2518"/>
        <v>0</v>
      </c>
      <c r="GLQ67" s="830">
        <f t="shared" si="2518"/>
        <v>0</v>
      </c>
      <c r="GLS67" s="830">
        <f t="shared" si="2518"/>
        <v>0</v>
      </c>
      <c r="GLU67" s="830">
        <f t="shared" si="2518"/>
        <v>0</v>
      </c>
      <c r="GLW67" s="830">
        <f t="shared" si="2518"/>
        <v>0</v>
      </c>
      <c r="GLY67" s="830">
        <f t="shared" si="2518"/>
        <v>0</v>
      </c>
      <c r="GMA67" s="830">
        <f t="shared" si="2518"/>
        <v>0</v>
      </c>
      <c r="GMC67" s="830">
        <f t="shared" si="2518"/>
        <v>0</v>
      </c>
      <c r="GME67" s="830">
        <f t="shared" si="2518"/>
        <v>0</v>
      </c>
      <c r="GMG67" s="830">
        <f t="shared" si="2518"/>
        <v>0</v>
      </c>
      <c r="GMI67" s="830">
        <f t="shared" si="2550"/>
        <v>0</v>
      </c>
      <c r="GMK67" s="830">
        <f t="shared" si="2550"/>
        <v>0</v>
      </c>
      <c r="GMM67" s="830">
        <f t="shared" si="2550"/>
        <v>0</v>
      </c>
      <c r="GMO67" s="830">
        <f t="shared" si="2550"/>
        <v>0</v>
      </c>
      <c r="GMQ67" s="830">
        <f t="shared" si="2550"/>
        <v>0</v>
      </c>
      <c r="GMS67" s="830">
        <f t="shared" si="2550"/>
        <v>0</v>
      </c>
      <c r="GMU67" s="830">
        <f t="shared" si="2550"/>
        <v>0</v>
      </c>
      <c r="GMW67" s="830">
        <f t="shared" si="2550"/>
        <v>0</v>
      </c>
      <c r="GMY67" s="830">
        <f t="shared" si="2550"/>
        <v>0</v>
      </c>
      <c r="GNA67" s="830">
        <f t="shared" si="2550"/>
        <v>0</v>
      </c>
      <c r="GNC67" s="830">
        <f t="shared" si="2550"/>
        <v>0</v>
      </c>
      <c r="GNE67" s="830">
        <f t="shared" si="2550"/>
        <v>0</v>
      </c>
      <c r="GNG67" s="830">
        <f t="shared" si="2550"/>
        <v>0</v>
      </c>
      <c r="GNI67" s="830">
        <f t="shared" si="2550"/>
        <v>0</v>
      </c>
      <c r="GNK67" s="830">
        <f t="shared" si="2550"/>
        <v>0</v>
      </c>
      <c r="GNM67" s="830">
        <f t="shared" si="2550"/>
        <v>0</v>
      </c>
      <c r="GNO67" s="830">
        <f t="shared" si="2550"/>
        <v>0</v>
      </c>
      <c r="GNQ67" s="830">
        <f t="shared" si="2550"/>
        <v>0</v>
      </c>
      <c r="GNS67" s="830">
        <f t="shared" si="2550"/>
        <v>0</v>
      </c>
      <c r="GNU67" s="830">
        <f t="shared" si="2550"/>
        <v>0</v>
      </c>
      <c r="GNW67" s="830">
        <f t="shared" si="2550"/>
        <v>0</v>
      </c>
      <c r="GNY67" s="830">
        <f t="shared" si="2550"/>
        <v>0</v>
      </c>
      <c r="GOA67" s="830">
        <f t="shared" si="2550"/>
        <v>0</v>
      </c>
      <c r="GOC67" s="830">
        <f t="shared" si="2550"/>
        <v>0</v>
      </c>
      <c r="GOE67" s="830">
        <f t="shared" si="2550"/>
        <v>0</v>
      </c>
      <c r="GOG67" s="830">
        <f t="shared" si="2550"/>
        <v>0</v>
      </c>
      <c r="GOI67" s="830">
        <f t="shared" si="2550"/>
        <v>0</v>
      </c>
      <c r="GOK67" s="830">
        <f t="shared" si="2550"/>
        <v>0</v>
      </c>
      <c r="GOM67" s="830">
        <f t="shared" si="2550"/>
        <v>0</v>
      </c>
      <c r="GOO67" s="830">
        <f t="shared" si="2550"/>
        <v>0</v>
      </c>
      <c r="GOQ67" s="830">
        <f t="shared" si="2550"/>
        <v>0</v>
      </c>
      <c r="GOS67" s="830">
        <f t="shared" si="2550"/>
        <v>0</v>
      </c>
      <c r="GOU67" s="830">
        <f t="shared" si="2582"/>
        <v>0</v>
      </c>
      <c r="GOW67" s="830">
        <f t="shared" si="2582"/>
        <v>0</v>
      </c>
      <c r="GOY67" s="830">
        <f t="shared" si="2582"/>
        <v>0</v>
      </c>
      <c r="GPA67" s="830">
        <f t="shared" si="2582"/>
        <v>0</v>
      </c>
      <c r="GPC67" s="830">
        <f t="shared" si="2582"/>
        <v>0</v>
      </c>
      <c r="GPE67" s="830">
        <f t="shared" si="2582"/>
        <v>0</v>
      </c>
      <c r="GPG67" s="830">
        <f t="shared" si="2582"/>
        <v>0</v>
      </c>
      <c r="GPI67" s="830">
        <f t="shared" si="2582"/>
        <v>0</v>
      </c>
      <c r="GPK67" s="830">
        <f t="shared" si="2582"/>
        <v>0</v>
      </c>
      <c r="GPM67" s="830">
        <f t="shared" si="2582"/>
        <v>0</v>
      </c>
      <c r="GPO67" s="830">
        <f t="shared" si="2582"/>
        <v>0</v>
      </c>
      <c r="GPQ67" s="830">
        <f t="shared" si="2582"/>
        <v>0</v>
      </c>
      <c r="GPS67" s="830">
        <f t="shared" si="2582"/>
        <v>0</v>
      </c>
      <c r="GPU67" s="830">
        <f t="shared" si="2582"/>
        <v>0</v>
      </c>
      <c r="GPW67" s="830">
        <f t="shared" si="2582"/>
        <v>0</v>
      </c>
      <c r="GPY67" s="830">
        <f t="shared" si="2582"/>
        <v>0</v>
      </c>
      <c r="GQA67" s="830">
        <f t="shared" si="2582"/>
        <v>0</v>
      </c>
      <c r="GQC67" s="830">
        <f t="shared" si="2582"/>
        <v>0</v>
      </c>
      <c r="GQE67" s="830">
        <f t="shared" si="2582"/>
        <v>0</v>
      </c>
      <c r="GQG67" s="830">
        <f t="shared" si="2582"/>
        <v>0</v>
      </c>
      <c r="GQI67" s="830">
        <f t="shared" si="2582"/>
        <v>0</v>
      </c>
      <c r="GQK67" s="830">
        <f t="shared" si="2582"/>
        <v>0</v>
      </c>
      <c r="GQM67" s="830">
        <f t="shared" si="2582"/>
        <v>0</v>
      </c>
      <c r="GQO67" s="830">
        <f t="shared" si="2582"/>
        <v>0</v>
      </c>
      <c r="GQQ67" s="830">
        <f t="shared" si="2582"/>
        <v>0</v>
      </c>
      <c r="GQS67" s="830">
        <f t="shared" si="2582"/>
        <v>0</v>
      </c>
      <c r="GQU67" s="830">
        <f t="shared" si="2582"/>
        <v>0</v>
      </c>
      <c r="GQW67" s="830">
        <f t="shared" si="2582"/>
        <v>0</v>
      </c>
      <c r="GQY67" s="830">
        <f t="shared" si="2582"/>
        <v>0</v>
      </c>
      <c r="GRA67" s="830">
        <f t="shared" si="2582"/>
        <v>0</v>
      </c>
      <c r="GRC67" s="830">
        <f t="shared" si="2582"/>
        <v>0</v>
      </c>
      <c r="GRE67" s="830">
        <f t="shared" si="2582"/>
        <v>0</v>
      </c>
      <c r="GRG67" s="830">
        <f t="shared" si="2614"/>
        <v>0</v>
      </c>
      <c r="GRI67" s="830">
        <f t="shared" si="2614"/>
        <v>0</v>
      </c>
      <c r="GRK67" s="830">
        <f t="shared" si="2614"/>
        <v>0</v>
      </c>
      <c r="GRM67" s="830">
        <f t="shared" si="2614"/>
        <v>0</v>
      </c>
      <c r="GRO67" s="830">
        <f t="shared" si="2614"/>
        <v>0</v>
      </c>
      <c r="GRQ67" s="830">
        <f t="shared" si="2614"/>
        <v>0</v>
      </c>
      <c r="GRS67" s="830">
        <f t="shared" si="2614"/>
        <v>0</v>
      </c>
      <c r="GRU67" s="830">
        <f t="shared" si="2614"/>
        <v>0</v>
      </c>
      <c r="GRW67" s="830">
        <f t="shared" si="2614"/>
        <v>0</v>
      </c>
      <c r="GRY67" s="830">
        <f t="shared" si="2614"/>
        <v>0</v>
      </c>
      <c r="GSA67" s="830">
        <f t="shared" si="2614"/>
        <v>0</v>
      </c>
      <c r="GSC67" s="830">
        <f t="shared" si="2614"/>
        <v>0</v>
      </c>
      <c r="GSE67" s="830">
        <f t="shared" si="2614"/>
        <v>0</v>
      </c>
      <c r="GSG67" s="830">
        <f t="shared" si="2614"/>
        <v>0</v>
      </c>
      <c r="GSI67" s="830">
        <f t="shared" si="2614"/>
        <v>0</v>
      </c>
      <c r="GSK67" s="830">
        <f t="shared" si="2614"/>
        <v>0</v>
      </c>
      <c r="GSM67" s="830">
        <f t="shared" si="2614"/>
        <v>0</v>
      </c>
      <c r="GSO67" s="830">
        <f t="shared" si="2614"/>
        <v>0</v>
      </c>
      <c r="GSQ67" s="830">
        <f t="shared" si="2614"/>
        <v>0</v>
      </c>
      <c r="GSS67" s="830">
        <f t="shared" si="2614"/>
        <v>0</v>
      </c>
      <c r="GSU67" s="830">
        <f t="shared" si="2614"/>
        <v>0</v>
      </c>
      <c r="GSW67" s="830">
        <f t="shared" si="2614"/>
        <v>0</v>
      </c>
      <c r="GSY67" s="830">
        <f t="shared" si="2614"/>
        <v>0</v>
      </c>
      <c r="GTA67" s="830">
        <f t="shared" si="2614"/>
        <v>0</v>
      </c>
      <c r="GTC67" s="830">
        <f t="shared" si="2614"/>
        <v>0</v>
      </c>
      <c r="GTE67" s="830">
        <f t="shared" si="2614"/>
        <v>0</v>
      </c>
      <c r="GTG67" s="830">
        <f t="shared" si="2614"/>
        <v>0</v>
      </c>
      <c r="GTI67" s="830">
        <f t="shared" si="2614"/>
        <v>0</v>
      </c>
      <c r="GTK67" s="830">
        <f t="shared" si="2614"/>
        <v>0</v>
      </c>
      <c r="GTM67" s="830">
        <f t="shared" si="2614"/>
        <v>0</v>
      </c>
      <c r="GTO67" s="830">
        <f t="shared" si="2614"/>
        <v>0</v>
      </c>
      <c r="GTQ67" s="830">
        <f t="shared" si="2614"/>
        <v>0</v>
      </c>
      <c r="GTS67" s="830">
        <f t="shared" si="2646"/>
        <v>0</v>
      </c>
      <c r="GTU67" s="830">
        <f t="shared" si="2646"/>
        <v>0</v>
      </c>
      <c r="GTW67" s="830">
        <f t="shared" si="2646"/>
        <v>0</v>
      </c>
      <c r="GTY67" s="830">
        <f t="shared" si="2646"/>
        <v>0</v>
      </c>
      <c r="GUA67" s="830">
        <f t="shared" si="2646"/>
        <v>0</v>
      </c>
      <c r="GUC67" s="830">
        <f t="shared" si="2646"/>
        <v>0</v>
      </c>
      <c r="GUE67" s="830">
        <f t="shared" si="2646"/>
        <v>0</v>
      </c>
      <c r="GUG67" s="830">
        <f t="shared" si="2646"/>
        <v>0</v>
      </c>
      <c r="GUI67" s="830">
        <f t="shared" si="2646"/>
        <v>0</v>
      </c>
      <c r="GUK67" s="830">
        <f t="shared" si="2646"/>
        <v>0</v>
      </c>
      <c r="GUM67" s="830">
        <f t="shared" si="2646"/>
        <v>0</v>
      </c>
      <c r="GUO67" s="830">
        <f t="shared" si="2646"/>
        <v>0</v>
      </c>
      <c r="GUQ67" s="830">
        <f t="shared" si="2646"/>
        <v>0</v>
      </c>
      <c r="GUS67" s="830">
        <f t="shared" si="2646"/>
        <v>0</v>
      </c>
      <c r="GUU67" s="830">
        <f t="shared" si="2646"/>
        <v>0</v>
      </c>
      <c r="GUW67" s="830">
        <f t="shared" si="2646"/>
        <v>0</v>
      </c>
      <c r="GUY67" s="830">
        <f t="shared" si="2646"/>
        <v>0</v>
      </c>
      <c r="GVA67" s="830">
        <f t="shared" si="2646"/>
        <v>0</v>
      </c>
      <c r="GVC67" s="830">
        <f t="shared" si="2646"/>
        <v>0</v>
      </c>
      <c r="GVE67" s="830">
        <f t="shared" si="2646"/>
        <v>0</v>
      </c>
      <c r="GVG67" s="830">
        <f t="shared" si="2646"/>
        <v>0</v>
      </c>
      <c r="GVI67" s="830">
        <f t="shared" si="2646"/>
        <v>0</v>
      </c>
      <c r="GVK67" s="830">
        <f t="shared" si="2646"/>
        <v>0</v>
      </c>
      <c r="GVM67" s="830">
        <f t="shared" si="2646"/>
        <v>0</v>
      </c>
      <c r="GVO67" s="830">
        <f t="shared" si="2646"/>
        <v>0</v>
      </c>
      <c r="GVQ67" s="830">
        <f t="shared" si="2646"/>
        <v>0</v>
      </c>
      <c r="GVS67" s="830">
        <f t="shared" si="2646"/>
        <v>0</v>
      </c>
      <c r="GVU67" s="830">
        <f t="shared" si="2646"/>
        <v>0</v>
      </c>
      <c r="GVW67" s="830">
        <f t="shared" si="2646"/>
        <v>0</v>
      </c>
      <c r="GVY67" s="830">
        <f t="shared" si="2646"/>
        <v>0</v>
      </c>
      <c r="GWA67" s="830">
        <f t="shared" si="2646"/>
        <v>0</v>
      </c>
      <c r="GWC67" s="830">
        <f t="shared" si="2646"/>
        <v>0</v>
      </c>
      <c r="GWE67" s="830">
        <f t="shared" si="2678"/>
        <v>0</v>
      </c>
      <c r="GWG67" s="830">
        <f t="shared" si="2678"/>
        <v>0</v>
      </c>
      <c r="GWI67" s="830">
        <f t="shared" si="2678"/>
        <v>0</v>
      </c>
      <c r="GWK67" s="830">
        <f t="shared" si="2678"/>
        <v>0</v>
      </c>
      <c r="GWM67" s="830">
        <f t="shared" si="2678"/>
        <v>0</v>
      </c>
      <c r="GWO67" s="830">
        <f t="shared" si="2678"/>
        <v>0</v>
      </c>
      <c r="GWQ67" s="830">
        <f t="shared" si="2678"/>
        <v>0</v>
      </c>
      <c r="GWS67" s="830">
        <f t="shared" si="2678"/>
        <v>0</v>
      </c>
      <c r="GWU67" s="830">
        <f t="shared" si="2678"/>
        <v>0</v>
      </c>
      <c r="GWW67" s="830">
        <f t="shared" si="2678"/>
        <v>0</v>
      </c>
      <c r="GWY67" s="830">
        <f t="shared" si="2678"/>
        <v>0</v>
      </c>
      <c r="GXA67" s="830">
        <f t="shared" si="2678"/>
        <v>0</v>
      </c>
      <c r="GXC67" s="830">
        <f t="shared" si="2678"/>
        <v>0</v>
      </c>
      <c r="GXE67" s="830">
        <f t="shared" si="2678"/>
        <v>0</v>
      </c>
      <c r="GXG67" s="830">
        <f t="shared" si="2678"/>
        <v>0</v>
      </c>
      <c r="GXI67" s="830">
        <f t="shared" si="2678"/>
        <v>0</v>
      </c>
      <c r="GXK67" s="830">
        <f t="shared" si="2678"/>
        <v>0</v>
      </c>
      <c r="GXM67" s="830">
        <f t="shared" si="2678"/>
        <v>0</v>
      </c>
      <c r="GXO67" s="830">
        <f t="shared" si="2678"/>
        <v>0</v>
      </c>
      <c r="GXQ67" s="830">
        <f t="shared" si="2678"/>
        <v>0</v>
      </c>
      <c r="GXS67" s="830">
        <f t="shared" si="2678"/>
        <v>0</v>
      </c>
      <c r="GXU67" s="830">
        <f t="shared" si="2678"/>
        <v>0</v>
      </c>
      <c r="GXW67" s="830">
        <f t="shared" si="2678"/>
        <v>0</v>
      </c>
      <c r="GXY67" s="830">
        <f t="shared" si="2678"/>
        <v>0</v>
      </c>
      <c r="GYA67" s="830">
        <f t="shared" si="2678"/>
        <v>0</v>
      </c>
      <c r="GYC67" s="830">
        <f t="shared" si="2678"/>
        <v>0</v>
      </c>
      <c r="GYE67" s="830">
        <f t="shared" si="2678"/>
        <v>0</v>
      </c>
      <c r="GYG67" s="830">
        <f t="shared" si="2678"/>
        <v>0</v>
      </c>
      <c r="GYI67" s="830">
        <f t="shared" si="2678"/>
        <v>0</v>
      </c>
      <c r="GYK67" s="830">
        <f t="shared" si="2678"/>
        <v>0</v>
      </c>
      <c r="GYM67" s="830">
        <f t="shared" si="2678"/>
        <v>0</v>
      </c>
      <c r="GYO67" s="830">
        <f t="shared" si="2678"/>
        <v>0</v>
      </c>
      <c r="GYQ67" s="830">
        <f t="shared" si="2710"/>
        <v>0</v>
      </c>
      <c r="GYS67" s="830">
        <f t="shared" si="2710"/>
        <v>0</v>
      </c>
      <c r="GYU67" s="830">
        <f t="shared" si="2710"/>
        <v>0</v>
      </c>
      <c r="GYW67" s="830">
        <f t="shared" si="2710"/>
        <v>0</v>
      </c>
      <c r="GYY67" s="830">
        <f t="shared" si="2710"/>
        <v>0</v>
      </c>
      <c r="GZA67" s="830">
        <f t="shared" si="2710"/>
        <v>0</v>
      </c>
      <c r="GZC67" s="830">
        <f t="shared" si="2710"/>
        <v>0</v>
      </c>
      <c r="GZE67" s="830">
        <f t="shared" si="2710"/>
        <v>0</v>
      </c>
      <c r="GZG67" s="830">
        <f t="shared" si="2710"/>
        <v>0</v>
      </c>
      <c r="GZI67" s="830">
        <f t="shared" si="2710"/>
        <v>0</v>
      </c>
      <c r="GZK67" s="830">
        <f t="shared" si="2710"/>
        <v>0</v>
      </c>
      <c r="GZM67" s="830">
        <f t="shared" si="2710"/>
        <v>0</v>
      </c>
      <c r="GZO67" s="830">
        <f t="shared" si="2710"/>
        <v>0</v>
      </c>
      <c r="GZQ67" s="830">
        <f t="shared" si="2710"/>
        <v>0</v>
      </c>
      <c r="GZS67" s="830">
        <f t="shared" si="2710"/>
        <v>0</v>
      </c>
      <c r="GZU67" s="830">
        <f t="shared" si="2710"/>
        <v>0</v>
      </c>
      <c r="GZW67" s="830">
        <f t="shared" si="2710"/>
        <v>0</v>
      </c>
      <c r="GZY67" s="830">
        <f t="shared" si="2710"/>
        <v>0</v>
      </c>
      <c r="HAA67" s="830">
        <f t="shared" si="2710"/>
        <v>0</v>
      </c>
      <c r="HAC67" s="830">
        <f t="shared" si="2710"/>
        <v>0</v>
      </c>
      <c r="HAE67" s="830">
        <f t="shared" si="2710"/>
        <v>0</v>
      </c>
      <c r="HAG67" s="830">
        <f t="shared" si="2710"/>
        <v>0</v>
      </c>
      <c r="HAI67" s="830">
        <f t="shared" si="2710"/>
        <v>0</v>
      </c>
      <c r="HAK67" s="830">
        <f t="shared" si="2710"/>
        <v>0</v>
      </c>
      <c r="HAM67" s="830">
        <f t="shared" si="2710"/>
        <v>0</v>
      </c>
      <c r="HAO67" s="830">
        <f t="shared" si="2710"/>
        <v>0</v>
      </c>
      <c r="HAQ67" s="830">
        <f t="shared" si="2710"/>
        <v>0</v>
      </c>
      <c r="HAS67" s="830">
        <f t="shared" si="2710"/>
        <v>0</v>
      </c>
      <c r="HAU67" s="830">
        <f t="shared" si="2710"/>
        <v>0</v>
      </c>
      <c r="HAW67" s="830">
        <f t="shared" si="2710"/>
        <v>0</v>
      </c>
      <c r="HAY67" s="830">
        <f t="shared" si="2710"/>
        <v>0</v>
      </c>
      <c r="HBA67" s="830">
        <f t="shared" si="2710"/>
        <v>0</v>
      </c>
      <c r="HBC67" s="830">
        <f t="shared" si="2742"/>
        <v>0</v>
      </c>
      <c r="HBE67" s="830">
        <f t="shared" si="2742"/>
        <v>0</v>
      </c>
      <c r="HBG67" s="830">
        <f t="shared" si="2742"/>
        <v>0</v>
      </c>
      <c r="HBI67" s="830">
        <f t="shared" si="2742"/>
        <v>0</v>
      </c>
      <c r="HBK67" s="830">
        <f t="shared" si="2742"/>
        <v>0</v>
      </c>
      <c r="HBM67" s="830">
        <f t="shared" si="2742"/>
        <v>0</v>
      </c>
      <c r="HBO67" s="830">
        <f t="shared" si="2742"/>
        <v>0</v>
      </c>
      <c r="HBQ67" s="830">
        <f t="shared" si="2742"/>
        <v>0</v>
      </c>
      <c r="HBS67" s="830">
        <f t="shared" si="2742"/>
        <v>0</v>
      </c>
      <c r="HBU67" s="830">
        <f t="shared" si="2742"/>
        <v>0</v>
      </c>
      <c r="HBW67" s="830">
        <f t="shared" si="2742"/>
        <v>0</v>
      </c>
      <c r="HBY67" s="830">
        <f t="shared" si="2742"/>
        <v>0</v>
      </c>
      <c r="HCA67" s="830">
        <f t="shared" si="2742"/>
        <v>0</v>
      </c>
      <c r="HCC67" s="830">
        <f t="shared" si="2742"/>
        <v>0</v>
      </c>
      <c r="HCE67" s="830">
        <f t="shared" si="2742"/>
        <v>0</v>
      </c>
      <c r="HCG67" s="830">
        <f t="shared" si="2742"/>
        <v>0</v>
      </c>
      <c r="HCI67" s="830">
        <f t="shared" si="2742"/>
        <v>0</v>
      </c>
      <c r="HCK67" s="830">
        <f t="shared" si="2742"/>
        <v>0</v>
      </c>
      <c r="HCM67" s="830">
        <f t="shared" si="2742"/>
        <v>0</v>
      </c>
      <c r="HCO67" s="830">
        <f t="shared" si="2742"/>
        <v>0</v>
      </c>
      <c r="HCQ67" s="830">
        <f t="shared" si="2742"/>
        <v>0</v>
      </c>
      <c r="HCS67" s="830">
        <f t="shared" si="2742"/>
        <v>0</v>
      </c>
      <c r="HCU67" s="830">
        <f t="shared" si="2742"/>
        <v>0</v>
      </c>
      <c r="HCW67" s="830">
        <f t="shared" si="2742"/>
        <v>0</v>
      </c>
      <c r="HCY67" s="830">
        <f t="shared" si="2742"/>
        <v>0</v>
      </c>
      <c r="HDA67" s="830">
        <f t="shared" si="2742"/>
        <v>0</v>
      </c>
      <c r="HDC67" s="830">
        <f t="shared" si="2742"/>
        <v>0</v>
      </c>
      <c r="HDE67" s="830">
        <f t="shared" si="2742"/>
        <v>0</v>
      </c>
      <c r="HDG67" s="830">
        <f t="shared" si="2742"/>
        <v>0</v>
      </c>
      <c r="HDI67" s="830">
        <f t="shared" si="2742"/>
        <v>0</v>
      </c>
      <c r="HDK67" s="830">
        <f t="shared" si="2742"/>
        <v>0</v>
      </c>
      <c r="HDM67" s="830">
        <f t="shared" si="2742"/>
        <v>0</v>
      </c>
      <c r="HDO67" s="830">
        <f t="shared" si="2774"/>
        <v>0</v>
      </c>
      <c r="HDQ67" s="830">
        <f t="shared" si="2774"/>
        <v>0</v>
      </c>
      <c r="HDS67" s="830">
        <f t="shared" si="2774"/>
        <v>0</v>
      </c>
      <c r="HDU67" s="830">
        <f t="shared" si="2774"/>
        <v>0</v>
      </c>
      <c r="HDW67" s="830">
        <f t="shared" si="2774"/>
        <v>0</v>
      </c>
      <c r="HDY67" s="830">
        <f t="shared" si="2774"/>
        <v>0</v>
      </c>
      <c r="HEA67" s="830">
        <f t="shared" si="2774"/>
        <v>0</v>
      </c>
      <c r="HEC67" s="830">
        <f t="shared" si="2774"/>
        <v>0</v>
      </c>
      <c r="HEE67" s="830">
        <f t="shared" si="2774"/>
        <v>0</v>
      </c>
      <c r="HEG67" s="830">
        <f t="shared" si="2774"/>
        <v>0</v>
      </c>
      <c r="HEI67" s="830">
        <f t="shared" si="2774"/>
        <v>0</v>
      </c>
      <c r="HEK67" s="830">
        <f t="shared" si="2774"/>
        <v>0</v>
      </c>
      <c r="HEM67" s="830">
        <f t="shared" si="2774"/>
        <v>0</v>
      </c>
      <c r="HEO67" s="830">
        <f t="shared" si="2774"/>
        <v>0</v>
      </c>
      <c r="HEQ67" s="830">
        <f t="shared" si="2774"/>
        <v>0</v>
      </c>
      <c r="HES67" s="830">
        <f t="shared" si="2774"/>
        <v>0</v>
      </c>
      <c r="HEU67" s="830">
        <f t="shared" si="2774"/>
        <v>0</v>
      </c>
      <c r="HEW67" s="830">
        <f t="shared" si="2774"/>
        <v>0</v>
      </c>
      <c r="HEY67" s="830">
        <f t="shared" si="2774"/>
        <v>0</v>
      </c>
      <c r="HFA67" s="830">
        <f t="shared" si="2774"/>
        <v>0</v>
      </c>
      <c r="HFC67" s="830">
        <f t="shared" si="2774"/>
        <v>0</v>
      </c>
      <c r="HFE67" s="830">
        <f t="shared" si="2774"/>
        <v>0</v>
      </c>
      <c r="HFG67" s="830">
        <f t="shared" si="2774"/>
        <v>0</v>
      </c>
      <c r="HFI67" s="830">
        <f t="shared" si="2774"/>
        <v>0</v>
      </c>
      <c r="HFK67" s="830">
        <f t="shared" si="2774"/>
        <v>0</v>
      </c>
      <c r="HFM67" s="830">
        <f t="shared" si="2774"/>
        <v>0</v>
      </c>
      <c r="HFO67" s="830">
        <f t="shared" si="2774"/>
        <v>0</v>
      </c>
      <c r="HFQ67" s="830">
        <f t="shared" si="2774"/>
        <v>0</v>
      </c>
      <c r="HFS67" s="830">
        <f t="shared" si="2774"/>
        <v>0</v>
      </c>
      <c r="HFU67" s="830">
        <f t="shared" si="2774"/>
        <v>0</v>
      </c>
      <c r="HFW67" s="830">
        <f t="shared" si="2774"/>
        <v>0</v>
      </c>
      <c r="HFY67" s="830">
        <f t="shared" si="2774"/>
        <v>0</v>
      </c>
      <c r="HGA67" s="830">
        <f t="shared" si="2806"/>
        <v>0</v>
      </c>
      <c r="HGC67" s="830">
        <f t="shared" si="2806"/>
        <v>0</v>
      </c>
      <c r="HGE67" s="830">
        <f t="shared" si="2806"/>
        <v>0</v>
      </c>
      <c r="HGG67" s="830">
        <f t="shared" si="2806"/>
        <v>0</v>
      </c>
      <c r="HGI67" s="830">
        <f t="shared" si="2806"/>
        <v>0</v>
      </c>
      <c r="HGK67" s="830">
        <f t="shared" si="2806"/>
        <v>0</v>
      </c>
      <c r="HGM67" s="830">
        <f t="shared" si="2806"/>
        <v>0</v>
      </c>
      <c r="HGO67" s="830">
        <f t="shared" si="2806"/>
        <v>0</v>
      </c>
      <c r="HGQ67" s="830">
        <f t="shared" si="2806"/>
        <v>0</v>
      </c>
      <c r="HGS67" s="830">
        <f t="shared" si="2806"/>
        <v>0</v>
      </c>
      <c r="HGU67" s="830">
        <f t="shared" si="2806"/>
        <v>0</v>
      </c>
      <c r="HGW67" s="830">
        <f t="shared" si="2806"/>
        <v>0</v>
      </c>
      <c r="HGY67" s="830">
        <f t="shared" si="2806"/>
        <v>0</v>
      </c>
      <c r="HHA67" s="830">
        <f t="shared" si="2806"/>
        <v>0</v>
      </c>
      <c r="HHC67" s="830">
        <f t="shared" si="2806"/>
        <v>0</v>
      </c>
      <c r="HHE67" s="830">
        <f t="shared" si="2806"/>
        <v>0</v>
      </c>
      <c r="HHG67" s="830">
        <f t="shared" si="2806"/>
        <v>0</v>
      </c>
      <c r="HHI67" s="830">
        <f t="shared" si="2806"/>
        <v>0</v>
      </c>
      <c r="HHK67" s="830">
        <f t="shared" si="2806"/>
        <v>0</v>
      </c>
      <c r="HHM67" s="830">
        <f t="shared" si="2806"/>
        <v>0</v>
      </c>
      <c r="HHO67" s="830">
        <f t="shared" si="2806"/>
        <v>0</v>
      </c>
      <c r="HHQ67" s="830">
        <f t="shared" si="2806"/>
        <v>0</v>
      </c>
      <c r="HHS67" s="830">
        <f t="shared" si="2806"/>
        <v>0</v>
      </c>
      <c r="HHU67" s="830">
        <f t="shared" si="2806"/>
        <v>0</v>
      </c>
      <c r="HHW67" s="830">
        <f t="shared" si="2806"/>
        <v>0</v>
      </c>
      <c r="HHY67" s="830">
        <f t="shared" si="2806"/>
        <v>0</v>
      </c>
      <c r="HIA67" s="830">
        <f t="shared" si="2806"/>
        <v>0</v>
      </c>
      <c r="HIC67" s="830">
        <f t="shared" si="2806"/>
        <v>0</v>
      </c>
      <c r="HIE67" s="830">
        <f t="shared" si="2806"/>
        <v>0</v>
      </c>
      <c r="HIG67" s="830">
        <f t="shared" si="2806"/>
        <v>0</v>
      </c>
      <c r="HII67" s="830">
        <f t="shared" si="2806"/>
        <v>0</v>
      </c>
      <c r="HIK67" s="830">
        <f t="shared" si="2806"/>
        <v>0</v>
      </c>
      <c r="HIM67" s="830">
        <f t="shared" si="2838"/>
        <v>0</v>
      </c>
      <c r="HIO67" s="830">
        <f t="shared" si="2838"/>
        <v>0</v>
      </c>
      <c r="HIQ67" s="830">
        <f t="shared" si="2838"/>
        <v>0</v>
      </c>
      <c r="HIS67" s="830">
        <f t="shared" si="2838"/>
        <v>0</v>
      </c>
      <c r="HIU67" s="830">
        <f t="shared" si="2838"/>
        <v>0</v>
      </c>
      <c r="HIW67" s="830">
        <f t="shared" si="2838"/>
        <v>0</v>
      </c>
      <c r="HIY67" s="830">
        <f t="shared" si="2838"/>
        <v>0</v>
      </c>
      <c r="HJA67" s="830">
        <f t="shared" si="2838"/>
        <v>0</v>
      </c>
      <c r="HJC67" s="830">
        <f t="shared" si="2838"/>
        <v>0</v>
      </c>
      <c r="HJE67" s="830">
        <f t="shared" si="2838"/>
        <v>0</v>
      </c>
      <c r="HJG67" s="830">
        <f t="shared" si="2838"/>
        <v>0</v>
      </c>
      <c r="HJI67" s="830">
        <f t="shared" si="2838"/>
        <v>0</v>
      </c>
      <c r="HJK67" s="830">
        <f t="shared" si="2838"/>
        <v>0</v>
      </c>
      <c r="HJM67" s="830">
        <f t="shared" si="2838"/>
        <v>0</v>
      </c>
      <c r="HJO67" s="830">
        <f t="shared" si="2838"/>
        <v>0</v>
      </c>
      <c r="HJQ67" s="830">
        <f t="shared" si="2838"/>
        <v>0</v>
      </c>
      <c r="HJS67" s="830">
        <f t="shared" si="2838"/>
        <v>0</v>
      </c>
      <c r="HJU67" s="830">
        <f t="shared" si="2838"/>
        <v>0</v>
      </c>
      <c r="HJW67" s="830">
        <f t="shared" si="2838"/>
        <v>0</v>
      </c>
      <c r="HJY67" s="830">
        <f t="shared" si="2838"/>
        <v>0</v>
      </c>
      <c r="HKA67" s="830">
        <f t="shared" si="2838"/>
        <v>0</v>
      </c>
      <c r="HKC67" s="830">
        <f t="shared" si="2838"/>
        <v>0</v>
      </c>
      <c r="HKE67" s="830">
        <f t="shared" si="2838"/>
        <v>0</v>
      </c>
      <c r="HKG67" s="830">
        <f t="shared" si="2838"/>
        <v>0</v>
      </c>
      <c r="HKI67" s="830">
        <f t="shared" si="2838"/>
        <v>0</v>
      </c>
      <c r="HKK67" s="830">
        <f t="shared" si="2838"/>
        <v>0</v>
      </c>
      <c r="HKM67" s="830">
        <f t="shared" si="2838"/>
        <v>0</v>
      </c>
      <c r="HKO67" s="830">
        <f t="shared" si="2838"/>
        <v>0</v>
      </c>
      <c r="HKQ67" s="830">
        <f t="shared" si="2838"/>
        <v>0</v>
      </c>
      <c r="HKS67" s="830">
        <f t="shared" si="2838"/>
        <v>0</v>
      </c>
      <c r="HKU67" s="830">
        <f t="shared" si="2838"/>
        <v>0</v>
      </c>
      <c r="HKW67" s="830">
        <f t="shared" si="2838"/>
        <v>0</v>
      </c>
      <c r="HKY67" s="830">
        <f t="shared" si="2870"/>
        <v>0</v>
      </c>
      <c r="HLA67" s="830">
        <f t="shared" si="2870"/>
        <v>0</v>
      </c>
      <c r="HLC67" s="830">
        <f t="shared" si="2870"/>
        <v>0</v>
      </c>
      <c r="HLE67" s="830">
        <f t="shared" si="2870"/>
        <v>0</v>
      </c>
      <c r="HLG67" s="830">
        <f t="shared" si="2870"/>
        <v>0</v>
      </c>
      <c r="HLI67" s="830">
        <f t="shared" si="2870"/>
        <v>0</v>
      </c>
      <c r="HLK67" s="830">
        <f t="shared" si="2870"/>
        <v>0</v>
      </c>
      <c r="HLM67" s="830">
        <f t="shared" si="2870"/>
        <v>0</v>
      </c>
      <c r="HLO67" s="830">
        <f t="shared" si="2870"/>
        <v>0</v>
      </c>
      <c r="HLQ67" s="830">
        <f t="shared" si="2870"/>
        <v>0</v>
      </c>
      <c r="HLS67" s="830">
        <f t="shared" si="2870"/>
        <v>0</v>
      </c>
      <c r="HLU67" s="830">
        <f t="shared" si="2870"/>
        <v>0</v>
      </c>
      <c r="HLW67" s="830">
        <f t="shared" si="2870"/>
        <v>0</v>
      </c>
      <c r="HLY67" s="830">
        <f t="shared" si="2870"/>
        <v>0</v>
      </c>
      <c r="HMA67" s="830">
        <f t="shared" si="2870"/>
        <v>0</v>
      </c>
      <c r="HMC67" s="830">
        <f t="shared" si="2870"/>
        <v>0</v>
      </c>
      <c r="HME67" s="830">
        <f t="shared" si="2870"/>
        <v>0</v>
      </c>
      <c r="HMG67" s="830">
        <f t="shared" si="2870"/>
        <v>0</v>
      </c>
      <c r="HMI67" s="830">
        <f t="shared" si="2870"/>
        <v>0</v>
      </c>
      <c r="HMK67" s="830">
        <f t="shared" si="2870"/>
        <v>0</v>
      </c>
      <c r="HMM67" s="830">
        <f t="shared" si="2870"/>
        <v>0</v>
      </c>
      <c r="HMO67" s="830">
        <f t="shared" si="2870"/>
        <v>0</v>
      </c>
      <c r="HMQ67" s="830">
        <f t="shared" si="2870"/>
        <v>0</v>
      </c>
      <c r="HMS67" s="830">
        <f t="shared" si="2870"/>
        <v>0</v>
      </c>
      <c r="HMU67" s="830">
        <f t="shared" si="2870"/>
        <v>0</v>
      </c>
      <c r="HMW67" s="830">
        <f t="shared" si="2870"/>
        <v>0</v>
      </c>
      <c r="HMY67" s="830">
        <f t="shared" si="2870"/>
        <v>0</v>
      </c>
      <c r="HNA67" s="830">
        <f t="shared" si="2870"/>
        <v>0</v>
      </c>
      <c r="HNC67" s="830">
        <f t="shared" si="2870"/>
        <v>0</v>
      </c>
      <c r="HNE67" s="830">
        <f t="shared" si="2870"/>
        <v>0</v>
      </c>
      <c r="HNG67" s="830">
        <f t="shared" si="2870"/>
        <v>0</v>
      </c>
      <c r="HNI67" s="830">
        <f t="shared" si="2870"/>
        <v>0</v>
      </c>
      <c r="HNK67" s="830">
        <f t="shared" si="2902"/>
        <v>0</v>
      </c>
      <c r="HNM67" s="830">
        <f t="shared" si="2902"/>
        <v>0</v>
      </c>
      <c r="HNO67" s="830">
        <f t="shared" si="2902"/>
        <v>0</v>
      </c>
      <c r="HNQ67" s="830">
        <f t="shared" si="2902"/>
        <v>0</v>
      </c>
      <c r="HNS67" s="830">
        <f t="shared" si="2902"/>
        <v>0</v>
      </c>
      <c r="HNU67" s="830">
        <f t="shared" si="2902"/>
        <v>0</v>
      </c>
      <c r="HNW67" s="830">
        <f t="shared" si="2902"/>
        <v>0</v>
      </c>
      <c r="HNY67" s="830">
        <f t="shared" si="2902"/>
        <v>0</v>
      </c>
      <c r="HOA67" s="830">
        <f t="shared" si="2902"/>
        <v>0</v>
      </c>
      <c r="HOC67" s="830">
        <f t="shared" si="2902"/>
        <v>0</v>
      </c>
      <c r="HOE67" s="830">
        <f t="shared" si="2902"/>
        <v>0</v>
      </c>
      <c r="HOG67" s="830">
        <f t="shared" si="2902"/>
        <v>0</v>
      </c>
      <c r="HOI67" s="830">
        <f t="shared" si="2902"/>
        <v>0</v>
      </c>
      <c r="HOK67" s="830">
        <f t="shared" si="2902"/>
        <v>0</v>
      </c>
      <c r="HOM67" s="830">
        <f t="shared" si="2902"/>
        <v>0</v>
      </c>
      <c r="HOO67" s="830">
        <f t="shared" si="2902"/>
        <v>0</v>
      </c>
      <c r="HOQ67" s="830">
        <f t="shared" si="2902"/>
        <v>0</v>
      </c>
      <c r="HOS67" s="830">
        <f t="shared" si="2902"/>
        <v>0</v>
      </c>
      <c r="HOU67" s="830">
        <f t="shared" si="2902"/>
        <v>0</v>
      </c>
      <c r="HOW67" s="830">
        <f t="shared" si="2902"/>
        <v>0</v>
      </c>
      <c r="HOY67" s="830">
        <f t="shared" si="2902"/>
        <v>0</v>
      </c>
      <c r="HPA67" s="830">
        <f t="shared" si="2902"/>
        <v>0</v>
      </c>
      <c r="HPC67" s="830">
        <f t="shared" si="2902"/>
        <v>0</v>
      </c>
      <c r="HPE67" s="830">
        <f t="shared" si="2902"/>
        <v>0</v>
      </c>
      <c r="HPG67" s="830">
        <f t="shared" si="2902"/>
        <v>0</v>
      </c>
      <c r="HPI67" s="830">
        <f t="shared" si="2902"/>
        <v>0</v>
      </c>
      <c r="HPK67" s="830">
        <f t="shared" si="2902"/>
        <v>0</v>
      </c>
      <c r="HPM67" s="830">
        <f t="shared" si="2902"/>
        <v>0</v>
      </c>
      <c r="HPO67" s="830">
        <f t="shared" si="2902"/>
        <v>0</v>
      </c>
      <c r="HPQ67" s="830">
        <f t="shared" si="2902"/>
        <v>0</v>
      </c>
      <c r="HPS67" s="830">
        <f t="shared" si="2902"/>
        <v>0</v>
      </c>
      <c r="HPU67" s="830">
        <f t="shared" si="2902"/>
        <v>0</v>
      </c>
      <c r="HPW67" s="830">
        <f t="shared" si="2934"/>
        <v>0</v>
      </c>
      <c r="HPY67" s="830">
        <f t="shared" si="2934"/>
        <v>0</v>
      </c>
      <c r="HQA67" s="830">
        <f t="shared" si="2934"/>
        <v>0</v>
      </c>
      <c r="HQC67" s="830">
        <f t="shared" si="2934"/>
        <v>0</v>
      </c>
      <c r="HQE67" s="830">
        <f t="shared" si="2934"/>
        <v>0</v>
      </c>
      <c r="HQG67" s="830">
        <f t="shared" si="2934"/>
        <v>0</v>
      </c>
      <c r="HQI67" s="830">
        <f t="shared" si="2934"/>
        <v>0</v>
      </c>
      <c r="HQK67" s="830">
        <f t="shared" si="2934"/>
        <v>0</v>
      </c>
      <c r="HQM67" s="830">
        <f t="shared" si="2934"/>
        <v>0</v>
      </c>
      <c r="HQO67" s="830">
        <f t="shared" si="2934"/>
        <v>0</v>
      </c>
      <c r="HQQ67" s="830">
        <f t="shared" si="2934"/>
        <v>0</v>
      </c>
      <c r="HQS67" s="830">
        <f t="shared" si="2934"/>
        <v>0</v>
      </c>
      <c r="HQU67" s="830">
        <f t="shared" si="2934"/>
        <v>0</v>
      </c>
      <c r="HQW67" s="830">
        <f t="shared" si="2934"/>
        <v>0</v>
      </c>
      <c r="HQY67" s="830">
        <f t="shared" si="2934"/>
        <v>0</v>
      </c>
      <c r="HRA67" s="830">
        <f t="shared" si="2934"/>
        <v>0</v>
      </c>
      <c r="HRC67" s="830">
        <f t="shared" si="2934"/>
        <v>0</v>
      </c>
      <c r="HRE67" s="830">
        <f t="shared" si="2934"/>
        <v>0</v>
      </c>
      <c r="HRG67" s="830">
        <f t="shared" si="2934"/>
        <v>0</v>
      </c>
      <c r="HRI67" s="830">
        <f t="shared" si="2934"/>
        <v>0</v>
      </c>
      <c r="HRK67" s="830">
        <f t="shared" si="2934"/>
        <v>0</v>
      </c>
      <c r="HRM67" s="830">
        <f t="shared" si="2934"/>
        <v>0</v>
      </c>
      <c r="HRO67" s="830">
        <f t="shared" si="2934"/>
        <v>0</v>
      </c>
      <c r="HRQ67" s="830">
        <f t="shared" si="2934"/>
        <v>0</v>
      </c>
      <c r="HRS67" s="830">
        <f t="shared" si="2934"/>
        <v>0</v>
      </c>
      <c r="HRU67" s="830">
        <f t="shared" si="2934"/>
        <v>0</v>
      </c>
      <c r="HRW67" s="830">
        <f t="shared" si="2934"/>
        <v>0</v>
      </c>
      <c r="HRY67" s="830">
        <f t="shared" si="2934"/>
        <v>0</v>
      </c>
      <c r="HSA67" s="830">
        <f t="shared" si="2934"/>
        <v>0</v>
      </c>
      <c r="HSC67" s="830">
        <f t="shared" si="2934"/>
        <v>0</v>
      </c>
      <c r="HSE67" s="830">
        <f t="shared" si="2934"/>
        <v>0</v>
      </c>
      <c r="HSG67" s="830">
        <f t="shared" si="2934"/>
        <v>0</v>
      </c>
      <c r="HSI67" s="830">
        <f t="shared" si="2966"/>
        <v>0</v>
      </c>
      <c r="HSK67" s="830">
        <f t="shared" si="2966"/>
        <v>0</v>
      </c>
      <c r="HSM67" s="830">
        <f t="shared" si="2966"/>
        <v>0</v>
      </c>
      <c r="HSO67" s="830">
        <f t="shared" si="2966"/>
        <v>0</v>
      </c>
      <c r="HSQ67" s="830">
        <f t="shared" si="2966"/>
        <v>0</v>
      </c>
      <c r="HSS67" s="830">
        <f t="shared" si="2966"/>
        <v>0</v>
      </c>
      <c r="HSU67" s="830">
        <f t="shared" si="2966"/>
        <v>0</v>
      </c>
      <c r="HSW67" s="830">
        <f t="shared" si="2966"/>
        <v>0</v>
      </c>
      <c r="HSY67" s="830">
        <f t="shared" si="2966"/>
        <v>0</v>
      </c>
      <c r="HTA67" s="830">
        <f t="shared" si="2966"/>
        <v>0</v>
      </c>
      <c r="HTC67" s="830">
        <f t="shared" si="2966"/>
        <v>0</v>
      </c>
      <c r="HTE67" s="830">
        <f t="shared" si="2966"/>
        <v>0</v>
      </c>
      <c r="HTG67" s="830">
        <f t="shared" si="2966"/>
        <v>0</v>
      </c>
      <c r="HTI67" s="830">
        <f t="shared" si="2966"/>
        <v>0</v>
      </c>
      <c r="HTK67" s="830">
        <f t="shared" si="2966"/>
        <v>0</v>
      </c>
      <c r="HTM67" s="830">
        <f t="shared" si="2966"/>
        <v>0</v>
      </c>
      <c r="HTO67" s="830">
        <f t="shared" si="2966"/>
        <v>0</v>
      </c>
      <c r="HTQ67" s="830">
        <f t="shared" si="2966"/>
        <v>0</v>
      </c>
      <c r="HTS67" s="830">
        <f t="shared" si="2966"/>
        <v>0</v>
      </c>
      <c r="HTU67" s="830">
        <f t="shared" si="2966"/>
        <v>0</v>
      </c>
      <c r="HTW67" s="830">
        <f t="shared" si="2966"/>
        <v>0</v>
      </c>
      <c r="HTY67" s="830">
        <f t="shared" si="2966"/>
        <v>0</v>
      </c>
      <c r="HUA67" s="830">
        <f t="shared" si="2966"/>
        <v>0</v>
      </c>
      <c r="HUC67" s="830">
        <f t="shared" si="2966"/>
        <v>0</v>
      </c>
      <c r="HUE67" s="830">
        <f t="shared" si="2966"/>
        <v>0</v>
      </c>
      <c r="HUG67" s="830">
        <f t="shared" si="2966"/>
        <v>0</v>
      </c>
      <c r="HUI67" s="830">
        <f t="shared" si="2966"/>
        <v>0</v>
      </c>
      <c r="HUK67" s="830">
        <f t="shared" si="2966"/>
        <v>0</v>
      </c>
      <c r="HUM67" s="830">
        <f t="shared" si="2966"/>
        <v>0</v>
      </c>
      <c r="HUO67" s="830">
        <f t="shared" si="2966"/>
        <v>0</v>
      </c>
      <c r="HUQ67" s="830">
        <f t="shared" si="2966"/>
        <v>0</v>
      </c>
      <c r="HUS67" s="830">
        <f t="shared" si="2966"/>
        <v>0</v>
      </c>
      <c r="HUU67" s="830">
        <f t="shared" si="2998"/>
        <v>0</v>
      </c>
      <c r="HUW67" s="830">
        <f t="shared" si="2998"/>
        <v>0</v>
      </c>
      <c r="HUY67" s="830">
        <f t="shared" si="2998"/>
        <v>0</v>
      </c>
      <c r="HVA67" s="830">
        <f t="shared" si="2998"/>
        <v>0</v>
      </c>
      <c r="HVC67" s="830">
        <f t="shared" si="2998"/>
        <v>0</v>
      </c>
      <c r="HVE67" s="830">
        <f t="shared" si="2998"/>
        <v>0</v>
      </c>
      <c r="HVG67" s="830">
        <f t="shared" si="2998"/>
        <v>0</v>
      </c>
      <c r="HVI67" s="830">
        <f t="shared" si="2998"/>
        <v>0</v>
      </c>
      <c r="HVK67" s="830">
        <f t="shared" si="2998"/>
        <v>0</v>
      </c>
      <c r="HVM67" s="830">
        <f t="shared" si="2998"/>
        <v>0</v>
      </c>
      <c r="HVO67" s="830">
        <f t="shared" si="2998"/>
        <v>0</v>
      </c>
      <c r="HVQ67" s="830">
        <f t="shared" si="2998"/>
        <v>0</v>
      </c>
      <c r="HVS67" s="830">
        <f t="shared" si="2998"/>
        <v>0</v>
      </c>
      <c r="HVU67" s="830">
        <f t="shared" si="2998"/>
        <v>0</v>
      </c>
      <c r="HVW67" s="830">
        <f t="shared" si="2998"/>
        <v>0</v>
      </c>
      <c r="HVY67" s="830">
        <f t="shared" si="2998"/>
        <v>0</v>
      </c>
      <c r="HWA67" s="830">
        <f t="shared" si="2998"/>
        <v>0</v>
      </c>
      <c r="HWC67" s="830">
        <f t="shared" si="2998"/>
        <v>0</v>
      </c>
      <c r="HWE67" s="830">
        <f t="shared" si="2998"/>
        <v>0</v>
      </c>
      <c r="HWG67" s="830">
        <f t="shared" si="2998"/>
        <v>0</v>
      </c>
      <c r="HWI67" s="830">
        <f t="shared" si="2998"/>
        <v>0</v>
      </c>
      <c r="HWK67" s="830">
        <f t="shared" si="2998"/>
        <v>0</v>
      </c>
      <c r="HWM67" s="830">
        <f t="shared" si="2998"/>
        <v>0</v>
      </c>
      <c r="HWO67" s="830">
        <f t="shared" si="2998"/>
        <v>0</v>
      </c>
      <c r="HWQ67" s="830">
        <f t="shared" si="2998"/>
        <v>0</v>
      </c>
      <c r="HWS67" s="830">
        <f t="shared" si="2998"/>
        <v>0</v>
      </c>
      <c r="HWU67" s="830">
        <f t="shared" si="2998"/>
        <v>0</v>
      </c>
      <c r="HWW67" s="830">
        <f t="shared" si="2998"/>
        <v>0</v>
      </c>
      <c r="HWY67" s="830">
        <f t="shared" si="2998"/>
        <v>0</v>
      </c>
      <c r="HXA67" s="830">
        <f t="shared" si="2998"/>
        <v>0</v>
      </c>
      <c r="HXC67" s="830">
        <f t="shared" si="2998"/>
        <v>0</v>
      </c>
      <c r="HXE67" s="830">
        <f t="shared" si="2998"/>
        <v>0</v>
      </c>
      <c r="HXG67" s="830">
        <f t="shared" si="3030"/>
        <v>0</v>
      </c>
      <c r="HXI67" s="830">
        <f t="shared" si="3030"/>
        <v>0</v>
      </c>
      <c r="HXK67" s="830">
        <f t="shared" si="3030"/>
        <v>0</v>
      </c>
      <c r="HXM67" s="830">
        <f t="shared" si="3030"/>
        <v>0</v>
      </c>
      <c r="HXO67" s="830">
        <f t="shared" si="3030"/>
        <v>0</v>
      </c>
      <c r="HXQ67" s="830">
        <f t="shared" si="3030"/>
        <v>0</v>
      </c>
      <c r="HXS67" s="830">
        <f t="shared" si="3030"/>
        <v>0</v>
      </c>
      <c r="HXU67" s="830">
        <f t="shared" si="3030"/>
        <v>0</v>
      </c>
      <c r="HXW67" s="830">
        <f t="shared" si="3030"/>
        <v>0</v>
      </c>
      <c r="HXY67" s="830">
        <f t="shared" si="3030"/>
        <v>0</v>
      </c>
      <c r="HYA67" s="830">
        <f t="shared" si="3030"/>
        <v>0</v>
      </c>
      <c r="HYC67" s="830">
        <f t="shared" si="3030"/>
        <v>0</v>
      </c>
      <c r="HYE67" s="830">
        <f t="shared" si="3030"/>
        <v>0</v>
      </c>
      <c r="HYG67" s="830">
        <f t="shared" si="3030"/>
        <v>0</v>
      </c>
      <c r="HYI67" s="830">
        <f t="shared" si="3030"/>
        <v>0</v>
      </c>
      <c r="HYK67" s="830">
        <f t="shared" si="3030"/>
        <v>0</v>
      </c>
      <c r="HYM67" s="830">
        <f t="shared" si="3030"/>
        <v>0</v>
      </c>
      <c r="HYO67" s="830">
        <f t="shared" si="3030"/>
        <v>0</v>
      </c>
      <c r="HYQ67" s="830">
        <f t="shared" si="3030"/>
        <v>0</v>
      </c>
      <c r="HYS67" s="830">
        <f t="shared" si="3030"/>
        <v>0</v>
      </c>
      <c r="HYU67" s="830">
        <f t="shared" si="3030"/>
        <v>0</v>
      </c>
      <c r="HYW67" s="830">
        <f t="shared" si="3030"/>
        <v>0</v>
      </c>
      <c r="HYY67" s="830">
        <f t="shared" si="3030"/>
        <v>0</v>
      </c>
      <c r="HZA67" s="830">
        <f t="shared" si="3030"/>
        <v>0</v>
      </c>
      <c r="HZC67" s="830">
        <f t="shared" si="3030"/>
        <v>0</v>
      </c>
      <c r="HZE67" s="830">
        <f t="shared" si="3030"/>
        <v>0</v>
      </c>
      <c r="HZG67" s="830">
        <f t="shared" si="3030"/>
        <v>0</v>
      </c>
      <c r="HZI67" s="830">
        <f t="shared" si="3030"/>
        <v>0</v>
      </c>
      <c r="HZK67" s="830">
        <f t="shared" si="3030"/>
        <v>0</v>
      </c>
      <c r="HZM67" s="830">
        <f t="shared" si="3030"/>
        <v>0</v>
      </c>
      <c r="HZO67" s="830">
        <f t="shared" si="3030"/>
        <v>0</v>
      </c>
      <c r="HZQ67" s="830">
        <f t="shared" si="3030"/>
        <v>0</v>
      </c>
      <c r="HZS67" s="830">
        <f t="shared" si="3062"/>
        <v>0</v>
      </c>
      <c r="HZU67" s="830">
        <f t="shared" si="3062"/>
        <v>0</v>
      </c>
      <c r="HZW67" s="830">
        <f t="shared" si="3062"/>
        <v>0</v>
      </c>
      <c r="HZY67" s="830">
        <f t="shared" si="3062"/>
        <v>0</v>
      </c>
      <c r="IAA67" s="830">
        <f t="shared" si="3062"/>
        <v>0</v>
      </c>
      <c r="IAC67" s="830">
        <f t="shared" si="3062"/>
        <v>0</v>
      </c>
      <c r="IAE67" s="830">
        <f t="shared" si="3062"/>
        <v>0</v>
      </c>
      <c r="IAG67" s="830">
        <f t="shared" si="3062"/>
        <v>0</v>
      </c>
      <c r="IAI67" s="830">
        <f t="shared" si="3062"/>
        <v>0</v>
      </c>
      <c r="IAK67" s="830">
        <f t="shared" si="3062"/>
        <v>0</v>
      </c>
      <c r="IAM67" s="830">
        <f t="shared" si="3062"/>
        <v>0</v>
      </c>
      <c r="IAO67" s="830">
        <f t="shared" si="3062"/>
        <v>0</v>
      </c>
      <c r="IAQ67" s="830">
        <f t="shared" si="3062"/>
        <v>0</v>
      </c>
      <c r="IAS67" s="830">
        <f t="shared" si="3062"/>
        <v>0</v>
      </c>
      <c r="IAU67" s="830">
        <f t="shared" si="3062"/>
        <v>0</v>
      </c>
      <c r="IAW67" s="830">
        <f t="shared" si="3062"/>
        <v>0</v>
      </c>
      <c r="IAY67" s="830">
        <f t="shared" si="3062"/>
        <v>0</v>
      </c>
      <c r="IBA67" s="830">
        <f t="shared" si="3062"/>
        <v>0</v>
      </c>
      <c r="IBC67" s="830">
        <f t="shared" si="3062"/>
        <v>0</v>
      </c>
      <c r="IBE67" s="830">
        <f t="shared" si="3062"/>
        <v>0</v>
      </c>
      <c r="IBG67" s="830">
        <f t="shared" si="3062"/>
        <v>0</v>
      </c>
      <c r="IBI67" s="830">
        <f t="shared" si="3062"/>
        <v>0</v>
      </c>
      <c r="IBK67" s="830">
        <f t="shared" si="3062"/>
        <v>0</v>
      </c>
      <c r="IBM67" s="830">
        <f t="shared" si="3062"/>
        <v>0</v>
      </c>
      <c r="IBO67" s="830">
        <f t="shared" si="3062"/>
        <v>0</v>
      </c>
      <c r="IBQ67" s="830">
        <f t="shared" si="3062"/>
        <v>0</v>
      </c>
      <c r="IBS67" s="830">
        <f t="shared" si="3062"/>
        <v>0</v>
      </c>
      <c r="IBU67" s="830">
        <f t="shared" si="3062"/>
        <v>0</v>
      </c>
      <c r="IBW67" s="830">
        <f t="shared" si="3062"/>
        <v>0</v>
      </c>
      <c r="IBY67" s="830">
        <f t="shared" si="3062"/>
        <v>0</v>
      </c>
      <c r="ICA67" s="830">
        <f t="shared" si="3062"/>
        <v>0</v>
      </c>
      <c r="ICC67" s="830">
        <f t="shared" si="3062"/>
        <v>0</v>
      </c>
      <c r="ICE67" s="830">
        <f t="shared" si="3094"/>
        <v>0</v>
      </c>
      <c r="ICG67" s="830">
        <f t="shared" si="3094"/>
        <v>0</v>
      </c>
      <c r="ICI67" s="830">
        <f t="shared" si="3094"/>
        <v>0</v>
      </c>
      <c r="ICK67" s="830">
        <f t="shared" si="3094"/>
        <v>0</v>
      </c>
      <c r="ICM67" s="830">
        <f t="shared" si="3094"/>
        <v>0</v>
      </c>
      <c r="ICO67" s="830">
        <f t="shared" si="3094"/>
        <v>0</v>
      </c>
      <c r="ICQ67" s="830">
        <f t="shared" si="3094"/>
        <v>0</v>
      </c>
      <c r="ICS67" s="830">
        <f t="shared" si="3094"/>
        <v>0</v>
      </c>
      <c r="ICU67" s="830">
        <f t="shared" si="3094"/>
        <v>0</v>
      </c>
      <c r="ICW67" s="830">
        <f t="shared" si="3094"/>
        <v>0</v>
      </c>
      <c r="ICY67" s="830">
        <f t="shared" si="3094"/>
        <v>0</v>
      </c>
      <c r="IDA67" s="830">
        <f t="shared" si="3094"/>
        <v>0</v>
      </c>
      <c r="IDC67" s="830">
        <f t="shared" si="3094"/>
        <v>0</v>
      </c>
      <c r="IDE67" s="830">
        <f t="shared" si="3094"/>
        <v>0</v>
      </c>
      <c r="IDG67" s="830">
        <f t="shared" si="3094"/>
        <v>0</v>
      </c>
      <c r="IDI67" s="830">
        <f t="shared" si="3094"/>
        <v>0</v>
      </c>
      <c r="IDK67" s="830">
        <f t="shared" si="3094"/>
        <v>0</v>
      </c>
      <c r="IDM67" s="830">
        <f t="shared" si="3094"/>
        <v>0</v>
      </c>
      <c r="IDO67" s="830">
        <f t="shared" si="3094"/>
        <v>0</v>
      </c>
      <c r="IDQ67" s="830">
        <f t="shared" si="3094"/>
        <v>0</v>
      </c>
      <c r="IDS67" s="830">
        <f t="shared" si="3094"/>
        <v>0</v>
      </c>
      <c r="IDU67" s="830">
        <f t="shared" si="3094"/>
        <v>0</v>
      </c>
      <c r="IDW67" s="830">
        <f t="shared" si="3094"/>
        <v>0</v>
      </c>
      <c r="IDY67" s="830">
        <f t="shared" si="3094"/>
        <v>0</v>
      </c>
      <c r="IEA67" s="830">
        <f t="shared" si="3094"/>
        <v>0</v>
      </c>
      <c r="IEC67" s="830">
        <f t="shared" si="3094"/>
        <v>0</v>
      </c>
      <c r="IEE67" s="830">
        <f t="shared" si="3094"/>
        <v>0</v>
      </c>
      <c r="IEG67" s="830">
        <f t="shared" si="3094"/>
        <v>0</v>
      </c>
      <c r="IEI67" s="830">
        <f t="shared" si="3094"/>
        <v>0</v>
      </c>
      <c r="IEK67" s="830">
        <f t="shared" si="3094"/>
        <v>0</v>
      </c>
      <c r="IEM67" s="830">
        <f t="shared" si="3094"/>
        <v>0</v>
      </c>
      <c r="IEO67" s="830">
        <f t="shared" si="3094"/>
        <v>0</v>
      </c>
      <c r="IEQ67" s="830">
        <f t="shared" si="3126"/>
        <v>0</v>
      </c>
      <c r="IES67" s="830">
        <f t="shared" si="3126"/>
        <v>0</v>
      </c>
      <c r="IEU67" s="830">
        <f t="shared" si="3126"/>
        <v>0</v>
      </c>
      <c r="IEW67" s="830">
        <f t="shared" si="3126"/>
        <v>0</v>
      </c>
      <c r="IEY67" s="830">
        <f t="shared" si="3126"/>
        <v>0</v>
      </c>
      <c r="IFA67" s="830">
        <f t="shared" si="3126"/>
        <v>0</v>
      </c>
      <c r="IFC67" s="830">
        <f t="shared" si="3126"/>
        <v>0</v>
      </c>
      <c r="IFE67" s="830">
        <f t="shared" si="3126"/>
        <v>0</v>
      </c>
      <c r="IFG67" s="830">
        <f t="shared" si="3126"/>
        <v>0</v>
      </c>
      <c r="IFI67" s="830">
        <f t="shared" si="3126"/>
        <v>0</v>
      </c>
      <c r="IFK67" s="830">
        <f t="shared" si="3126"/>
        <v>0</v>
      </c>
      <c r="IFM67" s="830">
        <f t="shared" si="3126"/>
        <v>0</v>
      </c>
      <c r="IFO67" s="830">
        <f t="shared" si="3126"/>
        <v>0</v>
      </c>
      <c r="IFQ67" s="830">
        <f t="shared" si="3126"/>
        <v>0</v>
      </c>
      <c r="IFS67" s="830">
        <f t="shared" si="3126"/>
        <v>0</v>
      </c>
      <c r="IFU67" s="830">
        <f t="shared" si="3126"/>
        <v>0</v>
      </c>
      <c r="IFW67" s="830">
        <f t="shared" si="3126"/>
        <v>0</v>
      </c>
      <c r="IFY67" s="830">
        <f t="shared" si="3126"/>
        <v>0</v>
      </c>
      <c r="IGA67" s="830">
        <f t="shared" si="3126"/>
        <v>0</v>
      </c>
      <c r="IGC67" s="830">
        <f t="shared" si="3126"/>
        <v>0</v>
      </c>
      <c r="IGE67" s="830">
        <f t="shared" si="3126"/>
        <v>0</v>
      </c>
      <c r="IGG67" s="830">
        <f t="shared" si="3126"/>
        <v>0</v>
      </c>
      <c r="IGI67" s="830">
        <f t="shared" si="3126"/>
        <v>0</v>
      </c>
      <c r="IGK67" s="830">
        <f t="shared" si="3126"/>
        <v>0</v>
      </c>
      <c r="IGM67" s="830">
        <f t="shared" si="3126"/>
        <v>0</v>
      </c>
      <c r="IGO67" s="830">
        <f t="shared" si="3126"/>
        <v>0</v>
      </c>
      <c r="IGQ67" s="830">
        <f t="shared" si="3126"/>
        <v>0</v>
      </c>
      <c r="IGS67" s="830">
        <f t="shared" si="3126"/>
        <v>0</v>
      </c>
      <c r="IGU67" s="830">
        <f t="shared" si="3126"/>
        <v>0</v>
      </c>
      <c r="IGW67" s="830">
        <f t="shared" si="3126"/>
        <v>0</v>
      </c>
      <c r="IGY67" s="830">
        <f t="shared" si="3126"/>
        <v>0</v>
      </c>
      <c r="IHA67" s="830">
        <f t="shared" si="3126"/>
        <v>0</v>
      </c>
      <c r="IHC67" s="830">
        <f t="shared" si="3158"/>
        <v>0</v>
      </c>
      <c r="IHE67" s="830">
        <f t="shared" si="3158"/>
        <v>0</v>
      </c>
      <c r="IHG67" s="830">
        <f t="shared" si="3158"/>
        <v>0</v>
      </c>
      <c r="IHI67" s="830">
        <f t="shared" si="3158"/>
        <v>0</v>
      </c>
      <c r="IHK67" s="830">
        <f t="shared" si="3158"/>
        <v>0</v>
      </c>
      <c r="IHM67" s="830">
        <f t="shared" si="3158"/>
        <v>0</v>
      </c>
      <c r="IHO67" s="830">
        <f t="shared" si="3158"/>
        <v>0</v>
      </c>
      <c r="IHQ67" s="830">
        <f t="shared" si="3158"/>
        <v>0</v>
      </c>
      <c r="IHS67" s="830">
        <f t="shared" si="3158"/>
        <v>0</v>
      </c>
      <c r="IHU67" s="830">
        <f t="shared" si="3158"/>
        <v>0</v>
      </c>
      <c r="IHW67" s="830">
        <f t="shared" si="3158"/>
        <v>0</v>
      </c>
      <c r="IHY67" s="830">
        <f t="shared" si="3158"/>
        <v>0</v>
      </c>
      <c r="IIA67" s="830">
        <f t="shared" si="3158"/>
        <v>0</v>
      </c>
      <c r="IIC67" s="830">
        <f t="shared" si="3158"/>
        <v>0</v>
      </c>
      <c r="IIE67" s="830">
        <f t="shared" si="3158"/>
        <v>0</v>
      </c>
      <c r="IIG67" s="830">
        <f t="shared" si="3158"/>
        <v>0</v>
      </c>
      <c r="III67" s="830">
        <f t="shared" si="3158"/>
        <v>0</v>
      </c>
      <c r="IIK67" s="830">
        <f t="shared" si="3158"/>
        <v>0</v>
      </c>
      <c r="IIM67" s="830">
        <f t="shared" si="3158"/>
        <v>0</v>
      </c>
      <c r="IIO67" s="830">
        <f t="shared" si="3158"/>
        <v>0</v>
      </c>
      <c r="IIQ67" s="830">
        <f t="shared" si="3158"/>
        <v>0</v>
      </c>
      <c r="IIS67" s="830">
        <f t="shared" si="3158"/>
        <v>0</v>
      </c>
      <c r="IIU67" s="830">
        <f t="shared" si="3158"/>
        <v>0</v>
      </c>
      <c r="IIW67" s="830">
        <f t="shared" si="3158"/>
        <v>0</v>
      </c>
      <c r="IIY67" s="830">
        <f t="shared" si="3158"/>
        <v>0</v>
      </c>
      <c r="IJA67" s="830">
        <f t="shared" si="3158"/>
        <v>0</v>
      </c>
      <c r="IJC67" s="830">
        <f t="shared" si="3158"/>
        <v>0</v>
      </c>
      <c r="IJE67" s="830">
        <f t="shared" si="3158"/>
        <v>0</v>
      </c>
      <c r="IJG67" s="830">
        <f t="shared" si="3158"/>
        <v>0</v>
      </c>
      <c r="IJI67" s="830">
        <f t="shared" si="3158"/>
        <v>0</v>
      </c>
      <c r="IJK67" s="830">
        <f t="shared" si="3158"/>
        <v>0</v>
      </c>
      <c r="IJM67" s="830">
        <f t="shared" si="3158"/>
        <v>0</v>
      </c>
      <c r="IJO67" s="830">
        <f t="shared" si="3190"/>
        <v>0</v>
      </c>
      <c r="IJQ67" s="830">
        <f t="shared" si="3190"/>
        <v>0</v>
      </c>
      <c r="IJS67" s="830">
        <f t="shared" si="3190"/>
        <v>0</v>
      </c>
      <c r="IJU67" s="830">
        <f t="shared" si="3190"/>
        <v>0</v>
      </c>
      <c r="IJW67" s="830">
        <f t="shared" si="3190"/>
        <v>0</v>
      </c>
      <c r="IJY67" s="830">
        <f t="shared" si="3190"/>
        <v>0</v>
      </c>
      <c r="IKA67" s="830">
        <f t="shared" si="3190"/>
        <v>0</v>
      </c>
      <c r="IKC67" s="830">
        <f t="shared" si="3190"/>
        <v>0</v>
      </c>
      <c r="IKE67" s="830">
        <f t="shared" si="3190"/>
        <v>0</v>
      </c>
      <c r="IKG67" s="830">
        <f t="shared" si="3190"/>
        <v>0</v>
      </c>
      <c r="IKI67" s="830">
        <f t="shared" si="3190"/>
        <v>0</v>
      </c>
      <c r="IKK67" s="830">
        <f t="shared" si="3190"/>
        <v>0</v>
      </c>
      <c r="IKM67" s="830">
        <f t="shared" si="3190"/>
        <v>0</v>
      </c>
      <c r="IKO67" s="830">
        <f t="shared" si="3190"/>
        <v>0</v>
      </c>
      <c r="IKQ67" s="830">
        <f t="shared" si="3190"/>
        <v>0</v>
      </c>
      <c r="IKS67" s="830">
        <f t="shared" si="3190"/>
        <v>0</v>
      </c>
      <c r="IKU67" s="830">
        <f t="shared" si="3190"/>
        <v>0</v>
      </c>
      <c r="IKW67" s="830">
        <f t="shared" si="3190"/>
        <v>0</v>
      </c>
      <c r="IKY67" s="830">
        <f t="shared" si="3190"/>
        <v>0</v>
      </c>
      <c r="ILA67" s="830">
        <f t="shared" si="3190"/>
        <v>0</v>
      </c>
      <c r="ILC67" s="830">
        <f t="shared" si="3190"/>
        <v>0</v>
      </c>
      <c r="ILE67" s="830">
        <f t="shared" si="3190"/>
        <v>0</v>
      </c>
      <c r="ILG67" s="830">
        <f t="shared" si="3190"/>
        <v>0</v>
      </c>
      <c r="ILI67" s="830">
        <f t="shared" si="3190"/>
        <v>0</v>
      </c>
      <c r="ILK67" s="830">
        <f t="shared" si="3190"/>
        <v>0</v>
      </c>
      <c r="ILM67" s="830">
        <f t="shared" si="3190"/>
        <v>0</v>
      </c>
      <c r="ILO67" s="830">
        <f t="shared" si="3190"/>
        <v>0</v>
      </c>
      <c r="ILQ67" s="830">
        <f t="shared" si="3190"/>
        <v>0</v>
      </c>
      <c r="ILS67" s="830">
        <f t="shared" si="3190"/>
        <v>0</v>
      </c>
      <c r="ILU67" s="830">
        <f t="shared" si="3190"/>
        <v>0</v>
      </c>
      <c r="ILW67" s="830">
        <f t="shared" si="3190"/>
        <v>0</v>
      </c>
      <c r="ILY67" s="830">
        <f t="shared" si="3190"/>
        <v>0</v>
      </c>
      <c r="IMA67" s="830">
        <f t="shared" si="3222"/>
        <v>0</v>
      </c>
      <c r="IMC67" s="830">
        <f t="shared" si="3222"/>
        <v>0</v>
      </c>
      <c r="IME67" s="830">
        <f t="shared" si="3222"/>
        <v>0</v>
      </c>
      <c r="IMG67" s="830">
        <f t="shared" si="3222"/>
        <v>0</v>
      </c>
      <c r="IMI67" s="830">
        <f t="shared" si="3222"/>
        <v>0</v>
      </c>
      <c r="IMK67" s="830">
        <f t="shared" si="3222"/>
        <v>0</v>
      </c>
      <c r="IMM67" s="830">
        <f t="shared" si="3222"/>
        <v>0</v>
      </c>
      <c r="IMO67" s="830">
        <f t="shared" si="3222"/>
        <v>0</v>
      </c>
      <c r="IMQ67" s="830">
        <f t="shared" si="3222"/>
        <v>0</v>
      </c>
      <c r="IMS67" s="830">
        <f t="shared" si="3222"/>
        <v>0</v>
      </c>
      <c r="IMU67" s="830">
        <f t="shared" si="3222"/>
        <v>0</v>
      </c>
      <c r="IMW67" s="830">
        <f t="shared" si="3222"/>
        <v>0</v>
      </c>
      <c r="IMY67" s="830">
        <f t="shared" si="3222"/>
        <v>0</v>
      </c>
      <c r="INA67" s="830">
        <f t="shared" si="3222"/>
        <v>0</v>
      </c>
      <c r="INC67" s="830">
        <f t="shared" si="3222"/>
        <v>0</v>
      </c>
      <c r="INE67" s="830">
        <f t="shared" si="3222"/>
        <v>0</v>
      </c>
      <c r="ING67" s="830">
        <f t="shared" si="3222"/>
        <v>0</v>
      </c>
      <c r="INI67" s="830">
        <f t="shared" si="3222"/>
        <v>0</v>
      </c>
      <c r="INK67" s="830">
        <f t="shared" si="3222"/>
        <v>0</v>
      </c>
      <c r="INM67" s="830">
        <f t="shared" si="3222"/>
        <v>0</v>
      </c>
      <c r="INO67" s="830">
        <f t="shared" si="3222"/>
        <v>0</v>
      </c>
      <c r="INQ67" s="830">
        <f t="shared" si="3222"/>
        <v>0</v>
      </c>
      <c r="INS67" s="830">
        <f t="shared" si="3222"/>
        <v>0</v>
      </c>
      <c r="INU67" s="830">
        <f t="shared" si="3222"/>
        <v>0</v>
      </c>
      <c r="INW67" s="830">
        <f t="shared" si="3222"/>
        <v>0</v>
      </c>
      <c r="INY67" s="830">
        <f t="shared" si="3222"/>
        <v>0</v>
      </c>
      <c r="IOA67" s="830">
        <f t="shared" si="3222"/>
        <v>0</v>
      </c>
      <c r="IOC67" s="830">
        <f t="shared" si="3222"/>
        <v>0</v>
      </c>
      <c r="IOE67" s="830">
        <f t="shared" si="3222"/>
        <v>0</v>
      </c>
      <c r="IOG67" s="830">
        <f t="shared" si="3222"/>
        <v>0</v>
      </c>
      <c r="IOI67" s="830">
        <f t="shared" si="3222"/>
        <v>0</v>
      </c>
      <c r="IOK67" s="830">
        <f t="shared" si="3222"/>
        <v>0</v>
      </c>
      <c r="IOM67" s="830">
        <f t="shared" si="3254"/>
        <v>0</v>
      </c>
      <c r="IOO67" s="830">
        <f t="shared" si="3254"/>
        <v>0</v>
      </c>
      <c r="IOQ67" s="830">
        <f t="shared" si="3254"/>
        <v>0</v>
      </c>
      <c r="IOS67" s="830">
        <f t="shared" si="3254"/>
        <v>0</v>
      </c>
      <c r="IOU67" s="830">
        <f t="shared" si="3254"/>
        <v>0</v>
      </c>
      <c r="IOW67" s="830">
        <f t="shared" si="3254"/>
        <v>0</v>
      </c>
      <c r="IOY67" s="830">
        <f t="shared" si="3254"/>
        <v>0</v>
      </c>
      <c r="IPA67" s="830">
        <f t="shared" si="3254"/>
        <v>0</v>
      </c>
      <c r="IPC67" s="830">
        <f t="shared" si="3254"/>
        <v>0</v>
      </c>
      <c r="IPE67" s="830">
        <f t="shared" si="3254"/>
        <v>0</v>
      </c>
      <c r="IPG67" s="830">
        <f t="shared" si="3254"/>
        <v>0</v>
      </c>
      <c r="IPI67" s="830">
        <f t="shared" si="3254"/>
        <v>0</v>
      </c>
      <c r="IPK67" s="830">
        <f t="shared" si="3254"/>
        <v>0</v>
      </c>
      <c r="IPM67" s="830">
        <f t="shared" si="3254"/>
        <v>0</v>
      </c>
      <c r="IPO67" s="830">
        <f t="shared" si="3254"/>
        <v>0</v>
      </c>
      <c r="IPQ67" s="830">
        <f t="shared" si="3254"/>
        <v>0</v>
      </c>
      <c r="IPS67" s="830">
        <f t="shared" si="3254"/>
        <v>0</v>
      </c>
      <c r="IPU67" s="830">
        <f t="shared" si="3254"/>
        <v>0</v>
      </c>
      <c r="IPW67" s="830">
        <f t="shared" si="3254"/>
        <v>0</v>
      </c>
      <c r="IPY67" s="830">
        <f t="shared" si="3254"/>
        <v>0</v>
      </c>
      <c r="IQA67" s="830">
        <f t="shared" si="3254"/>
        <v>0</v>
      </c>
      <c r="IQC67" s="830">
        <f t="shared" si="3254"/>
        <v>0</v>
      </c>
      <c r="IQE67" s="830">
        <f t="shared" si="3254"/>
        <v>0</v>
      </c>
      <c r="IQG67" s="830">
        <f t="shared" si="3254"/>
        <v>0</v>
      </c>
      <c r="IQI67" s="830">
        <f t="shared" si="3254"/>
        <v>0</v>
      </c>
      <c r="IQK67" s="830">
        <f t="shared" si="3254"/>
        <v>0</v>
      </c>
      <c r="IQM67" s="830">
        <f t="shared" si="3254"/>
        <v>0</v>
      </c>
      <c r="IQO67" s="830">
        <f t="shared" si="3254"/>
        <v>0</v>
      </c>
      <c r="IQQ67" s="830">
        <f t="shared" si="3254"/>
        <v>0</v>
      </c>
      <c r="IQS67" s="830">
        <f t="shared" si="3254"/>
        <v>0</v>
      </c>
      <c r="IQU67" s="830">
        <f t="shared" si="3254"/>
        <v>0</v>
      </c>
      <c r="IQW67" s="830">
        <f t="shared" si="3254"/>
        <v>0</v>
      </c>
      <c r="IQY67" s="830">
        <f t="shared" si="3286"/>
        <v>0</v>
      </c>
      <c r="IRA67" s="830">
        <f t="shared" si="3286"/>
        <v>0</v>
      </c>
      <c r="IRC67" s="830">
        <f t="shared" si="3286"/>
        <v>0</v>
      </c>
      <c r="IRE67" s="830">
        <f t="shared" si="3286"/>
        <v>0</v>
      </c>
      <c r="IRG67" s="830">
        <f t="shared" si="3286"/>
        <v>0</v>
      </c>
      <c r="IRI67" s="830">
        <f t="shared" si="3286"/>
        <v>0</v>
      </c>
      <c r="IRK67" s="830">
        <f t="shared" si="3286"/>
        <v>0</v>
      </c>
      <c r="IRM67" s="830">
        <f t="shared" si="3286"/>
        <v>0</v>
      </c>
      <c r="IRO67" s="830">
        <f t="shared" si="3286"/>
        <v>0</v>
      </c>
      <c r="IRQ67" s="830">
        <f t="shared" si="3286"/>
        <v>0</v>
      </c>
      <c r="IRS67" s="830">
        <f t="shared" si="3286"/>
        <v>0</v>
      </c>
      <c r="IRU67" s="830">
        <f t="shared" si="3286"/>
        <v>0</v>
      </c>
      <c r="IRW67" s="830">
        <f t="shared" si="3286"/>
        <v>0</v>
      </c>
      <c r="IRY67" s="830">
        <f t="shared" si="3286"/>
        <v>0</v>
      </c>
      <c r="ISA67" s="830">
        <f t="shared" si="3286"/>
        <v>0</v>
      </c>
      <c r="ISC67" s="830">
        <f t="shared" si="3286"/>
        <v>0</v>
      </c>
      <c r="ISE67" s="830">
        <f t="shared" si="3286"/>
        <v>0</v>
      </c>
      <c r="ISG67" s="830">
        <f t="shared" si="3286"/>
        <v>0</v>
      </c>
      <c r="ISI67" s="830">
        <f t="shared" si="3286"/>
        <v>0</v>
      </c>
      <c r="ISK67" s="830">
        <f t="shared" si="3286"/>
        <v>0</v>
      </c>
      <c r="ISM67" s="830">
        <f t="shared" si="3286"/>
        <v>0</v>
      </c>
      <c r="ISO67" s="830">
        <f t="shared" si="3286"/>
        <v>0</v>
      </c>
      <c r="ISQ67" s="830">
        <f t="shared" si="3286"/>
        <v>0</v>
      </c>
      <c r="ISS67" s="830">
        <f t="shared" si="3286"/>
        <v>0</v>
      </c>
      <c r="ISU67" s="830">
        <f t="shared" si="3286"/>
        <v>0</v>
      </c>
      <c r="ISW67" s="830">
        <f t="shared" si="3286"/>
        <v>0</v>
      </c>
      <c r="ISY67" s="830">
        <f t="shared" si="3286"/>
        <v>0</v>
      </c>
      <c r="ITA67" s="830">
        <f t="shared" si="3286"/>
        <v>0</v>
      </c>
      <c r="ITC67" s="830">
        <f t="shared" si="3286"/>
        <v>0</v>
      </c>
      <c r="ITE67" s="830">
        <f t="shared" si="3286"/>
        <v>0</v>
      </c>
      <c r="ITG67" s="830">
        <f t="shared" si="3286"/>
        <v>0</v>
      </c>
      <c r="ITI67" s="830">
        <f t="shared" si="3286"/>
        <v>0</v>
      </c>
      <c r="ITK67" s="830">
        <f t="shared" si="3318"/>
        <v>0</v>
      </c>
      <c r="ITM67" s="830">
        <f t="shared" si="3318"/>
        <v>0</v>
      </c>
      <c r="ITO67" s="830">
        <f t="shared" si="3318"/>
        <v>0</v>
      </c>
      <c r="ITQ67" s="830">
        <f t="shared" si="3318"/>
        <v>0</v>
      </c>
      <c r="ITS67" s="830">
        <f t="shared" si="3318"/>
        <v>0</v>
      </c>
      <c r="ITU67" s="830">
        <f t="shared" si="3318"/>
        <v>0</v>
      </c>
      <c r="ITW67" s="830">
        <f t="shared" si="3318"/>
        <v>0</v>
      </c>
      <c r="ITY67" s="830">
        <f t="shared" si="3318"/>
        <v>0</v>
      </c>
      <c r="IUA67" s="830">
        <f t="shared" si="3318"/>
        <v>0</v>
      </c>
      <c r="IUC67" s="830">
        <f t="shared" si="3318"/>
        <v>0</v>
      </c>
      <c r="IUE67" s="830">
        <f t="shared" si="3318"/>
        <v>0</v>
      </c>
      <c r="IUG67" s="830">
        <f t="shared" si="3318"/>
        <v>0</v>
      </c>
      <c r="IUI67" s="830">
        <f t="shared" si="3318"/>
        <v>0</v>
      </c>
      <c r="IUK67" s="830">
        <f t="shared" si="3318"/>
        <v>0</v>
      </c>
      <c r="IUM67" s="830">
        <f t="shared" si="3318"/>
        <v>0</v>
      </c>
      <c r="IUO67" s="830">
        <f t="shared" si="3318"/>
        <v>0</v>
      </c>
      <c r="IUQ67" s="830">
        <f t="shared" si="3318"/>
        <v>0</v>
      </c>
      <c r="IUS67" s="830">
        <f t="shared" si="3318"/>
        <v>0</v>
      </c>
      <c r="IUU67" s="830">
        <f t="shared" si="3318"/>
        <v>0</v>
      </c>
      <c r="IUW67" s="830">
        <f t="shared" si="3318"/>
        <v>0</v>
      </c>
      <c r="IUY67" s="830">
        <f t="shared" si="3318"/>
        <v>0</v>
      </c>
      <c r="IVA67" s="830">
        <f t="shared" si="3318"/>
        <v>0</v>
      </c>
      <c r="IVC67" s="830">
        <f t="shared" si="3318"/>
        <v>0</v>
      </c>
      <c r="IVE67" s="830">
        <f t="shared" si="3318"/>
        <v>0</v>
      </c>
      <c r="IVG67" s="830">
        <f t="shared" si="3318"/>
        <v>0</v>
      </c>
      <c r="IVI67" s="830">
        <f t="shared" si="3318"/>
        <v>0</v>
      </c>
      <c r="IVK67" s="830">
        <f t="shared" si="3318"/>
        <v>0</v>
      </c>
      <c r="IVM67" s="830">
        <f t="shared" si="3318"/>
        <v>0</v>
      </c>
      <c r="IVO67" s="830">
        <f t="shared" si="3318"/>
        <v>0</v>
      </c>
      <c r="IVQ67" s="830">
        <f t="shared" si="3318"/>
        <v>0</v>
      </c>
      <c r="IVS67" s="830">
        <f t="shared" si="3318"/>
        <v>0</v>
      </c>
      <c r="IVU67" s="830">
        <f t="shared" si="3318"/>
        <v>0</v>
      </c>
      <c r="IVW67" s="830">
        <f t="shared" si="3350"/>
        <v>0</v>
      </c>
      <c r="IVY67" s="830">
        <f t="shared" si="3350"/>
        <v>0</v>
      </c>
      <c r="IWA67" s="830">
        <f t="shared" si="3350"/>
        <v>0</v>
      </c>
      <c r="IWC67" s="830">
        <f t="shared" si="3350"/>
        <v>0</v>
      </c>
      <c r="IWE67" s="830">
        <f t="shared" si="3350"/>
        <v>0</v>
      </c>
      <c r="IWG67" s="830">
        <f t="shared" si="3350"/>
        <v>0</v>
      </c>
      <c r="IWI67" s="830">
        <f t="shared" si="3350"/>
        <v>0</v>
      </c>
      <c r="IWK67" s="830">
        <f t="shared" si="3350"/>
        <v>0</v>
      </c>
      <c r="IWM67" s="830">
        <f t="shared" si="3350"/>
        <v>0</v>
      </c>
      <c r="IWO67" s="830">
        <f t="shared" si="3350"/>
        <v>0</v>
      </c>
      <c r="IWQ67" s="830">
        <f t="shared" si="3350"/>
        <v>0</v>
      </c>
      <c r="IWS67" s="830">
        <f t="shared" si="3350"/>
        <v>0</v>
      </c>
      <c r="IWU67" s="830">
        <f t="shared" si="3350"/>
        <v>0</v>
      </c>
      <c r="IWW67" s="830">
        <f t="shared" si="3350"/>
        <v>0</v>
      </c>
      <c r="IWY67" s="830">
        <f t="shared" si="3350"/>
        <v>0</v>
      </c>
      <c r="IXA67" s="830">
        <f t="shared" si="3350"/>
        <v>0</v>
      </c>
      <c r="IXC67" s="830">
        <f t="shared" si="3350"/>
        <v>0</v>
      </c>
      <c r="IXE67" s="830">
        <f t="shared" si="3350"/>
        <v>0</v>
      </c>
      <c r="IXG67" s="830">
        <f t="shared" si="3350"/>
        <v>0</v>
      </c>
      <c r="IXI67" s="830">
        <f t="shared" si="3350"/>
        <v>0</v>
      </c>
      <c r="IXK67" s="830">
        <f t="shared" si="3350"/>
        <v>0</v>
      </c>
      <c r="IXM67" s="830">
        <f t="shared" si="3350"/>
        <v>0</v>
      </c>
      <c r="IXO67" s="830">
        <f t="shared" si="3350"/>
        <v>0</v>
      </c>
      <c r="IXQ67" s="830">
        <f t="shared" si="3350"/>
        <v>0</v>
      </c>
      <c r="IXS67" s="830">
        <f t="shared" si="3350"/>
        <v>0</v>
      </c>
      <c r="IXU67" s="830">
        <f t="shared" si="3350"/>
        <v>0</v>
      </c>
      <c r="IXW67" s="830">
        <f t="shared" si="3350"/>
        <v>0</v>
      </c>
      <c r="IXY67" s="830">
        <f t="shared" si="3350"/>
        <v>0</v>
      </c>
      <c r="IYA67" s="830">
        <f t="shared" si="3350"/>
        <v>0</v>
      </c>
      <c r="IYC67" s="830">
        <f t="shared" si="3350"/>
        <v>0</v>
      </c>
      <c r="IYE67" s="830">
        <f t="shared" si="3350"/>
        <v>0</v>
      </c>
      <c r="IYG67" s="830">
        <f t="shared" si="3350"/>
        <v>0</v>
      </c>
      <c r="IYI67" s="830">
        <f t="shared" si="3382"/>
        <v>0</v>
      </c>
      <c r="IYK67" s="830">
        <f t="shared" si="3382"/>
        <v>0</v>
      </c>
      <c r="IYM67" s="830">
        <f t="shared" si="3382"/>
        <v>0</v>
      </c>
      <c r="IYO67" s="830">
        <f t="shared" si="3382"/>
        <v>0</v>
      </c>
      <c r="IYQ67" s="830">
        <f t="shared" si="3382"/>
        <v>0</v>
      </c>
      <c r="IYS67" s="830">
        <f t="shared" si="3382"/>
        <v>0</v>
      </c>
      <c r="IYU67" s="830">
        <f t="shared" si="3382"/>
        <v>0</v>
      </c>
      <c r="IYW67" s="830">
        <f t="shared" si="3382"/>
        <v>0</v>
      </c>
      <c r="IYY67" s="830">
        <f t="shared" si="3382"/>
        <v>0</v>
      </c>
      <c r="IZA67" s="830">
        <f t="shared" si="3382"/>
        <v>0</v>
      </c>
      <c r="IZC67" s="830">
        <f t="shared" si="3382"/>
        <v>0</v>
      </c>
      <c r="IZE67" s="830">
        <f t="shared" si="3382"/>
        <v>0</v>
      </c>
      <c r="IZG67" s="830">
        <f t="shared" si="3382"/>
        <v>0</v>
      </c>
      <c r="IZI67" s="830">
        <f t="shared" si="3382"/>
        <v>0</v>
      </c>
      <c r="IZK67" s="830">
        <f t="shared" si="3382"/>
        <v>0</v>
      </c>
      <c r="IZM67" s="830">
        <f t="shared" si="3382"/>
        <v>0</v>
      </c>
      <c r="IZO67" s="830">
        <f t="shared" si="3382"/>
        <v>0</v>
      </c>
      <c r="IZQ67" s="830">
        <f t="shared" si="3382"/>
        <v>0</v>
      </c>
      <c r="IZS67" s="830">
        <f t="shared" si="3382"/>
        <v>0</v>
      </c>
      <c r="IZU67" s="830">
        <f t="shared" si="3382"/>
        <v>0</v>
      </c>
      <c r="IZW67" s="830">
        <f t="shared" si="3382"/>
        <v>0</v>
      </c>
      <c r="IZY67" s="830">
        <f t="shared" si="3382"/>
        <v>0</v>
      </c>
      <c r="JAA67" s="830">
        <f t="shared" si="3382"/>
        <v>0</v>
      </c>
      <c r="JAC67" s="830">
        <f t="shared" si="3382"/>
        <v>0</v>
      </c>
      <c r="JAE67" s="830">
        <f t="shared" si="3382"/>
        <v>0</v>
      </c>
      <c r="JAG67" s="830">
        <f t="shared" si="3382"/>
        <v>0</v>
      </c>
      <c r="JAI67" s="830">
        <f t="shared" si="3382"/>
        <v>0</v>
      </c>
      <c r="JAK67" s="830">
        <f t="shared" si="3382"/>
        <v>0</v>
      </c>
      <c r="JAM67" s="830">
        <f t="shared" si="3382"/>
        <v>0</v>
      </c>
      <c r="JAO67" s="830">
        <f t="shared" si="3382"/>
        <v>0</v>
      </c>
      <c r="JAQ67" s="830">
        <f t="shared" si="3382"/>
        <v>0</v>
      </c>
      <c r="JAS67" s="830">
        <f t="shared" si="3382"/>
        <v>0</v>
      </c>
      <c r="JAU67" s="830">
        <f t="shared" si="3414"/>
        <v>0</v>
      </c>
      <c r="JAW67" s="830">
        <f t="shared" si="3414"/>
        <v>0</v>
      </c>
      <c r="JAY67" s="830">
        <f t="shared" si="3414"/>
        <v>0</v>
      </c>
      <c r="JBA67" s="830">
        <f t="shared" si="3414"/>
        <v>0</v>
      </c>
      <c r="JBC67" s="830">
        <f t="shared" si="3414"/>
        <v>0</v>
      </c>
      <c r="JBE67" s="830">
        <f t="shared" si="3414"/>
        <v>0</v>
      </c>
      <c r="JBG67" s="830">
        <f t="shared" si="3414"/>
        <v>0</v>
      </c>
      <c r="JBI67" s="830">
        <f t="shared" si="3414"/>
        <v>0</v>
      </c>
      <c r="JBK67" s="830">
        <f t="shared" si="3414"/>
        <v>0</v>
      </c>
      <c r="JBM67" s="830">
        <f t="shared" si="3414"/>
        <v>0</v>
      </c>
      <c r="JBO67" s="830">
        <f t="shared" si="3414"/>
        <v>0</v>
      </c>
      <c r="JBQ67" s="830">
        <f t="shared" si="3414"/>
        <v>0</v>
      </c>
      <c r="JBS67" s="830">
        <f t="shared" si="3414"/>
        <v>0</v>
      </c>
      <c r="JBU67" s="830">
        <f t="shared" si="3414"/>
        <v>0</v>
      </c>
      <c r="JBW67" s="830">
        <f t="shared" si="3414"/>
        <v>0</v>
      </c>
      <c r="JBY67" s="830">
        <f t="shared" si="3414"/>
        <v>0</v>
      </c>
      <c r="JCA67" s="830">
        <f t="shared" si="3414"/>
        <v>0</v>
      </c>
      <c r="JCC67" s="830">
        <f t="shared" si="3414"/>
        <v>0</v>
      </c>
      <c r="JCE67" s="830">
        <f t="shared" si="3414"/>
        <v>0</v>
      </c>
      <c r="JCG67" s="830">
        <f t="shared" si="3414"/>
        <v>0</v>
      </c>
      <c r="JCI67" s="830">
        <f t="shared" si="3414"/>
        <v>0</v>
      </c>
      <c r="JCK67" s="830">
        <f t="shared" si="3414"/>
        <v>0</v>
      </c>
      <c r="JCM67" s="830">
        <f t="shared" si="3414"/>
        <v>0</v>
      </c>
      <c r="JCO67" s="830">
        <f t="shared" si="3414"/>
        <v>0</v>
      </c>
      <c r="JCQ67" s="830">
        <f t="shared" si="3414"/>
        <v>0</v>
      </c>
      <c r="JCS67" s="830">
        <f t="shared" si="3414"/>
        <v>0</v>
      </c>
      <c r="JCU67" s="830">
        <f t="shared" si="3414"/>
        <v>0</v>
      </c>
      <c r="JCW67" s="830">
        <f t="shared" si="3414"/>
        <v>0</v>
      </c>
      <c r="JCY67" s="830">
        <f t="shared" si="3414"/>
        <v>0</v>
      </c>
      <c r="JDA67" s="830">
        <f t="shared" si="3414"/>
        <v>0</v>
      </c>
      <c r="JDC67" s="830">
        <f t="shared" si="3414"/>
        <v>0</v>
      </c>
      <c r="JDE67" s="830">
        <f t="shared" si="3414"/>
        <v>0</v>
      </c>
      <c r="JDG67" s="830">
        <f t="shared" si="3446"/>
        <v>0</v>
      </c>
      <c r="JDI67" s="830">
        <f t="shared" si="3446"/>
        <v>0</v>
      </c>
      <c r="JDK67" s="830">
        <f t="shared" si="3446"/>
        <v>0</v>
      </c>
      <c r="JDM67" s="830">
        <f t="shared" si="3446"/>
        <v>0</v>
      </c>
      <c r="JDO67" s="830">
        <f t="shared" si="3446"/>
        <v>0</v>
      </c>
      <c r="JDQ67" s="830">
        <f t="shared" si="3446"/>
        <v>0</v>
      </c>
      <c r="JDS67" s="830">
        <f t="shared" si="3446"/>
        <v>0</v>
      </c>
      <c r="JDU67" s="830">
        <f t="shared" si="3446"/>
        <v>0</v>
      </c>
      <c r="JDW67" s="830">
        <f t="shared" si="3446"/>
        <v>0</v>
      </c>
      <c r="JDY67" s="830">
        <f t="shared" si="3446"/>
        <v>0</v>
      </c>
      <c r="JEA67" s="830">
        <f t="shared" si="3446"/>
        <v>0</v>
      </c>
      <c r="JEC67" s="830">
        <f t="shared" si="3446"/>
        <v>0</v>
      </c>
      <c r="JEE67" s="830">
        <f t="shared" si="3446"/>
        <v>0</v>
      </c>
      <c r="JEG67" s="830">
        <f t="shared" si="3446"/>
        <v>0</v>
      </c>
      <c r="JEI67" s="830">
        <f t="shared" si="3446"/>
        <v>0</v>
      </c>
      <c r="JEK67" s="830">
        <f t="shared" si="3446"/>
        <v>0</v>
      </c>
      <c r="JEM67" s="830">
        <f t="shared" si="3446"/>
        <v>0</v>
      </c>
      <c r="JEO67" s="830">
        <f t="shared" si="3446"/>
        <v>0</v>
      </c>
      <c r="JEQ67" s="830">
        <f t="shared" si="3446"/>
        <v>0</v>
      </c>
      <c r="JES67" s="830">
        <f t="shared" si="3446"/>
        <v>0</v>
      </c>
      <c r="JEU67" s="830">
        <f t="shared" si="3446"/>
        <v>0</v>
      </c>
      <c r="JEW67" s="830">
        <f t="shared" si="3446"/>
        <v>0</v>
      </c>
      <c r="JEY67" s="830">
        <f t="shared" si="3446"/>
        <v>0</v>
      </c>
      <c r="JFA67" s="830">
        <f t="shared" si="3446"/>
        <v>0</v>
      </c>
      <c r="JFC67" s="830">
        <f t="shared" si="3446"/>
        <v>0</v>
      </c>
      <c r="JFE67" s="830">
        <f t="shared" si="3446"/>
        <v>0</v>
      </c>
      <c r="JFG67" s="830">
        <f t="shared" si="3446"/>
        <v>0</v>
      </c>
      <c r="JFI67" s="830">
        <f t="shared" si="3446"/>
        <v>0</v>
      </c>
      <c r="JFK67" s="830">
        <f t="shared" si="3446"/>
        <v>0</v>
      </c>
      <c r="JFM67" s="830">
        <f t="shared" si="3446"/>
        <v>0</v>
      </c>
      <c r="JFO67" s="830">
        <f t="shared" si="3446"/>
        <v>0</v>
      </c>
      <c r="JFQ67" s="830">
        <f t="shared" si="3446"/>
        <v>0</v>
      </c>
      <c r="JFS67" s="830">
        <f t="shared" si="3478"/>
        <v>0</v>
      </c>
      <c r="JFU67" s="830">
        <f t="shared" si="3478"/>
        <v>0</v>
      </c>
      <c r="JFW67" s="830">
        <f t="shared" si="3478"/>
        <v>0</v>
      </c>
      <c r="JFY67" s="830">
        <f t="shared" si="3478"/>
        <v>0</v>
      </c>
      <c r="JGA67" s="830">
        <f t="shared" si="3478"/>
        <v>0</v>
      </c>
      <c r="JGC67" s="830">
        <f t="shared" si="3478"/>
        <v>0</v>
      </c>
      <c r="JGE67" s="830">
        <f t="shared" si="3478"/>
        <v>0</v>
      </c>
      <c r="JGG67" s="830">
        <f t="shared" si="3478"/>
        <v>0</v>
      </c>
      <c r="JGI67" s="830">
        <f t="shared" si="3478"/>
        <v>0</v>
      </c>
      <c r="JGK67" s="830">
        <f t="shared" si="3478"/>
        <v>0</v>
      </c>
      <c r="JGM67" s="830">
        <f t="shared" si="3478"/>
        <v>0</v>
      </c>
      <c r="JGO67" s="830">
        <f t="shared" si="3478"/>
        <v>0</v>
      </c>
      <c r="JGQ67" s="830">
        <f t="shared" si="3478"/>
        <v>0</v>
      </c>
      <c r="JGS67" s="830">
        <f t="shared" si="3478"/>
        <v>0</v>
      </c>
      <c r="JGU67" s="830">
        <f t="shared" si="3478"/>
        <v>0</v>
      </c>
      <c r="JGW67" s="830">
        <f t="shared" si="3478"/>
        <v>0</v>
      </c>
      <c r="JGY67" s="830">
        <f t="shared" si="3478"/>
        <v>0</v>
      </c>
      <c r="JHA67" s="830">
        <f t="shared" si="3478"/>
        <v>0</v>
      </c>
      <c r="JHC67" s="830">
        <f t="shared" si="3478"/>
        <v>0</v>
      </c>
      <c r="JHE67" s="830">
        <f t="shared" si="3478"/>
        <v>0</v>
      </c>
      <c r="JHG67" s="830">
        <f t="shared" si="3478"/>
        <v>0</v>
      </c>
      <c r="JHI67" s="830">
        <f t="shared" si="3478"/>
        <v>0</v>
      </c>
      <c r="JHK67" s="830">
        <f t="shared" si="3478"/>
        <v>0</v>
      </c>
      <c r="JHM67" s="830">
        <f t="shared" si="3478"/>
        <v>0</v>
      </c>
      <c r="JHO67" s="830">
        <f t="shared" si="3478"/>
        <v>0</v>
      </c>
      <c r="JHQ67" s="830">
        <f t="shared" si="3478"/>
        <v>0</v>
      </c>
      <c r="JHS67" s="830">
        <f t="shared" si="3478"/>
        <v>0</v>
      </c>
      <c r="JHU67" s="830">
        <f t="shared" si="3478"/>
        <v>0</v>
      </c>
      <c r="JHW67" s="830">
        <f t="shared" si="3478"/>
        <v>0</v>
      </c>
      <c r="JHY67" s="830">
        <f t="shared" si="3478"/>
        <v>0</v>
      </c>
      <c r="JIA67" s="830">
        <f t="shared" si="3478"/>
        <v>0</v>
      </c>
      <c r="JIC67" s="830">
        <f t="shared" si="3478"/>
        <v>0</v>
      </c>
      <c r="JIE67" s="830">
        <f t="shared" si="3510"/>
        <v>0</v>
      </c>
      <c r="JIG67" s="830">
        <f t="shared" si="3510"/>
        <v>0</v>
      </c>
      <c r="JII67" s="830">
        <f t="shared" si="3510"/>
        <v>0</v>
      </c>
      <c r="JIK67" s="830">
        <f t="shared" si="3510"/>
        <v>0</v>
      </c>
      <c r="JIM67" s="830">
        <f t="shared" si="3510"/>
        <v>0</v>
      </c>
      <c r="JIO67" s="830">
        <f t="shared" si="3510"/>
        <v>0</v>
      </c>
      <c r="JIQ67" s="830">
        <f t="shared" si="3510"/>
        <v>0</v>
      </c>
      <c r="JIS67" s="830">
        <f t="shared" si="3510"/>
        <v>0</v>
      </c>
      <c r="JIU67" s="830">
        <f t="shared" si="3510"/>
        <v>0</v>
      </c>
      <c r="JIW67" s="830">
        <f t="shared" si="3510"/>
        <v>0</v>
      </c>
      <c r="JIY67" s="830">
        <f t="shared" si="3510"/>
        <v>0</v>
      </c>
      <c r="JJA67" s="830">
        <f t="shared" si="3510"/>
        <v>0</v>
      </c>
      <c r="JJC67" s="830">
        <f t="shared" si="3510"/>
        <v>0</v>
      </c>
      <c r="JJE67" s="830">
        <f t="shared" si="3510"/>
        <v>0</v>
      </c>
      <c r="JJG67" s="830">
        <f t="shared" si="3510"/>
        <v>0</v>
      </c>
      <c r="JJI67" s="830">
        <f t="shared" si="3510"/>
        <v>0</v>
      </c>
      <c r="JJK67" s="830">
        <f t="shared" si="3510"/>
        <v>0</v>
      </c>
      <c r="JJM67" s="830">
        <f t="shared" si="3510"/>
        <v>0</v>
      </c>
      <c r="JJO67" s="830">
        <f t="shared" si="3510"/>
        <v>0</v>
      </c>
      <c r="JJQ67" s="830">
        <f t="shared" si="3510"/>
        <v>0</v>
      </c>
      <c r="JJS67" s="830">
        <f t="shared" si="3510"/>
        <v>0</v>
      </c>
      <c r="JJU67" s="830">
        <f t="shared" si="3510"/>
        <v>0</v>
      </c>
      <c r="JJW67" s="830">
        <f t="shared" si="3510"/>
        <v>0</v>
      </c>
      <c r="JJY67" s="830">
        <f t="shared" si="3510"/>
        <v>0</v>
      </c>
      <c r="JKA67" s="830">
        <f t="shared" si="3510"/>
        <v>0</v>
      </c>
      <c r="JKC67" s="830">
        <f t="shared" si="3510"/>
        <v>0</v>
      </c>
      <c r="JKE67" s="830">
        <f t="shared" si="3510"/>
        <v>0</v>
      </c>
      <c r="JKG67" s="830">
        <f t="shared" si="3510"/>
        <v>0</v>
      </c>
      <c r="JKI67" s="830">
        <f t="shared" si="3510"/>
        <v>0</v>
      </c>
      <c r="JKK67" s="830">
        <f t="shared" si="3510"/>
        <v>0</v>
      </c>
      <c r="JKM67" s="830">
        <f t="shared" si="3510"/>
        <v>0</v>
      </c>
      <c r="JKO67" s="830">
        <f t="shared" si="3510"/>
        <v>0</v>
      </c>
      <c r="JKQ67" s="830">
        <f t="shared" si="3542"/>
        <v>0</v>
      </c>
      <c r="JKS67" s="830">
        <f t="shared" si="3542"/>
        <v>0</v>
      </c>
      <c r="JKU67" s="830">
        <f t="shared" si="3542"/>
        <v>0</v>
      </c>
      <c r="JKW67" s="830">
        <f t="shared" si="3542"/>
        <v>0</v>
      </c>
      <c r="JKY67" s="830">
        <f t="shared" si="3542"/>
        <v>0</v>
      </c>
      <c r="JLA67" s="830">
        <f t="shared" si="3542"/>
        <v>0</v>
      </c>
      <c r="JLC67" s="830">
        <f t="shared" si="3542"/>
        <v>0</v>
      </c>
      <c r="JLE67" s="830">
        <f t="shared" si="3542"/>
        <v>0</v>
      </c>
      <c r="JLG67" s="830">
        <f t="shared" si="3542"/>
        <v>0</v>
      </c>
      <c r="JLI67" s="830">
        <f t="shared" si="3542"/>
        <v>0</v>
      </c>
      <c r="JLK67" s="830">
        <f t="shared" si="3542"/>
        <v>0</v>
      </c>
      <c r="JLM67" s="830">
        <f t="shared" si="3542"/>
        <v>0</v>
      </c>
      <c r="JLO67" s="830">
        <f t="shared" si="3542"/>
        <v>0</v>
      </c>
      <c r="JLQ67" s="830">
        <f t="shared" si="3542"/>
        <v>0</v>
      </c>
      <c r="JLS67" s="830">
        <f t="shared" si="3542"/>
        <v>0</v>
      </c>
      <c r="JLU67" s="830">
        <f t="shared" si="3542"/>
        <v>0</v>
      </c>
      <c r="JLW67" s="830">
        <f t="shared" si="3542"/>
        <v>0</v>
      </c>
      <c r="JLY67" s="830">
        <f t="shared" si="3542"/>
        <v>0</v>
      </c>
      <c r="JMA67" s="830">
        <f t="shared" si="3542"/>
        <v>0</v>
      </c>
      <c r="JMC67" s="830">
        <f t="shared" si="3542"/>
        <v>0</v>
      </c>
      <c r="JME67" s="830">
        <f t="shared" si="3542"/>
        <v>0</v>
      </c>
      <c r="JMG67" s="830">
        <f t="shared" si="3542"/>
        <v>0</v>
      </c>
      <c r="JMI67" s="830">
        <f t="shared" si="3542"/>
        <v>0</v>
      </c>
      <c r="JMK67" s="830">
        <f t="shared" si="3542"/>
        <v>0</v>
      </c>
      <c r="JMM67" s="830">
        <f t="shared" si="3542"/>
        <v>0</v>
      </c>
      <c r="JMO67" s="830">
        <f t="shared" si="3542"/>
        <v>0</v>
      </c>
      <c r="JMQ67" s="830">
        <f t="shared" si="3542"/>
        <v>0</v>
      </c>
      <c r="JMS67" s="830">
        <f t="shared" si="3542"/>
        <v>0</v>
      </c>
      <c r="JMU67" s="830">
        <f t="shared" si="3542"/>
        <v>0</v>
      </c>
      <c r="JMW67" s="830">
        <f t="shared" si="3542"/>
        <v>0</v>
      </c>
      <c r="JMY67" s="830">
        <f t="shared" si="3542"/>
        <v>0</v>
      </c>
      <c r="JNA67" s="830">
        <f t="shared" si="3542"/>
        <v>0</v>
      </c>
      <c r="JNC67" s="830">
        <f t="shared" si="3574"/>
        <v>0</v>
      </c>
      <c r="JNE67" s="830">
        <f t="shared" si="3574"/>
        <v>0</v>
      </c>
      <c r="JNG67" s="830">
        <f t="shared" si="3574"/>
        <v>0</v>
      </c>
      <c r="JNI67" s="830">
        <f t="shared" si="3574"/>
        <v>0</v>
      </c>
      <c r="JNK67" s="830">
        <f t="shared" si="3574"/>
        <v>0</v>
      </c>
      <c r="JNM67" s="830">
        <f t="shared" si="3574"/>
        <v>0</v>
      </c>
      <c r="JNO67" s="830">
        <f t="shared" si="3574"/>
        <v>0</v>
      </c>
      <c r="JNQ67" s="830">
        <f t="shared" si="3574"/>
        <v>0</v>
      </c>
      <c r="JNS67" s="830">
        <f t="shared" si="3574"/>
        <v>0</v>
      </c>
      <c r="JNU67" s="830">
        <f t="shared" si="3574"/>
        <v>0</v>
      </c>
      <c r="JNW67" s="830">
        <f t="shared" si="3574"/>
        <v>0</v>
      </c>
      <c r="JNY67" s="830">
        <f t="shared" si="3574"/>
        <v>0</v>
      </c>
      <c r="JOA67" s="830">
        <f t="shared" si="3574"/>
        <v>0</v>
      </c>
      <c r="JOC67" s="830">
        <f t="shared" si="3574"/>
        <v>0</v>
      </c>
      <c r="JOE67" s="830">
        <f t="shared" si="3574"/>
        <v>0</v>
      </c>
      <c r="JOG67" s="830">
        <f t="shared" si="3574"/>
        <v>0</v>
      </c>
      <c r="JOI67" s="830">
        <f t="shared" si="3574"/>
        <v>0</v>
      </c>
      <c r="JOK67" s="830">
        <f t="shared" si="3574"/>
        <v>0</v>
      </c>
      <c r="JOM67" s="830">
        <f t="shared" si="3574"/>
        <v>0</v>
      </c>
      <c r="JOO67" s="830">
        <f t="shared" si="3574"/>
        <v>0</v>
      </c>
      <c r="JOQ67" s="830">
        <f t="shared" si="3574"/>
        <v>0</v>
      </c>
      <c r="JOS67" s="830">
        <f t="shared" si="3574"/>
        <v>0</v>
      </c>
      <c r="JOU67" s="830">
        <f t="shared" si="3574"/>
        <v>0</v>
      </c>
      <c r="JOW67" s="830">
        <f t="shared" si="3574"/>
        <v>0</v>
      </c>
      <c r="JOY67" s="830">
        <f t="shared" si="3574"/>
        <v>0</v>
      </c>
      <c r="JPA67" s="830">
        <f t="shared" si="3574"/>
        <v>0</v>
      </c>
      <c r="JPC67" s="830">
        <f t="shared" si="3574"/>
        <v>0</v>
      </c>
      <c r="JPE67" s="830">
        <f t="shared" si="3574"/>
        <v>0</v>
      </c>
      <c r="JPG67" s="830">
        <f t="shared" si="3574"/>
        <v>0</v>
      </c>
      <c r="JPI67" s="830">
        <f t="shared" si="3574"/>
        <v>0</v>
      </c>
      <c r="JPK67" s="830">
        <f t="shared" si="3574"/>
        <v>0</v>
      </c>
      <c r="JPM67" s="830">
        <f t="shared" si="3574"/>
        <v>0</v>
      </c>
      <c r="JPO67" s="830">
        <f t="shared" si="3606"/>
        <v>0</v>
      </c>
      <c r="JPQ67" s="830">
        <f t="shared" si="3606"/>
        <v>0</v>
      </c>
      <c r="JPS67" s="830">
        <f t="shared" si="3606"/>
        <v>0</v>
      </c>
      <c r="JPU67" s="830">
        <f t="shared" si="3606"/>
        <v>0</v>
      </c>
      <c r="JPW67" s="830">
        <f t="shared" si="3606"/>
        <v>0</v>
      </c>
      <c r="JPY67" s="830">
        <f t="shared" si="3606"/>
        <v>0</v>
      </c>
      <c r="JQA67" s="830">
        <f t="shared" si="3606"/>
        <v>0</v>
      </c>
      <c r="JQC67" s="830">
        <f t="shared" si="3606"/>
        <v>0</v>
      </c>
      <c r="JQE67" s="830">
        <f t="shared" si="3606"/>
        <v>0</v>
      </c>
      <c r="JQG67" s="830">
        <f t="shared" si="3606"/>
        <v>0</v>
      </c>
      <c r="JQI67" s="830">
        <f t="shared" si="3606"/>
        <v>0</v>
      </c>
      <c r="JQK67" s="830">
        <f t="shared" si="3606"/>
        <v>0</v>
      </c>
      <c r="JQM67" s="830">
        <f t="shared" si="3606"/>
        <v>0</v>
      </c>
      <c r="JQO67" s="830">
        <f t="shared" si="3606"/>
        <v>0</v>
      </c>
      <c r="JQQ67" s="830">
        <f t="shared" si="3606"/>
        <v>0</v>
      </c>
      <c r="JQS67" s="830">
        <f t="shared" si="3606"/>
        <v>0</v>
      </c>
      <c r="JQU67" s="830">
        <f t="shared" si="3606"/>
        <v>0</v>
      </c>
      <c r="JQW67" s="830">
        <f t="shared" si="3606"/>
        <v>0</v>
      </c>
      <c r="JQY67" s="830">
        <f t="shared" si="3606"/>
        <v>0</v>
      </c>
      <c r="JRA67" s="830">
        <f t="shared" si="3606"/>
        <v>0</v>
      </c>
      <c r="JRC67" s="830">
        <f t="shared" si="3606"/>
        <v>0</v>
      </c>
      <c r="JRE67" s="830">
        <f t="shared" si="3606"/>
        <v>0</v>
      </c>
      <c r="JRG67" s="830">
        <f t="shared" si="3606"/>
        <v>0</v>
      </c>
      <c r="JRI67" s="830">
        <f t="shared" si="3606"/>
        <v>0</v>
      </c>
      <c r="JRK67" s="830">
        <f t="shared" si="3606"/>
        <v>0</v>
      </c>
      <c r="JRM67" s="830">
        <f t="shared" si="3606"/>
        <v>0</v>
      </c>
      <c r="JRO67" s="830">
        <f t="shared" si="3606"/>
        <v>0</v>
      </c>
      <c r="JRQ67" s="830">
        <f t="shared" si="3606"/>
        <v>0</v>
      </c>
      <c r="JRS67" s="830">
        <f t="shared" si="3606"/>
        <v>0</v>
      </c>
      <c r="JRU67" s="830">
        <f t="shared" si="3606"/>
        <v>0</v>
      </c>
      <c r="JRW67" s="830">
        <f t="shared" si="3606"/>
        <v>0</v>
      </c>
      <c r="JRY67" s="830">
        <f t="shared" si="3606"/>
        <v>0</v>
      </c>
      <c r="JSA67" s="830">
        <f t="shared" si="3638"/>
        <v>0</v>
      </c>
      <c r="JSC67" s="830">
        <f t="shared" si="3638"/>
        <v>0</v>
      </c>
      <c r="JSE67" s="830">
        <f t="shared" si="3638"/>
        <v>0</v>
      </c>
      <c r="JSG67" s="830">
        <f t="shared" si="3638"/>
        <v>0</v>
      </c>
      <c r="JSI67" s="830">
        <f t="shared" si="3638"/>
        <v>0</v>
      </c>
      <c r="JSK67" s="830">
        <f t="shared" si="3638"/>
        <v>0</v>
      </c>
      <c r="JSM67" s="830">
        <f t="shared" si="3638"/>
        <v>0</v>
      </c>
      <c r="JSO67" s="830">
        <f t="shared" si="3638"/>
        <v>0</v>
      </c>
      <c r="JSQ67" s="830">
        <f t="shared" si="3638"/>
        <v>0</v>
      </c>
      <c r="JSS67" s="830">
        <f t="shared" si="3638"/>
        <v>0</v>
      </c>
      <c r="JSU67" s="830">
        <f t="shared" si="3638"/>
        <v>0</v>
      </c>
      <c r="JSW67" s="830">
        <f t="shared" si="3638"/>
        <v>0</v>
      </c>
      <c r="JSY67" s="830">
        <f t="shared" si="3638"/>
        <v>0</v>
      </c>
      <c r="JTA67" s="830">
        <f t="shared" si="3638"/>
        <v>0</v>
      </c>
      <c r="JTC67" s="830">
        <f t="shared" si="3638"/>
        <v>0</v>
      </c>
      <c r="JTE67" s="830">
        <f t="shared" si="3638"/>
        <v>0</v>
      </c>
      <c r="JTG67" s="830">
        <f t="shared" si="3638"/>
        <v>0</v>
      </c>
      <c r="JTI67" s="830">
        <f t="shared" si="3638"/>
        <v>0</v>
      </c>
      <c r="JTK67" s="830">
        <f t="shared" si="3638"/>
        <v>0</v>
      </c>
      <c r="JTM67" s="830">
        <f t="shared" si="3638"/>
        <v>0</v>
      </c>
      <c r="JTO67" s="830">
        <f t="shared" si="3638"/>
        <v>0</v>
      </c>
      <c r="JTQ67" s="830">
        <f t="shared" si="3638"/>
        <v>0</v>
      </c>
      <c r="JTS67" s="830">
        <f t="shared" si="3638"/>
        <v>0</v>
      </c>
      <c r="JTU67" s="830">
        <f t="shared" si="3638"/>
        <v>0</v>
      </c>
      <c r="JTW67" s="830">
        <f t="shared" si="3638"/>
        <v>0</v>
      </c>
      <c r="JTY67" s="830">
        <f t="shared" si="3638"/>
        <v>0</v>
      </c>
      <c r="JUA67" s="830">
        <f t="shared" si="3638"/>
        <v>0</v>
      </c>
      <c r="JUC67" s="830">
        <f t="shared" si="3638"/>
        <v>0</v>
      </c>
      <c r="JUE67" s="830">
        <f t="shared" si="3638"/>
        <v>0</v>
      </c>
      <c r="JUG67" s="830">
        <f t="shared" si="3638"/>
        <v>0</v>
      </c>
      <c r="JUI67" s="830">
        <f t="shared" si="3638"/>
        <v>0</v>
      </c>
      <c r="JUK67" s="830">
        <f t="shared" si="3638"/>
        <v>0</v>
      </c>
      <c r="JUM67" s="830">
        <f t="shared" si="3670"/>
        <v>0</v>
      </c>
      <c r="JUO67" s="830">
        <f t="shared" si="3670"/>
        <v>0</v>
      </c>
      <c r="JUQ67" s="830">
        <f t="shared" si="3670"/>
        <v>0</v>
      </c>
      <c r="JUS67" s="830">
        <f t="shared" si="3670"/>
        <v>0</v>
      </c>
      <c r="JUU67" s="830">
        <f t="shared" si="3670"/>
        <v>0</v>
      </c>
      <c r="JUW67" s="830">
        <f t="shared" si="3670"/>
        <v>0</v>
      </c>
      <c r="JUY67" s="830">
        <f t="shared" si="3670"/>
        <v>0</v>
      </c>
      <c r="JVA67" s="830">
        <f t="shared" si="3670"/>
        <v>0</v>
      </c>
      <c r="JVC67" s="830">
        <f t="shared" si="3670"/>
        <v>0</v>
      </c>
      <c r="JVE67" s="830">
        <f t="shared" si="3670"/>
        <v>0</v>
      </c>
      <c r="JVG67" s="830">
        <f t="shared" si="3670"/>
        <v>0</v>
      </c>
      <c r="JVI67" s="830">
        <f t="shared" si="3670"/>
        <v>0</v>
      </c>
      <c r="JVK67" s="830">
        <f t="shared" si="3670"/>
        <v>0</v>
      </c>
      <c r="JVM67" s="830">
        <f t="shared" si="3670"/>
        <v>0</v>
      </c>
      <c r="JVO67" s="830">
        <f t="shared" si="3670"/>
        <v>0</v>
      </c>
      <c r="JVQ67" s="830">
        <f t="shared" si="3670"/>
        <v>0</v>
      </c>
      <c r="JVS67" s="830">
        <f t="shared" si="3670"/>
        <v>0</v>
      </c>
      <c r="JVU67" s="830">
        <f t="shared" si="3670"/>
        <v>0</v>
      </c>
      <c r="JVW67" s="830">
        <f t="shared" si="3670"/>
        <v>0</v>
      </c>
      <c r="JVY67" s="830">
        <f t="shared" si="3670"/>
        <v>0</v>
      </c>
      <c r="JWA67" s="830">
        <f t="shared" si="3670"/>
        <v>0</v>
      </c>
      <c r="JWC67" s="830">
        <f t="shared" si="3670"/>
        <v>0</v>
      </c>
      <c r="JWE67" s="830">
        <f t="shared" si="3670"/>
        <v>0</v>
      </c>
      <c r="JWG67" s="830">
        <f t="shared" si="3670"/>
        <v>0</v>
      </c>
      <c r="JWI67" s="830">
        <f t="shared" si="3670"/>
        <v>0</v>
      </c>
      <c r="JWK67" s="830">
        <f t="shared" si="3670"/>
        <v>0</v>
      </c>
      <c r="JWM67" s="830">
        <f t="shared" si="3670"/>
        <v>0</v>
      </c>
      <c r="JWO67" s="830">
        <f t="shared" si="3670"/>
        <v>0</v>
      </c>
      <c r="JWQ67" s="830">
        <f t="shared" si="3670"/>
        <v>0</v>
      </c>
      <c r="JWS67" s="830">
        <f t="shared" si="3670"/>
        <v>0</v>
      </c>
      <c r="JWU67" s="830">
        <f t="shared" si="3670"/>
        <v>0</v>
      </c>
      <c r="JWW67" s="830">
        <f t="shared" si="3670"/>
        <v>0</v>
      </c>
      <c r="JWY67" s="830">
        <f t="shared" si="3702"/>
        <v>0</v>
      </c>
      <c r="JXA67" s="830">
        <f t="shared" si="3702"/>
        <v>0</v>
      </c>
      <c r="JXC67" s="830">
        <f t="shared" si="3702"/>
        <v>0</v>
      </c>
      <c r="JXE67" s="830">
        <f t="shared" si="3702"/>
        <v>0</v>
      </c>
      <c r="JXG67" s="830">
        <f t="shared" si="3702"/>
        <v>0</v>
      </c>
      <c r="JXI67" s="830">
        <f t="shared" si="3702"/>
        <v>0</v>
      </c>
      <c r="JXK67" s="830">
        <f t="shared" si="3702"/>
        <v>0</v>
      </c>
      <c r="JXM67" s="830">
        <f t="shared" si="3702"/>
        <v>0</v>
      </c>
      <c r="JXO67" s="830">
        <f t="shared" si="3702"/>
        <v>0</v>
      </c>
      <c r="JXQ67" s="830">
        <f t="shared" si="3702"/>
        <v>0</v>
      </c>
      <c r="JXS67" s="830">
        <f t="shared" si="3702"/>
        <v>0</v>
      </c>
      <c r="JXU67" s="830">
        <f t="shared" si="3702"/>
        <v>0</v>
      </c>
      <c r="JXW67" s="830">
        <f t="shared" si="3702"/>
        <v>0</v>
      </c>
      <c r="JXY67" s="830">
        <f t="shared" si="3702"/>
        <v>0</v>
      </c>
      <c r="JYA67" s="830">
        <f t="shared" si="3702"/>
        <v>0</v>
      </c>
      <c r="JYC67" s="830">
        <f t="shared" si="3702"/>
        <v>0</v>
      </c>
      <c r="JYE67" s="830">
        <f t="shared" si="3702"/>
        <v>0</v>
      </c>
      <c r="JYG67" s="830">
        <f t="shared" si="3702"/>
        <v>0</v>
      </c>
      <c r="JYI67" s="830">
        <f t="shared" si="3702"/>
        <v>0</v>
      </c>
      <c r="JYK67" s="830">
        <f t="shared" si="3702"/>
        <v>0</v>
      </c>
      <c r="JYM67" s="830">
        <f t="shared" si="3702"/>
        <v>0</v>
      </c>
      <c r="JYO67" s="830">
        <f t="shared" si="3702"/>
        <v>0</v>
      </c>
      <c r="JYQ67" s="830">
        <f t="shared" si="3702"/>
        <v>0</v>
      </c>
      <c r="JYS67" s="830">
        <f t="shared" si="3702"/>
        <v>0</v>
      </c>
      <c r="JYU67" s="830">
        <f t="shared" si="3702"/>
        <v>0</v>
      </c>
      <c r="JYW67" s="830">
        <f t="shared" si="3702"/>
        <v>0</v>
      </c>
      <c r="JYY67" s="830">
        <f t="shared" si="3702"/>
        <v>0</v>
      </c>
      <c r="JZA67" s="830">
        <f t="shared" si="3702"/>
        <v>0</v>
      </c>
      <c r="JZC67" s="830">
        <f t="shared" si="3702"/>
        <v>0</v>
      </c>
      <c r="JZE67" s="830">
        <f t="shared" si="3702"/>
        <v>0</v>
      </c>
      <c r="JZG67" s="830">
        <f t="shared" si="3702"/>
        <v>0</v>
      </c>
      <c r="JZI67" s="830">
        <f t="shared" si="3702"/>
        <v>0</v>
      </c>
      <c r="JZK67" s="830">
        <f t="shared" si="3734"/>
        <v>0</v>
      </c>
      <c r="JZM67" s="830">
        <f t="shared" si="3734"/>
        <v>0</v>
      </c>
      <c r="JZO67" s="830">
        <f t="shared" si="3734"/>
        <v>0</v>
      </c>
      <c r="JZQ67" s="830">
        <f t="shared" si="3734"/>
        <v>0</v>
      </c>
      <c r="JZS67" s="830">
        <f t="shared" si="3734"/>
        <v>0</v>
      </c>
      <c r="JZU67" s="830">
        <f t="shared" si="3734"/>
        <v>0</v>
      </c>
      <c r="JZW67" s="830">
        <f t="shared" si="3734"/>
        <v>0</v>
      </c>
      <c r="JZY67" s="830">
        <f t="shared" si="3734"/>
        <v>0</v>
      </c>
      <c r="KAA67" s="830">
        <f t="shared" si="3734"/>
        <v>0</v>
      </c>
      <c r="KAC67" s="830">
        <f t="shared" si="3734"/>
        <v>0</v>
      </c>
      <c r="KAE67" s="830">
        <f t="shared" si="3734"/>
        <v>0</v>
      </c>
      <c r="KAG67" s="830">
        <f t="shared" si="3734"/>
        <v>0</v>
      </c>
      <c r="KAI67" s="830">
        <f t="shared" si="3734"/>
        <v>0</v>
      </c>
      <c r="KAK67" s="830">
        <f t="shared" si="3734"/>
        <v>0</v>
      </c>
      <c r="KAM67" s="830">
        <f t="shared" si="3734"/>
        <v>0</v>
      </c>
      <c r="KAO67" s="830">
        <f t="shared" si="3734"/>
        <v>0</v>
      </c>
      <c r="KAQ67" s="830">
        <f t="shared" si="3734"/>
        <v>0</v>
      </c>
      <c r="KAS67" s="830">
        <f t="shared" si="3734"/>
        <v>0</v>
      </c>
      <c r="KAU67" s="830">
        <f t="shared" si="3734"/>
        <v>0</v>
      </c>
      <c r="KAW67" s="830">
        <f t="shared" si="3734"/>
        <v>0</v>
      </c>
      <c r="KAY67" s="830">
        <f t="shared" si="3734"/>
        <v>0</v>
      </c>
      <c r="KBA67" s="830">
        <f t="shared" si="3734"/>
        <v>0</v>
      </c>
      <c r="KBC67" s="830">
        <f t="shared" si="3734"/>
        <v>0</v>
      </c>
      <c r="KBE67" s="830">
        <f t="shared" si="3734"/>
        <v>0</v>
      </c>
      <c r="KBG67" s="830">
        <f t="shared" si="3734"/>
        <v>0</v>
      </c>
      <c r="KBI67" s="830">
        <f t="shared" si="3734"/>
        <v>0</v>
      </c>
      <c r="KBK67" s="830">
        <f t="shared" si="3734"/>
        <v>0</v>
      </c>
      <c r="KBM67" s="830">
        <f t="shared" si="3734"/>
        <v>0</v>
      </c>
      <c r="KBO67" s="830">
        <f t="shared" si="3734"/>
        <v>0</v>
      </c>
      <c r="KBQ67" s="830">
        <f t="shared" si="3734"/>
        <v>0</v>
      </c>
      <c r="KBS67" s="830">
        <f t="shared" si="3734"/>
        <v>0</v>
      </c>
      <c r="KBU67" s="830">
        <f t="shared" si="3734"/>
        <v>0</v>
      </c>
      <c r="KBW67" s="830">
        <f t="shared" si="3766"/>
        <v>0</v>
      </c>
      <c r="KBY67" s="830">
        <f t="shared" si="3766"/>
        <v>0</v>
      </c>
      <c r="KCA67" s="830">
        <f t="shared" si="3766"/>
        <v>0</v>
      </c>
      <c r="KCC67" s="830">
        <f t="shared" si="3766"/>
        <v>0</v>
      </c>
      <c r="KCE67" s="830">
        <f t="shared" si="3766"/>
        <v>0</v>
      </c>
      <c r="KCG67" s="830">
        <f t="shared" si="3766"/>
        <v>0</v>
      </c>
      <c r="KCI67" s="830">
        <f t="shared" si="3766"/>
        <v>0</v>
      </c>
      <c r="KCK67" s="830">
        <f t="shared" si="3766"/>
        <v>0</v>
      </c>
      <c r="KCM67" s="830">
        <f t="shared" si="3766"/>
        <v>0</v>
      </c>
      <c r="KCO67" s="830">
        <f t="shared" si="3766"/>
        <v>0</v>
      </c>
      <c r="KCQ67" s="830">
        <f t="shared" si="3766"/>
        <v>0</v>
      </c>
      <c r="KCS67" s="830">
        <f t="shared" si="3766"/>
        <v>0</v>
      </c>
      <c r="KCU67" s="830">
        <f t="shared" si="3766"/>
        <v>0</v>
      </c>
      <c r="KCW67" s="830">
        <f t="shared" si="3766"/>
        <v>0</v>
      </c>
      <c r="KCY67" s="830">
        <f t="shared" si="3766"/>
        <v>0</v>
      </c>
      <c r="KDA67" s="830">
        <f t="shared" si="3766"/>
        <v>0</v>
      </c>
      <c r="KDC67" s="830">
        <f t="shared" si="3766"/>
        <v>0</v>
      </c>
      <c r="KDE67" s="830">
        <f t="shared" si="3766"/>
        <v>0</v>
      </c>
      <c r="KDG67" s="830">
        <f t="shared" si="3766"/>
        <v>0</v>
      </c>
      <c r="KDI67" s="830">
        <f t="shared" si="3766"/>
        <v>0</v>
      </c>
      <c r="KDK67" s="830">
        <f t="shared" si="3766"/>
        <v>0</v>
      </c>
      <c r="KDM67" s="830">
        <f t="shared" si="3766"/>
        <v>0</v>
      </c>
      <c r="KDO67" s="830">
        <f t="shared" si="3766"/>
        <v>0</v>
      </c>
      <c r="KDQ67" s="830">
        <f t="shared" si="3766"/>
        <v>0</v>
      </c>
      <c r="KDS67" s="830">
        <f t="shared" si="3766"/>
        <v>0</v>
      </c>
      <c r="KDU67" s="830">
        <f t="shared" si="3766"/>
        <v>0</v>
      </c>
      <c r="KDW67" s="830">
        <f t="shared" si="3766"/>
        <v>0</v>
      </c>
      <c r="KDY67" s="830">
        <f t="shared" si="3766"/>
        <v>0</v>
      </c>
      <c r="KEA67" s="830">
        <f t="shared" si="3766"/>
        <v>0</v>
      </c>
      <c r="KEC67" s="830">
        <f t="shared" si="3766"/>
        <v>0</v>
      </c>
      <c r="KEE67" s="830">
        <f t="shared" si="3766"/>
        <v>0</v>
      </c>
      <c r="KEG67" s="830">
        <f t="shared" si="3766"/>
        <v>0</v>
      </c>
      <c r="KEI67" s="830">
        <f t="shared" si="3798"/>
        <v>0</v>
      </c>
      <c r="KEK67" s="830">
        <f t="shared" si="3798"/>
        <v>0</v>
      </c>
      <c r="KEM67" s="830">
        <f t="shared" si="3798"/>
        <v>0</v>
      </c>
      <c r="KEO67" s="830">
        <f t="shared" si="3798"/>
        <v>0</v>
      </c>
      <c r="KEQ67" s="830">
        <f t="shared" si="3798"/>
        <v>0</v>
      </c>
      <c r="KES67" s="830">
        <f t="shared" si="3798"/>
        <v>0</v>
      </c>
      <c r="KEU67" s="830">
        <f t="shared" si="3798"/>
        <v>0</v>
      </c>
      <c r="KEW67" s="830">
        <f t="shared" si="3798"/>
        <v>0</v>
      </c>
      <c r="KEY67" s="830">
        <f t="shared" si="3798"/>
        <v>0</v>
      </c>
      <c r="KFA67" s="830">
        <f t="shared" si="3798"/>
        <v>0</v>
      </c>
      <c r="KFC67" s="830">
        <f t="shared" si="3798"/>
        <v>0</v>
      </c>
      <c r="KFE67" s="830">
        <f t="shared" si="3798"/>
        <v>0</v>
      </c>
      <c r="KFG67" s="830">
        <f t="shared" si="3798"/>
        <v>0</v>
      </c>
      <c r="KFI67" s="830">
        <f t="shared" si="3798"/>
        <v>0</v>
      </c>
      <c r="KFK67" s="830">
        <f t="shared" si="3798"/>
        <v>0</v>
      </c>
      <c r="KFM67" s="830">
        <f t="shared" si="3798"/>
        <v>0</v>
      </c>
      <c r="KFO67" s="830">
        <f t="shared" si="3798"/>
        <v>0</v>
      </c>
      <c r="KFQ67" s="830">
        <f t="shared" si="3798"/>
        <v>0</v>
      </c>
      <c r="KFS67" s="830">
        <f t="shared" si="3798"/>
        <v>0</v>
      </c>
      <c r="KFU67" s="830">
        <f t="shared" si="3798"/>
        <v>0</v>
      </c>
      <c r="KFW67" s="830">
        <f t="shared" si="3798"/>
        <v>0</v>
      </c>
      <c r="KFY67" s="830">
        <f t="shared" si="3798"/>
        <v>0</v>
      </c>
      <c r="KGA67" s="830">
        <f t="shared" si="3798"/>
        <v>0</v>
      </c>
      <c r="KGC67" s="830">
        <f t="shared" si="3798"/>
        <v>0</v>
      </c>
      <c r="KGE67" s="830">
        <f t="shared" si="3798"/>
        <v>0</v>
      </c>
      <c r="KGG67" s="830">
        <f t="shared" si="3798"/>
        <v>0</v>
      </c>
      <c r="KGI67" s="830">
        <f t="shared" si="3798"/>
        <v>0</v>
      </c>
      <c r="KGK67" s="830">
        <f t="shared" si="3798"/>
        <v>0</v>
      </c>
      <c r="KGM67" s="830">
        <f t="shared" si="3798"/>
        <v>0</v>
      </c>
      <c r="KGO67" s="830">
        <f t="shared" si="3798"/>
        <v>0</v>
      </c>
      <c r="KGQ67" s="830">
        <f t="shared" si="3798"/>
        <v>0</v>
      </c>
      <c r="KGS67" s="830">
        <f t="shared" si="3798"/>
        <v>0</v>
      </c>
      <c r="KGU67" s="830">
        <f t="shared" si="3830"/>
        <v>0</v>
      </c>
      <c r="KGW67" s="830">
        <f t="shared" si="3830"/>
        <v>0</v>
      </c>
      <c r="KGY67" s="830">
        <f t="shared" si="3830"/>
        <v>0</v>
      </c>
      <c r="KHA67" s="830">
        <f t="shared" si="3830"/>
        <v>0</v>
      </c>
      <c r="KHC67" s="830">
        <f t="shared" si="3830"/>
        <v>0</v>
      </c>
      <c r="KHE67" s="830">
        <f t="shared" si="3830"/>
        <v>0</v>
      </c>
      <c r="KHG67" s="830">
        <f t="shared" si="3830"/>
        <v>0</v>
      </c>
      <c r="KHI67" s="830">
        <f t="shared" si="3830"/>
        <v>0</v>
      </c>
      <c r="KHK67" s="830">
        <f t="shared" si="3830"/>
        <v>0</v>
      </c>
      <c r="KHM67" s="830">
        <f t="shared" si="3830"/>
        <v>0</v>
      </c>
      <c r="KHO67" s="830">
        <f t="shared" si="3830"/>
        <v>0</v>
      </c>
      <c r="KHQ67" s="830">
        <f t="shared" si="3830"/>
        <v>0</v>
      </c>
      <c r="KHS67" s="830">
        <f t="shared" si="3830"/>
        <v>0</v>
      </c>
      <c r="KHU67" s="830">
        <f t="shared" si="3830"/>
        <v>0</v>
      </c>
      <c r="KHW67" s="830">
        <f t="shared" si="3830"/>
        <v>0</v>
      </c>
      <c r="KHY67" s="830">
        <f t="shared" si="3830"/>
        <v>0</v>
      </c>
      <c r="KIA67" s="830">
        <f t="shared" si="3830"/>
        <v>0</v>
      </c>
      <c r="KIC67" s="830">
        <f t="shared" si="3830"/>
        <v>0</v>
      </c>
      <c r="KIE67" s="830">
        <f t="shared" si="3830"/>
        <v>0</v>
      </c>
      <c r="KIG67" s="830">
        <f t="shared" si="3830"/>
        <v>0</v>
      </c>
      <c r="KII67" s="830">
        <f t="shared" si="3830"/>
        <v>0</v>
      </c>
      <c r="KIK67" s="830">
        <f t="shared" si="3830"/>
        <v>0</v>
      </c>
      <c r="KIM67" s="830">
        <f t="shared" si="3830"/>
        <v>0</v>
      </c>
      <c r="KIO67" s="830">
        <f t="shared" si="3830"/>
        <v>0</v>
      </c>
      <c r="KIQ67" s="830">
        <f t="shared" si="3830"/>
        <v>0</v>
      </c>
      <c r="KIS67" s="830">
        <f t="shared" si="3830"/>
        <v>0</v>
      </c>
      <c r="KIU67" s="830">
        <f t="shared" si="3830"/>
        <v>0</v>
      </c>
      <c r="KIW67" s="830">
        <f t="shared" si="3830"/>
        <v>0</v>
      </c>
      <c r="KIY67" s="830">
        <f t="shared" si="3830"/>
        <v>0</v>
      </c>
      <c r="KJA67" s="830">
        <f t="shared" si="3830"/>
        <v>0</v>
      </c>
      <c r="KJC67" s="830">
        <f t="shared" si="3830"/>
        <v>0</v>
      </c>
      <c r="KJE67" s="830">
        <f t="shared" si="3830"/>
        <v>0</v>
      </c>
      <c r="KJG67" s="830">
        <f t="shared" si="3862"/>
        <v>0</v>
      </c>
      <c r="KJI67" s="830">
        <f t="shared" si="3862"/>
        <v>0</v>
      </c>
      <c r="KJK67" s="830">
        <f t="shared" si="3862"/>
        <v>0</v>
      </c>
      <c r="KJM67" s="830">
        <f t="shared" si="3862"/>
        <v>0</v>
      </c>
      <c r="KJO67" s="830">
        <f t="shared" si="3862"/>
        <v>0</v>
      </c>
      <c r="KJQ67" s="830">
        <f t="shared" si="3862"/>
        <v>0</v>
      </c>
      <c r="KJS67" s="830">
        <f t="shared" si="3862"/>
        <v>0</v>
      </c>
      <c r="KJU67" s="830">
        <f t="shared" si="3862"/>
        <v>0</v>
      </c>
      <c r="KJW67" s="830">
        <f t="shared" si="3862"/>
        <v>0</v>
      </c>
      <c r="KJY67" s="830">
        <f t="shared" si="3862"/>
        <v>0</v>
      </c>
      <c r="KKA67" s="830">
        <f t="shared" si="3862"/>
        <v>0</v>
      </c>
      <c r="KKC67" s="830">
        <f t="shared" si="3862"/>
        <v>0</v>
      </c>
      <c r="KKE67" s="830">
        <f t="shared" si="3862"/>
        <v>0</v>
      </c>
      <c r="KKG67" s="830">
        <f t="shared" si="3862"/>
        <v>0</v>
      </c>
      <c r="KKI67" s="830">
        <f t="shared" si="3862"/>
        <v>0</v>
      </c>
      <c r="KKK67" s="830">
        <f t="shared" si="3862"/>
        <v>0</v>
      </c>
      <c r="KKM67" s="830">
        <f t="shared" si="3862"/>
        <v>0</v>
      </c>
      <c r="KKO67" s="830">
        <f t="shared" si="3862"/>
        <v>0</v>
      </c>
      <c r="KKQ67" s="830">
        <f t="shared" si="3862"/>
        <v>0</v>
      </c>
      <c r="KKS67" s="830">
        <f t="shared" si="3862"/>
        <v>0</v>
      </c>
      <c r="KKU67" s="830">
        <f t="shared" si="3862"/>
        <v>0</v>
      </c>
      <c r="KKW67" s="830">
        <f t="shared" si="3862"/>
        <v>0</v>
      </c>
      <c r="KKY67" s="830">
        <f t="shared" si="3862"/>
        <v>0</v>
      </c>
      <c r="KLA67" s="830">
        <f t="shared" si="3862"/>
        <v>0</v>
      </c>
      <c r="KLC67" s="830">
        <f t="shared" si="3862"/>
        <v>0</v>
      </c>
      <c r="KLE67" s="830">
        <f t="shared" si="3862"/>
        <v>0</v>
      </c>
      <c r="KLG67" s="830">
        <f t="shared" si="3862"/>
        <v>0</v>
      </c>
      <c r="KLI67" s="830">
        <f t="shared" si="3862"/>
        <v>0</v>
      </c>
      <c r="KLK67" s="830">
        <f t="shared" si="3862"/>
        <v>0</v>
      </c>
      <c r="KLM67" s="830">
        <f t="shared" si="3862"/>
        <v>0</v>
      </c>
      <c r="KLO67" s="830">
        <f t="shared" si="3862"/>
        <v>0</v>
      </c>
      <c r="KLQ67" s="830">
        <f t="shared" si="3862"/>
        <v>0</v>
      </c>
      <c r="KLS67" s="830">
        <f t="shared" si="3894"/>
        <v>0</v>
      </c>
      <c r="KLU67" s="830">
        <f t="shared" si="3894"/>
        <v>0</v>
      </c>
      <c r="KLW67" s="830">
        <f t="shared" si="3894"/>
        <v>0</v>
      </c>
      <c r="KLY67" s="830">
        <f t="shared" si="3894"/>
        <v>0</v>
      </c>
      <c r="KMA67" s="830">
        <f t="shared" si="3894"/>
        <v>0</v>
      </c>
      <c r="KMC67" s="830">
        <f t="shared" si="3894"/>
        <v>0</v>
      </c>
      <c r="KME67" s="830">
        <f t="shared" si="3894"/>
        <v>0</v>
      </c>
      <c r="KMG67" s="830">
        <f t="shared" si="3894"/>
        <v>0</v>
      </c>
      <c r="KMI67" s="830">
        <f t="shared" si="3894"/>
        <v>0</v>
      </c>
      <c r="KMK67" s="830">
        <f t="shared" si="3894"/>
        <v>0</v>
      </c>
      <c r="KMM67" s="830">
        <f t="shared" si="3894"/>
        <v>0</v>
      </c>
      <c r="KMO67" s="830">
        <f t="shared" si="3894"/>
        <v>0</v>
      </c>
      <c r="KMQ67" s="830">
        <f t="shared" si="3894"/>
        <v>0</v>
      </c>
      <c r="KMS67" s="830">
        <f t="shared" si="3894"/>
        <v>0</v>
      </c>
      <c r="KMU67" s="830">
        <f t="shared" si="3894"/>
        <v>0</v>
      </c>
      <c r="KMW67" s="830">
        <f t="shared" si="3894"/>
        <v>0</v>
      </c>
      <c r="KMY67" s="830">
        <f t="shared" si="3894"/>
        <v>0</v>
      </c>
      <c r="KNA67" s="830">
        <f t="shared" si="3894"/>
        <v>0</v>
      </c>
      <c r="KNC67" s="830">
        <f t="shared" si="3894"/>
        <v>0</v>
      </c>
      <c r="KNE67" s="830">
        <f t="shared" si="3894"/>
        <v>0</v>
      </c>
      <c r="KNG67" s="830">
        <f t="shared" si="3894"/>
        <v>0</v>
      </c>
      <c r="KNI67" s="830">
        <f t="shared" si="3894"/>
        <v>0</v>
      </c>
      <c r="KNK67" s="830">
        <f t="shared" si="3894"/>
        <v>0</v>
      </c>
      <c r="KNM67" s="830">
        <f t="shared" si="3894"/>
        <v>0</v>
      </c>
      <c r="KNO67" s="830">
        <f t="shared" si="3894"/>
        <v>0</v>
      </c>
      <c r="KNQ67" s="830">
        <f t="shared" si="3894"/>
        <v>0</v>
      </c>
      <c r="KNS67" s="830">
        <f t="shared" si="3894"/>
        <v>0</v>
      </c>
      <c r="KNU67" s="830">
        <f t="shared" si="3894"/>
        <v>0</v>
      </c>
      <c r="KNW67" s="830">
        <f t="shared" si="3894"/>
        <v>0</v>
      </c>
      <c r="KNY67" s="830">
        <f t="shared" si="3894"/>
        <v>0</v>
      </c>
      <c r="KOA67" s="830">
        <f t="shared" si="3894"/>
        <v>0</v>
      </c>
      <c r="KOC67" s="830">
        <f t="shared" si="3894"/>
        <v>0</v>
      </c>
      <c r="KOE67" s="830">
        <f t="shared" si="3926"/>
        <v>0</v>
      </c>
      <c r="KOG67" s="830">
        <f t="shared" si="3926"/>
        <v>0</v>
      </c>
      <c r="KOI67" s="830">
        <f t="shared" si="3926"/>
        <v>0</v>
      </c>
      <c r="KOK67" s="830">
        <f t="shared" si="3926"/>
        <v>0</v>
      </c>
      <c r="KOM67" s="830">
        <f t="shared" si="3926"/>
        <v>0</v>
      </c>
      <c r="KOO67" s="830">
        <f t="shared" si="3926"/>
        <v>0</v>
      </c>
      <c r="KOQ67" s="830">
        <f t="shared" si="3926"/>
        <v>0</v>
      </c>
      <c r="KOS67" s="830">
        <f t="shared" si="3926"/>
        <v>0</v>
      </c>
      <c r="KOU67" s="830">
        <f t="shared" si="3926"/>
        <v>0</v>
      </c>
      <c r="KOW67" s="830">
        <f t="shared" si="3926"/>
        <v>0</v>
      </c>
      <c r="KOY67" s="830">
        <f t="shared" si="3926"/>
        <v>0</v>
      </c>
      <c r="KPA67" s="830">
        <f t="shared" si="3926"/>
        <v>0</v>
      </c>
      <c r="KPC67" s="830">
        <f t="shared" si="3926"/>
        <v>0</v>
      </c>
      <c r="KPE67" s="830">
        <f t="shared" si="3926"/>
        <v>0</v>
      </c>
      <c r="KPG67" s="830">
        <f t="shared" si="3926"/>
        <v>0</v>
      </c>
      <c r="KPI67" s="830">
        <f t="shared" si="3926"/>
        <v>0</v>
      </c>
      <c r="KPK67" s="830">
        <f t="shared" si="3926"/>
        <v>0</v>
      </c>
      <c r="KPM67" s="830">
        <f t="shared" si="3926"/>
        <v>0</v>
      </c>
      <c r="KPO67" s="830">
        <f t="shared" si="3926"/>
        <v>0</v>
      </c>
      <c r="KPQ67" s="830">
        <f t="shared" si="3926"/>
        <v>0</v>
      </c>
      <c r="KPS67" s="830">
        <f t="shared" si="3926"/>
        <v>0</v>
      </c>
      <c r="KPU67" s="830">
        <f t="shared" si="3926"/>
        <v>0</v>
      </c>
      <c r="KPW67" s="830">
        <f t="shared" si="3926"/>
        <v>0</v>
      </c>
      <c r="KPY67" s="830">
        <f t="shared" si="3926"/>
        <v>0</v>
      </c>
      <c r="KQA67" s="830">
        <f t="shared" si="3926"/>
        <v>0</v>
      </c>
      <c r="KQC67" s="830">
        <f t="shared" si="3926"/>
        <v>0</v>
      </c>
      <c r="KQE67" s="830">
        <f t="shared" si="3926"/>
        <v>0</v>
      </c>
      <c r="KQG67" s="830">
        <f t="shared" si="3926"/>
        <v>0</v>
      </c>
      <c r="KQI67" s="830">
        <f t="shared" si="3926"/>
        <v>0</v>
      </c>
      <c r="KQK67" s="830">
        <f t="shared" si="3926"/>
        <v>0</v>
      </c>
      <c r="KQM67" s="830">
        <f t="shared" si="3926"/>
        <v>0</v>
      </c>
      <c r="KQO67" s="830">
        <f t="shared" si="3926"/>
        <v>0</v>
      </c>
      <c r="KQQ67" s="830">
        <f t="shared" si="3958"/>
        <v>0</v>
      </c>
      <c r="KQS67" s="830">
        <f t="shared" si="3958"/>
        <v>0</v>
      </c>
      <c r="KQU67" s="830">
        <f t="shared" si="3958"/>
        <v>0</v>
      </c>
      <c r="KQW67" s="830">
        <f t="shared" si="3958"/>
        <v>0</v>
      </c>
      <c r="KQY67" s="830">
        <f t="shared" si="3958"/>
        <v>0</v>
      </c>
      <c r="KRA67" s="830">
        <f t="shared" si="3958"/>
        <v>0</v>
      </c>
      <c r="KRC67" s="830">
        <f t="shared" si="3958"/>
        <v>0</v>
      </c>
      <c r="KRE67" s="830">
        <f t="shared" si="3958"/>
        <v>0</v>
      </c>
      <c r="KRG67" s="830">
        <f t="shared" si="3958"/>
        <v>0</v>
      </c>
      <c r="KRI67" s="830">
        <f t="shared" si="3958"/>
        <v>0</v>
      </c>
      <c r="KRK67" s="830">
        <f t="shared" si="3958"/>
        <v>0</v>
      </c>
      <c r="KRM67" s="830">
        <f t="shared" si="3958"/>
        <v>0</v>
      </c>
      <c r="KRO67" s="830">
        <f t="shared" si="3958"/>
        <v>0</v>
      </c>
      <c r="KRQ67" s="830">
        <f t="shared" si="3958"/>
        <v>0</v>
      </c>
      <c r="KRS67" s="830">
        <f t="shared" si="3958"/>
        <v>0</v>
      </c>
      <c r="KRU67" s="830">
        <f t="shared" si="3958"/>
        <v>0</v>
      </c>
      <c r="KRW67" s="830">
        <f t="shared" si="3958"/>
        <v>0</v>
      </c>
      <c r="KRY67" s="830">
        <f t="shared" si="3958"/>
        <v>0</v>
      </c>
      <c r="KSA67" s="830">
        <f t="shared" si="3958"/>
        <v>0</v>
      </c>
      <c r="KSC67" s="830">
        <f t="shared" si="3958"/>
        <v>0</v>
      </c>
      <c r="KSE67" s="830">
        <f t="shared" si="3958"/>
        <v>0</v>
      </c>
      <c r="KSG67" s="830">
        <f t="shared" si="3958"/>
        <v>0</v>
      </c>
      <c r="KSI67" s="830">
        <f t="shared" si="3958"/>
        <v>0</v>
      </c>
      <c r="KSK67" s="830">
        <f t="shared" si="3958"/>
        <v>0</v>
      </c>
      <c r="KSM67" s="830">
        <f t="shared" si="3958"/>
        <v>0</v>
      </c>
      <c r="KSO67" s="830">
        <f t="shared" si="3958"/>
        <v>0</v>
      </c>
      <c r="KSQ67" s="830">
        <f t="shared" si="3958"/>
        <v>0</v>
      </c>
      <c r="KSS67" s="830">
        <f t="shared" si="3958"/>
        <v>0</v>
      </c>
      <c r="KSU67" s="830">
        <f t="shared" si="3958"/>
        <v>0</v>
      </c>
      <c r="KSW67" s="830">
        <f t="shared" si="3958"/>
        <v>0</v>
      </c>
      <c r="KSY67" s="830">
        <f t="shared" si="3958"/>
        <v>0</v>
      </c>
      <c r="KTA67" s="830">
        <f t="shared" si="3958"/>
        <v>0</v>
      </c>
      <c r="KTC67" s="830">
        <f t="shared" si="3990"/>
        <v>0</v>
      </c>
      <c r="KTE67" s="830">
        <f t="shared" si="3990"/>
        <v>0</v>
      </c>
      <c r="KTG67" s="830">
        <f t="shared" si="3990"/>
        <v>0</v>
      </c>
      <c r="KTI67" s="830">
        <f t="shared" si="3990"/>
        <v>0</v>
      </c>
      <c r="KTK67" s="830">
        <f t="shared" si="3990"/>
        <v>0</v>
      </c>
      <c r="KTM67" s="830">
        <f t="shared" si="3990"/>
        <v>0</v>
      </c>
      <c r="KTO67" s="830">
        <f t="shared" si="3990"/>
        <v>0</v>
      </c>
      <c r="KTQ67" s="830">
        <f t="shared" si="3990"/>
        <v>0</v>
      </c>
      <c r="KTS67" s="830">
        <f t="shared" si="3990"/>
        <v>0</v>
      </c>
      <c r="KTU67" s="830">
        <f t="shared" si="3990"/>
        <v>0</v>
      </c>
      <c r="KTW67" s="830">
        <f t="shared" si="3990"/>
        <v>0</v>
      </c>
      <c r="KTY67" s="830">
        <f t="shared" si="3990"/>
        <v>0</v>
      </c>
      <c r="KUA67" s="830">
        <f t="shared" si="3990"/>
        <v>0</v>
      </c>
      <c r="KUC67" s="830">
        <f t="shared" si="3990"/>
        <v>0</v>
      </c>
      <c r="KUE67" s="830">
        <f t="shared" si="3990"/>
        <v>0</v>
      </c>
      <c r="KUG67" s="830">
        <f t="shared" si="3990"/>
        <v>0</v>
      </c>
      <c r="KUI67" s="830">
        <f t="shared" si="3990"/>
        <v>0</v>
      </c>
      <c r="KUK67" s="830">
        <f t="shared" si="3990"/>
        <v>0</v>
      </c>
      <c r="KUM67" s="830">
        <f t="shared" si="3990"/>
        <v>0</v>
      </c>
      <c r="KUO67" s="830">
        <f t="shared" si="3990"/>
        <v>0</v>
      </c>
      <c r="KUQ67" s="830">
        <f t="shared" si="3990"/>
        <v>0</v>
      </c>
      <c r="KUS67" s="830">
        <f t="shared" si="3990"/>
        <v>0</v>
      </c>
      <c r="KUU67" s="830">
        <f t="shared" si="3990"/>
        <v>0</v>
      </c>
      <c r="KUW67" s="830">
        <f t="shared" si="3990"/>
        <v>0</v>
      </c>
      <c r="KUY67" s="830">
        <f t="shared" si="3990"/>
        <v>0</v>
      </c>
      <c r="KVA67" s="830">
        <f t="shared" si="3990"/>
        <v>0</v>
      </c>
      <c r="KVC67" s="830">
        <f t="shared" si="3990"/>
        <v>0</v>
      </c>
      <c r="KVE67" s="830">
        <f t="shared" si="3990"/>
        <v>0</v>
      </c>
      <c r="KVG67" s="830">
        <f t="shared" si="3990"/>
        <v>0</v>
      </c>
      <c r="KVI67" s="830">
        <f t="shared" si="3990"/>
        <v>0</v>
      </c>
      <c r="KVK67" s="830">
        <f t="shared" si="3990"/>
        <v>0</v>
      </c>
      <c r="KVM67" s="830">
        <f t="shared" si="3990"/>
        <v>0</v>
      </c>
      <c r="KVO67" s="830">
        <f t="shared" si="4022"/>
        <v>0</v>
      </c>
      <c r="KVQ67" s="830">
        <f t="shared" si="4022"/>
        <v>0</v>
      </c>
      <c r="KVS67" s="830">
        <f t="shared" si="4022"/>
        <v>0</v>
      </c>
      <c r="KVU67" s="830">
        <f t="shared" si="4022"/>
        <v>0</v>
      </c>
      <c r="KVW67" s="830">
        <f t="shared" si="4022"/>
        <v>0</v>
      </c>
      <c r="KVY67" s="830">
        <f t="shared" si="4022"/>
        <v>0</v>
      </c>
      <c r="KWA67" s="830">
        <f t="shared" si="4022"/>
        <v>0</v>
      </c>
      <c r="KWC67" s="830">
        <f t="shared" si="4022"/>
        <v>0</v>
      </c>
      <c r="KWE67" s="830">
        <f t="shared" si="4022"/>
        <v>0</v>
      </c>
      <c r="KWG67" s="830">
        <f t="shared" si="4022"/>
        <v>0</v>
      </c>
      <c r="KWI67" s="830">
        <f t="shared" si="4022"/>
        <v>0</v>
      </c>
      <c r="KWK67" s="830">
        <f t="shared" si="4022"/>
        <v>0</v>
      </c>
      <c r="KWM67" s="830">
        <f t="shared" si="4022"/>
        <v>0</v>
      </c>
      <c r="KWO67" s="830">
        <f t="shared" si="4022"/>
        <v>0</v>
      </c>
      <c r="KWQ67" s="830">
        <f t="shared" si="4022"/>
        <v>0</v>
      </c>
      <c r="KWS67" s="830">
        <f t="shared" si="4022"/>
        <v>0</v>
      </c>
      <c r="KWU67" s="830">
        <f t="shared" si="4022"/>
        <v>0</v>
      </c>
      <c r="KWW67" s="830">
        <f t="shared" si="4022"/>
        <v>0</v>
      </c>
      <c r="KWY67" s="830">
        <f t="shared" si="4022"/>
        <v>0</v>
      </c>
      <c r="KXA67" s="830">
        <f t="shared" si="4022"/>
        <v>0</v>
      </c>
      <c r="KXC67" s="830">
        <f t="shared" si="4022"/>
        <v>0</v>
      </c>
      <c r="KXE67" s="830">
        <f t="shared" si="4022"/>
        <v>0</v>
      </c>
      <c r="KXG67" s="830">
        <f t="shared" si="4022"/>
        <v>0</v>
      </c>
      <c r="KXI67" s="830">
        <f t="shared" si="4022"/>
        <v>0</v>
      </c>
      <c r="KXK67" s="830">
        <f t="shared" si="4022"/>
        <v>0</v>
      </c>
      <c r="KXM67" s="830">
        <f t="shared" si="4022"/>
        <v>0</v>
      </c>
      <c r="KXO67" s="830">
        <f t="shared" si="4022"/>
        <v>0</v>
      </c>
      <c r="KXQ67" s="830">
        <f t="shared" si="4022"/>
        <v>0</v>
      </c>
      <c r="KXS67" s="830">
        <f t="shared" si="4022"/>
        <v>0</v>
      </c>
      <c r="KXU67" s="830">
        <f t="shared" si="4022"/>
        <v>0</v>
      </c>
      <c r="KXW67" s="830">
        <f t="shared" si="4022"/>
        <v>0</v>
      </c>
      <c r="KXY67" s="830">
        <f t="shared" si="4022"/>
        <v>0</v>
      </c>
      <c r="KYA67" s="830">
        <f t="shared" si="4054"/>
        <v>0</v>
      </c>
      <c r="KYC67" s="830">
        <f t="shared" si="4054"/>
        <v>0</v>
      </c>
      <c r="KYE67" s="830">
        <f t="shared" si="4054"/>
        <v>0</v>
      </c>
      <c r="KYG67" s="830">
        <f t="shared" si="4054"/>
        <v>0</v>
      </c>
      <c r="KYI67" s="830">
        <f t="shared" si="4054"/>
        <v>0</v>
      </c>
      <c r="KYK67" s="830">
        <f t="shared" si="4054"/>
        <v>0</v>
      </c>
      <c r="KYM67" s="830">
        <f t="shared" si="4054"/>
        <v>0</v>
      </c>
      <c r="KYO67" s="830">
        <f t="shared" si="4054"/>
        <v>0</v>
      </c>
      <c r="KYQ67" s="830">
        <f t="shared" si="4054"/>
        <v>0</v>
      </c>
      <c r="KYS67" s="830">
        <f t="shared" si="4054"/>
        <v>0</v>
      </c>
      <c r="KYU67" s="830">
        <f t="shared" si="4054"/>
        <v>0</v>
      </c>
      <c r="KYW67" s="830">
        <f t="shared" si="4054"/>
        <v>0</v>
      </c>
      <c r="KYY67" s="830">
        <f t="shared" si="4054"/>
        <v>0</v>
      </c>
      <c r="KZA67" s="830">
        <f t="shared" si="4054"/>
        <v>0</v>
      </c>
      <c r="KZC67" s="830">
        <f t="shared" si="4054"/>
        <v>0</v>
      </c>
      <c r="KZE67" s="830">
        <f t="shared" si="4054"/>
        <v>0</v>
      </c>
      <c r="KZG67" s="830">
        <f t="shared" si="4054"/>
        <v>0</v>
      </c>
      <c r="KZI67" s="830">
        <f t="shared" si="4054"/>
        <v>0</v>
      </c>
      <c r="KZK67" s="830">
        <f t="shared" si="4054"/>
        <v>0</v>
      </c>
      <c r="KZM67" s="830">
        <f t="shared" si="4054"/>
        <v>0</v>
      </c>
      <c r="KZO67" s="830">
        <f t="shared" si="4054"/>
        <v>0</v>
      </c>
      <c r="KZQ67" s="830">
        <f t="shared" si="4054"/>
        <v>0</v>
      </c>
      <c r="KZS67" s="830">
        <f t="shared" si="4054"/>
        <v>0</v>
      </c>
      <c r="KZU67" s="830">
        <f t="shared" si="4054"/>
        <v>0</v>
      </c>
      <c r="KZW67" s="830">
        <f t="shared" si="4054"/>
        <v>0</v>
      </c>
      <c r="KZY67" s="830">
        <f t="shared" si="4054"/>
        <v>0</v>
      </c>
      <c r="LAA67" s="830">
        <f t="shared" si="4054"/>
        <v>0</v>
      </c>
      <c r="LAC67" s="830">
        <f t="shared" si="4054"/>
        <v>0</v>
      </c>
      <c r="LAE67" s="830">
        <f t="shared" si="4054"/>
        <v>0</v>
      </c>
      <c r="LAG67" s="830">
        <f t="shared" si="4054"/>
        <v>0</v>
      </c>
      <c r="LAI67" s="830">
        <f t="shared" si="4054"/>
        <v>0</v>
      </c>
      <c r="LAK67" s="830">
        <f t="shared" si="4054"/>
        <v>0</v>
      </c>
      <c r="LAM67" s="830">
        <f t="shared" si="4086"/>
        <v>0</v>
      </c>
      <c r="LAO67" s="830">
        <f t="shared" si="4086"/>
        <v>0</v>
      </c>
      <c r="LAQ67" s="830">
        <f t="shared" si="4086"/>
        <v>0</v>
      </c>
      <c r="LAS67" s="830">
        <f t="shared" si="4086"/>
        <v>0</v>
      </c>
      <c r="LAU67" s="830">
        <f t="shared" si="4086"/>
        <v>0</v>
      </c>
      <c r="LAW67" s="830">
        <f t="shared" si="4086"/>
        <v>0</v>
      </c>
      <c r="LAY67" s="830">
        <f t="shared" si="4086"/>
        <v>0</v>
      </c>
      <c r="LBA67" s="830">
        <f t="shared" si="4086"/>
        <v>0</v>
      </c>
      <c r="LBC67" s="830">
        <f t="shared" si="4086"/>
        <v>0</v>
      </c>
      <c r="LBE67" s="830">
        <f t="shared" si="4086"/>
        <v>0</v>
      </c>
      <c r="LBG67" s="830">
        <f t="shared" si="4086"/>
        <v>0</v>
      </c>
      <c r="LBI67" s="830">
        <f t="shared" si="4086"/>
        <v>0</v>
      </c>
      <c r="LBK67" s="830">
        <f t="shared" si="4086"/>
        <v>0</v>
      </c>
      <c r="LBM67" s="830">
        <f t="shared" si="4086"/>
        <v>0</v>
      </c>
      <c r="LBO67" s="830">
        <f t="shared" si="4086"/>
        <v>0</v>
      </c>
      <c r="LBQ67" s="830">
        <f t="shared" si="4086"/>
        <v>0</v>
      </c>
      <c r="LBS67" s="830">
        <f t="shared" si="4086"/>
        <v>0</v>
      </c>
      <c r="LBU67" s="830">
        <f t="shared" si="4086"/>
        <v>0</v>
      </c>
      <c r="LBW67" s="830">
        <f t="shared" si="4086"/>
        <v>0</v>
      </c>
      <c r="LBY67" s="830">
        <f t="shared" si="4086"/>
        <v>0</v>
      </c>
      <c r="LCA67" s="830">
        <f t="shared" si="4086"/>
        <v>0</v>
      </c>
      <c r="LCC67" s="830">
        <f t="shared" si="4086"/>
        <v>0</v>
      </c>
      <c r="LCE67" s="830">
        <f t="shared" si="4086"/>
        <v>0</v>
      </c>
      <c r="LCG67" s="830">
        <f t="shared" si="4086"/>
        <v>0</v>
      </c>
      <c r="LCI67" s="830">
        <f t="shared" si="4086"/>
        <v>0</v>
      </c>
      <c r="LCK67" s="830">
        <f t="shared" si="4086"/>
        <v>0</v>
      </c>
      <c r="LCM67" s="830">
        <f t="shared" si="4086"/>
        <v>0</v>
      </c>
      <c r="LCO67" s="830">
        <f t="shared" si="4086"/>
        <v>0</v>
      </c>
      <c r="LCQ67" s="830">
        <f t="shared" si="4086"/>
        <v>0</v>
      </c>
      <c r="LCS67" s="830">
        <f t="shared" si="4086"/>
        <v>0</v>
      </c>
      <c r="LCU67" s="830">
        <f t="shared" si="4086"/>
        <v>0</v>
      </c>
      <c r="LCW67" s="830">
        <f t="shared" si="4086"/>
        <v>0</v>
      </c>
      <c r="LCY67" s="830">
        <f t="shared" si="4118"/>
        <v>0</v>
      </c>
      <c r="LDA67" s="830">
        <f t="shared" si="4118"/>
        <v>0</v>
      </c>
      <c r="LDC67" s="830">
        <f t="shared" si="4118"/>
        <v>0</v>
      </c>
      <c r="LDE67" s="830">
        <f t="shared" si="4118"/>
        <v>0</v>
      </c>
      <c r="LDG67" s="830">
        <f t="shared" si="4118"/>
        <v>0</v>
      </c>
      <c r="LDI67" s="830">
        <f t="shared" si="4118"/>
        <v>0</v>
      </c>
      <c r="LDK67" s="830">
        <f t="shared" si="4118"/>
        <v>0</v>
      </c>
      <c r="LDM67" s="830">
        <f t="shared" si="4118"/>
        <v>0</v>
      </c>
      <c r="LDO67" s="830">
        <f t="shared" si="4118"/>
        <v>0</v>
      </c>
      <c r="LDQ67" s="830">
        <f t="shared" si="4118"/>
        <v>0</v>
      </c>
      <c r="LDS67" s="830">
        <f t="shared" si="4118"/>
        <v>0</v>
      </c>
      <c r="LDU67" s="830">
        <f t="shared" si="4118"/>
        <v>0</v>
      </c>
      <c r="LDW67" s="830">
        <f t="shared" si="4118"/>
        <v>0</v>
      </c>
      <c r="LDY67" s="830">
        <f t="shared" si="4118"/>
        <v>0</v>
      </c>
      <c r="LEA67" s="830">
        <f t="shared" si="4118"/>
        <v>0</v>
      </c>
      <c r="LEC67" s="830">
        <f t="shared" si="4118"/>
        <v>0</v>
      </c>
      <c r="LEE67" s="830">
        <f t="shared" si="4118"/>
        <v>0</v>
      </c>
      <c r="LEG67" s="830">
        <f t="shared" si="4118"/>
        <v>0</v>
      </c>
      <c r="LEI67" s="830">
        <f t="shared" si="4118"/>
        <v>0</v>
      </c>
      <c r="LEK67" s="830">
        <f t="shared" si="4118"/>
        <v>0</v>
      </c>
      <c r="LEM67" s="830">
        <f t="shared" si="4118"/>
        <v>0</v>
      </c>
      <c r="LEO67" s="830">
        <f t="shared" si="4118"/>
        <v>0</v>
      </c>
      <c r="LEQ67" s="830">
        <f t="shared" si="4118"/>
        <v>0</v>
      </c>
      <c r="LES67" s="830">
        <f t="shared" si="4118"/>
        <v>0</v>
      </c>
      <c r="LEU67" s="830">
        <f t="shared" si="4118"/>
        <v>0</v>
      </c>
      <c r="LEW67" s="830">
        <f t="shared" si="4118"/>
        <v>0</v>
      </c>
      <c r="LEY67" s="830">
        <f t="shared" si="4118"/>
        <v>0</v>
      </c>
      <c r="LFA67" s="830">
        <f t="shared" si="4118"/>
        <v>0</v>
      </c>
      <c r="LFC67" s="830">
        <f t="shared" si="4118"/>
        <v>0</v>
      </c>
      <c r="LFE67" s="830">
        <f t="shared" si="4118"/>
        <v>0</v>
      </c>
      <c r="LFG67" s="830">
        <f t="shared" si="4118"/>
        <v>0</v>
      </c>
      <c r="LFI67" s="830">
        <f t="shared" si="4118"/>
        <v>0</v>
      </c>
      <c r="LFK67" s="830">
        <f t="shared" si="4150"/>
        <v>0</v>
      </c>
      <c r="LFM67" s="830">
        <f t="shared" si="4150"/>
        <v>0</v>
      </c>
      <c r="LFO67" s="830">
        <f t="shared" si="4150"/>
        <v>0</v>
      </c>
      <c r="LFQ67" s="830">
        <f t="shared" si="4150"/>
        <v>0</v>
      </c>
      <c r="LFS67" s="830">
        <f t="shared" si="4150"/>
        <v>0</v>
      </c>
      <c r="LFU67" s="830">
        <f t="shared" si="4150"/>
        <v>0</v>
      </c>
      <c r="LFW67" s="830">
        <f t="shared" si="4150"/>
        <v>0</v>
      </c>
      <c r="LFY67" s="830">
        <f t="shared" si="4150"/>
        <v>0</v>
      </c>
      <c r="LGA67" s="830">
        <f t="shared" si="4150"/>
        <v>0</v>
      </c>
      <c r="LGC67" s="830">
        <f t="shared" si="4150"/>
        <v>0</v>
      </c>
      <c r="LGE67" s="830">
        <f t="shared" si="4150"/>
        <v>0</v>
      </c>
      <c r="LGG67" s="830">
        <f t="shared" si="4150"/>
        <v>0</v>
      </c>
      <c r="LGI67" s="830">
        <f t="shared" si="4150"/>
        <v>0</v>
      </c>
      <c r="LGK67" s="830">
        <f t="shared" si="4150"/>
        <v>0</v>
      </c>
      <c r="LGM67" s="830">
        <f t="shared" si="4150"/>
        <v>0</v>
      </c>
      <c r="LGO67" s="830">
        <f t="shared" si="4150"/>
        <v>0</v>
      </c>
      <c r="LGQ67" s="830">
        <f t="shared" si="4150"/>
        <v>0</v>
      </c>
      <c r="LGS67" s="830">
        <f t="shared" si="4150"/>
        <v>0</v>
      </c>
      <c r="LGU67" s="830">
        <f t="shared" si="4150"/>
        <v>0</v>
      </c>
      <c r="LGW67" s="830">
        <f t="shared" si="4150"/>
        <v>0</v>
      </c>
      <c r="LGY67" s="830">
        <f t="shared" si="4150"/>
        <v>0</v>
      </c>
      <c r="LHA67" s="830">
        <f t="shared" si="4150"/>
        <v>0</v>
      </c>
      <c r="LHC67" s="830">
        <f t="shared" si="4150"/>
        <v>0</v>
      </c>
      <c r="LHE67" s="830">
        <f t="shared" si="4150"/>
        <v>0</v>
      </c>
      <c r="LHG67" s="830">
        <f t="shared" si="4150"/>
        <v>0</v>
      </c>
      <c r="LHI67" s="830">
        <f t="shared" si="4150"/>
        <v>0</v>
      </c>
      <c r="LHK67" s="830">
        <f t="shared" si="4150"/>
        <v>0</v>
      </c>
      <c r="LHM67" s="830">
        <f t="shared" si="4150"/>
        <v>0</v>
      </c>
      <c r="LHO67" s="830">
        <f t="shared" si="4150"/>
        <v>0</v>
      </c>
      <c r="LHQ67" s="830">
        <f t="shared" si="4150"/>
        <v>0</v>
      </c>
      <c r="LHS67" s="830">
        <f t="shared" si="4150"/>
        <v>0</v>
      </c>
      <c r="LHU67" s="830">
        <f t="shared" si="4150"/>
        <v>0</v>
      </c>
      <c r="LHW67" s="830">
        <f t="shared" si="4182"/>
        <v>0</v>
      </c>
      <c r="LHY67" s="830">
        <f t="shared" si="4182"/>
        <v>0</v>
      </c>
      <c r="LIA67" s="830">
        <f t="shared" si="4182"/>
        <v>0</v>
      </c>
      <c r="LIC67" s="830">
        <f t="shared" si="4182"/>
        <v>0</v>
      </c>
      <c r="LIE67" s="830">
        <f t="shared" si="4182"/>
        <v>0</v>
      </c>
      <c r="LIG67" s="830">
        <f t="shared" si="4182"/>
        <v>0</v>
      </c>
      <c r="LII67" s="830">
        <f t="shared" si="4182"/>
        <v>0</v>
      </c>
      <c r="LIK67" s="830">
        <f t="shared" si="4182"/>
        <v>0</v>
      </c>
      <c r="LIM67" s="830">
        <f t="shared" si="4182"/>
        <v>0</v>
      </c>
      <c r="LIO67" s="830">
        <f t="shared" si="4182"/>
        <v>0</v>
      </c>
      <c r="LIQ67" s="830">
        <f t="shared" si="4182"/>
        <v>0</v>
      </c>
      <c r="LIS67" s="830">
        <f t="shared" si="4182"/>
        <v>0</v>
      </c>
      <c r="LIU67" s="830">
        <f t="shared" si="4182"/>
        <v>0</v>
      </c>
      <c r="LIW67" s="830">
        <f t="shared" si="4182"/>
        <v>0</v>
      </c>
      <c r="LIY67" s="830">
        <f t="shared" si="4182"/>
        <v>0</v>
      </c>
      <c r="LJA67" s="830">
        <f t="shared" si="4182"/>
        <v>0</v>
      </c>
      <c r="LJC67" s="830">
        <f t="shared" si="4182"/>
        <v>0</v>
      </c>
      <c r="LJE67" s="830">
        <f t="shared" si="4182"/>
        <v>0</v>
      </c>
      <c r="LJG67" s="830">
        <f t="shared" si="4182"/>
        <v>0</v>
      </c>
      <c r="LJI67" s="830">
        <f t="shared" si="4182"/>
        <v>0</v>
      </c>
      <c r="LJK67" s="830">
        <f t="shared" si="4182"/>
        <v>0</v>
      </c>
      <c r="LJM67" s="830">
        <f t="shared" si="4182"/>
        <v>0</v>
      </c>
      <c r="LJO67" s="830">
        <f t="shared" si="4182"/>
        <v>0</v>
      </c>
      <c r="LJQ67" s="830">
        <f t="shared" si="4182"/>
        <v>0</v>
      </c>
      <c r="LJS67" s="830">
        <f t="shared" si="4182"/>
        <v>0</v>
      </c>
      <c r="LJU67" s="830">
        <f t="shared" si="4182"/>
        <v>0</v>
      </c>
      <c r="LJW67" s="830">
        <f t="shared" si="4182"/>
        <v>0</v>
      </c>
      <c r="LJY67" s="830">
        <f t="shared" si="4182"/>
        <v>0</v>
      </c>
      <c r="LKA67" s="830">
        <f t="shared" si="4182"/>
        <v>0</v>
      </c>
      <c r="LKC67" s="830">
        <f t="shared" si="4182"/>
        <v>0</v>
      </c>
      <c r="LKE67" s="830">
        <f t="shared" si="4182"/>
        <v>0</v>
      </c>
      <c r="LKG67" s="830">
        <f t="shared" si="4182"/>
        <v>0</v>
      </c>
      <c r="LKI67" s="830">
        <f t="shared" si="4214"/>
        <v>0</v>
      </c>
      <c r="LKK67" s="830">
        <f t="shared" si="4214"/>
        <v>0</v>
      </c>
      <c r="LKM67" s="830">
        <f t="shared" si="4214"/>
        <v>0</v>
      </c>
      <c r="LKO67" s="830">
        <f t="shared" si="4214"/>
        <v>0</v>
      </c>
      <c r="LKQ67" s="830">
        <f t="shared" si="4214"/>
        <v>0</v>
      </c>
      <c r="LKS67" s="830">
        <f t="shared" si="4214"/>
        <v>0</v>
      </c>
      <c r="LKU67" s="830">
        <f t="shared" si="4214"/>
        <v>0</v>
      </c>
      <c r="LKW67" s="830">
        <f t="shared" si="4214"/>
        <v>0</v>
      </c>
      <c r="LKY67" s="830">
        <f t="shared" si="4214"/>
        <v>0</v>
      </c>
      <c r="LLA67" s="830">
        <f t="shared" si="4214"/>
        <v>0</v>
      </c>
      <c r="LLC67" s="830">
        <f t="shared" si="4214"/>
        <v>0</v>
      </c>
      <c r="LLE67" s="830">
        <f t="shared" si="4214"/>
        <v>0</v>
      </c>
      <c r="LLG67" s="830">
        <f t="shared" si="4214"/>
        <v>0</v>
      </c>
      <c r="LLI67" s="830">
        <f t="shared" si="4214"/>
        <v>0</v>
      </c>
      <c r="LLK67" s="830">
        <f t="shared" si="4214"/>
        <v>0</v>
      </c>
      <c r="LLM67" s="830">
        <f t="shared" si="4214"/>
        <v>0</v>
      </c>
      <c r="LLO67" s="830">
        <f t="shared" si="4214"/>
        <v>0</v>
      </c>
      <c r="LLQ67" s="830">
        <f t="shared" si="4214"/>
        <v>0</v>
      </c>
      <c r="LLS67" s="830">
        <f t="shared" si="4214"/>
        <v>0</v>
      </c>
      <c r="LLU67" s="830">
        <f t="shared" si="4214"/>
        <v>0</v>
      </c>
      <c r="LLW67" s="830">
        <f t="shared" si="4214"/>
        <v>0</v>
      </c>
      <c r="LLY67" s="830">
        <f t="shared" si="4214"/>
        <v>0</v>
      </c>
      <c r="LMA67" s="830">
        <f t="shared" si="4214"/>
        <v>0</v>
      </c>
      <c r="LMC67" s="830">
        <f t="shared" si="4214"/>
        <v>0</v>
      </c>
      <c r="LME67" s="830">
        <f t="shared" si="4214"/>
        <v>0</v>
      </c>
      <c r="LMG67" s="830">
        <f t="shared" si="4214"/>
        <v>0</v>
      </c>
      <c r="LMI67" s="830">
        <f t="shared" si="4214"/>
        <v>0</v>
      </c>
      <c r="LMK67" s="830">
        <f t="shared" si="4214"/>
        <v>0</v>
      </c>
      <c r="LMM67" s="830">
        <f t="shared" si="4214"/>
        <v>0</v>
      </c>
      <c r="LMO67" s="830">
        <f t="shared" si="4214"/>
        <v>0</v>
      </c>
      <c r="LMQ67" s="830">
        <f t="shared" si="4214"/>
        <v>0</v>
      </c>
      <c r="LMS67" s="830">
        <f t="shared" si="4214"/>
        <v>0</v>
      </c>
      <c r="LMU67" s="830">
        <f t="shared" si="4246"/>
        <v>0</v>
      </c>
      <c r="LMW67" s="830">
        <f t="shared" si="4246"/>
        <v>0</v>
      </c>
      <c r="LMY67" s="830">
        <f t="shared" si="4246"/>
        <v>0</v>
      </c>
      <c r="LNA67" s="830">
        <f t="shared" si="4246"/>
        <v>0</v>
      </c>
      <c r="LNC67" s="830">
        <f t="shared" si="4246"/>
        <v>0</v>
      </c>
      <c r="LNE67" s="830">
        <f t="shared" si="4246"/>
        <v>0</v>
      </c>
      <c r="LNG67" s="830">
        <f t="shared" si="4246"/>
        <v>0</v>
      </c>
      <c r="LNI67" s="830">
        <f t="shared" si="4246"/>
        <v>0</v>
      </c>
      <c r="LNK67" s="830">
        <f t="shared" si="4246"/>
        <v>0</v>
      </c>
      <c r="LNM67" s="830">
        <f t="shared" si="4246"/>
        <v>0</v>
      </c>
      <c r="LNO67" s="830">
        <f t="shared" si="4246"/>
        <v>0</v>
      </c>
      <c r="LNQ67" s="830">
        <f t="shared" si="4246"/>
        <v>0</v>
      </c>
      <c r="LNS67" s="830">
        <f t="shared" si="4246"/>
        <v>0</v>
      </c>
      <c r="LNU67" s="830">
        <f t="shared" si="4246"/>
        <v>0</v>
      </c>
      <c r="LNW67" s="830">
        <f t="shared" si="4246"/>
        <v>0</v>
      </c>
      <c r="LNY67" s="830">
        <f t="shared" si="4246"/>
        <v>0</v>
      </c>
      <c r="LOA67" s="830">
        <f t="shared" si="4246"/>
        <v>0</v>
      </c>
      <c r="LOC67" s="830">
        <f t="shared" si="4246"/>
        <v>0</v>
      </c>
      <c r="LOE67" s="830">
        <f t="shared" si="4246"/>
        <v>0</v>
      </c>
      <c r="LOG67" s="830">
        <f t="shared" si="4246"/>
        <v>0</v>
      </c>
      <c r="LOI67" s="830">
        <f t="shared" si="4246"/>
        <v>0</v>
      </c>
      <c r="LOK67" s="830">
        <f t="shared" si="4246"/>
        <v>0</v>
      </c>
      <c r="LOM67" s="830">
        <f t="shared" si="4246"/>
        <v>0</v>
      </c>
      <c r="LOO67" s="830">
        <f t="shared" si="4246"/>
        <v>0</v>
      </c>
      <c r="LOQ67" s="830">
        <f t="shared" si="4246"/>
        <v>0</v>
      </c>
      <c r="LOS67" s="830">
        <f t="shared" si="4246"/>
        <v>0</v>
      </c>
      <c r="LOU67" s="830">
        <f t="shared" si="4246"/>
        <v>0</v>
      </c>
      <c r="LOW67" s="830">
        <f t="shared" si="4246"/>
        <v>0</v>
      </c>
      <c r="LOY67" s="830">
        <f t="shared" si="4246"/>
        <v>0</v>
      </c>
      <c r="LPA67" s="830">
        <f t="shared" si="4246"/>
        <v>0</v>
      </c>
      <c r="LPC67" s="830">
        <f t="shared" si="4246"/>
        <v>0</v>
      </c>
      <c r="LPE67" s="830">
        <f t="shared" si="4246"/>
        <v>0</v>
      </c>
      <c r="LPG67" s="830">
        <f t="shared" si="4278"/>
        <v>0</v>
      </c>
      <c r="LPI67" s="830">
        <f t="shared" si="4278"/>
        <v>0</v>
      </c>
      <c r="LPK67" s="830">
        <f t="shared" si="4278"/>
        <v>0</v>
      </c>
      <c r="LPM67" s="830">
        <f t="shared" si="4278"/>
        <v>0</v>
      </c>
      <c r="LPO67" s="830">
        <f t="shared" si="4278"/>
        <v>0</v>
      </c>
      <c r="LPQ67" s="830">
        <f t="shared" si="4278"/>
        <v>0</v>
      </c>
      <c r="LPS67" s="830">
        <f t="shared" si="4278"/>
        <v>0</v>
      </c>
      <c r="LPU67" s="830">
        <f t="shared" si="4278"/>
        <v>0</v>
      </c>
      <c r="LPW67" s="830">
        <f t="shared" si="4278"/>
        <v>0</v>
      </c>
      <c r="LPY67" s="830">
        <f t="shared" si="4278"/>
        <v>0</v>
      </c>
      <c r="LQA67" s="830">
        <f t="shared" si="4278"/>
        <v>0</v>
      </c>
      <c r="LQC67" s="830">
        <f t="shared" si="4278"/>
        <v>0</v>
      </c>
      <c r="LQE67" s="830">
        <f t="shared" si="4278"/>
        <v>0</v>
      </c>
      <c r="LQG67" s="830">
        <f t="shared" si="4278"/>
        <v>0</v>
      </c>
      <c r="LQI67" s="830">
        <f t="shared" si="4278"/>
        <v>0</v>
      </c>
      <c r="LQK67" s="830">
        <f t="shared" si="4278"/>
        <v>0</v>
      </c>
      <c r="LQM67" s="830">
        <f t="shared" si="4278"/>
        <v>0</v>
      </c>
      <c r="LQO67" s="830">
        <f t="shared" si="4278"/>
        <v>0</v>
      </c>
      <c r="LQQ67" s="830">
        <f t="shared" si="4278"/>
        <v>0</v>
      </c>
      <c r="LQS67" s="830">
        <f t="shared" si="4278"/>
        <v>0</v>
      </c>
      <c r="LQU67" s="830">
        <f t="shared" si="4278"/>
        <v>0</v>
      </c>
      <c r="LQW67" s="830">
        <f t="shared" si="4278"/>
        <v>0</v>
      </c>
      <c r="LQY67" s="830">
        <f t="shared" si="4278"/>
        <v>0</v>
      </c>
      <c r="LRA67" s="830">
        <f t="shared" si="4278"/>
        <v>0</v>
      </c>
      <c r="LRC67" s="830">
        <f t="shared" si="4278"/>
        <v>0</v>
      </c>
      <c r="LRE67" s="830">
        <f t="shared" si="4278"/>
        <v>0</v>
      </c>
      <c r="LRG67" s="830">
        <f t="shared" si="4278"/>
        <v>0</v>
      </c>
      <c r="LRI67" s="830">
        <f t="shared" si="4278"/>
        <v>0</v>
      </c>
      <c r="LRK67" s="830">
        <f t="shared" si="4278"/>
        <v>0</v>
      </c>
      <c r="LRM67" s="830">
        <f t="shared" si="4278"/>
        <v>0</v>
      </c>
      <c r="LRO67" s="830">
        <f t="shared" si="4278"/>
        <v>0</v>
      </c>
      <c r="LRQ67" s="830">
        <f t="shared" si="4278"/>
        <v>0</v>
      </c>
      <c r="LRS67" s="830">
        <f t="shared" si="4310"/>
        <v>0</v>
      </c>
      <c r="LRU67" s="830">
        <f t="shared" si="4310"/>
        <v>0</v>
      </c>
      <c r="LRW67" s="830">
        <f t="shared" si="4310"/>
        <v>0</v>
      </c>
      <c r="LRY67" s="830">
        <f t="shared" si="4310"/>
        <v>0</v>
      </c>
      <c r="LSA67" s="830">
        <f t="shared" si="4310"/>
        <v>0</v>
      </c>
      <c r="LSC67" s="830">
        <f t="shared" si="4310"/>
        <v>0</v>
      </c>
      <c r="LSE67" s="830">
        <f t="shared" si="4310"/>
        <v>0</v>
      </c>
      <c r="LSG67" s="830">
        <f t="shared" si="4310"/>
        <v>0</v>
      </c>
      <c r="LSI67" s="830">
        <f t="shared" si="4310"/>
        <v>0</v>
      </c>
      <c r="LSK67" s="830">
        <f t="shared" si="4310"/>
        <v>0</v>
      </c>
      <c r="LSM67" s="830">
        <f t="shared" si="4310"/>
        <v>0</v>
      </c>
      <c r="LSO67" s="830">
        <f t="shared" si="4310"/>
        <v>0</v>
      </c>
      <c r="LSQ67" s="830">
        <f t="shared" si="4310"/>
        <v>0</v>
      </c>
      <c r="LSS67" s="830">
        <f t="shared" si="4310"/>
        <v>0</v>
      </c>
      <c r="LSU67" s="830">
        <f t="shared" si="4310"/>
        <v>0</v>
      </c>
      <c r="LSW67" s="830">
        <f t="shared" si="4310"/>
        <v>0</v>
      </c>
      <c r="LSY67" s="830">
        <f t="shared" si="4310"/>
        <v>0</v>
      </c>
      <c r="LTA67" s="830">
        <f t="shared" si="4310"/>
        <v>0</v>
      </c>
      <c r="LTC67" s="830">
        <f t="shared" si="4310"/>
        <v>0</v>
      </c>
      <c r="LTE67" s="830">
        <f t="shared" si="4310"/>
        <v>0</v>
      </c>
      <c r="LTG67" s="830">
        <f t="shared" si="4310"/>
        <v>0</v>
      </c>
      <c r="LTI67" s="830">
        <f t="shared" si="4310"/>
        <v>0</v>
      </c>
      <c r="LTK67" s="830">
        <f t="shared" si="4310"/>
        <v>0</v>
      </c>
      <c r="LTM67" s="830">
        <f t="shared" si="4310"/>
        <v>0</v>
      </c>
      <c r="LTO67" s="830">
        <f t="shared" si="4310"/>
        <v>0</v>
      </c>
      <c r="LTQ67" s="830">
        <f t="shared" si="4310"/>
        <v>0</v>
      </c>
      <c r="LTS67" s="830">
        <f t="shared" si="4310"/>
        <v>0</v>
      </c>
      <c r="LTU67" s="830">
        <f t="shared" si="4310"/>
        <v>0</v>
      </c>
      <c r="LTW67" s="830">
        <f t="shared" si="4310"/>
        <v>0</v>
      </c>
      <c r="LTY67" s="830">
        <f t="shared" si="4310"/>
        <v>0</v>
      </c>
      <c r="LUA67" s="830">
        <f t="shared" si="4310"/>
        <v>0</v>
      </c>
      <c r="LUC67" s="830">
        <f t="shared" si="4310"/>
        <v>0</v>
      </c>
      <c r="LUE67" s="830">
        <f t="shared" si="4342"/>
        <v>0</v>
      </c>
      <c r="LUG67" s="830">
        <f t="shared" si="4342"/>
        <v>0</v>
      </c>
      <c r="LUI67" s="830">
        <f t="shared" si="4342"/>
        <v>0</v>
      </c>
      <c r="LUK67" s="830">
        <f t="shared" si="4342"/>
        <v>0</v>
      </c>
      <c r="LUM67" s="830">
        <f t="shared" si="4342"/>
        <v>0</v>
      </c>
      <c r="LUO67" s="830">
        <f t="shared" si="4342"/>
        <v>0</v>
      </c>
      <c r="LUQ67" s="830">
        <f t="shared" si="4342"/>
        <v>0</v>
      </c>
      <c r="LUS67" s="830">
        <f t="shared" si="4342"/>
        <v>0</v>
      </c>
      <c r="LUU67" s="830">
        <f t="shared" si="4342"/>
        <v>0</v>
      </c>
      <c r="LUW67" s="830">
        <f t="shared" si="4342"/>
        <v>0</v>
      </c>
      <c r="LUY67" s="830">
        <f t="shared" si="4342"/>
        <v>0</v>
      </c>
      <c r="LVA67" s="830">
        <f t="shared" si="4342"/>
        <v>0</v>
      </c>
      <c r="LVC67" s="830">
        <f t="shared" si="4342"/>
        <v>0</v>
      </c>
      <c r="LVE67" s="830">
        <f t="shared" si="4342"/>
        <v>0</v>
      </c>
      <c r="LVG67" s="830">
        <f t="shared" si="4342"/>
        <v>0</v>
      </c>
      <c r="LVI67" s="830">
        <f t="shared" si="4342"/>
        <v>0</v>
      </c>
      <c r="LVK67" s="830">
        <f t="shared" si="4342"/>
        <v>0</v>
      </c>
      <c r="LVM67" s="830">
        <f t="shared" si="4342"/>
        <v>0</v>
      </c>
      <c r="LVO67" s="830">
        <f t="shared" si="4342"/>
        <v>0</v>
      </c>
      <c r="LVQ67" s="830">
        <f t="shared" si="4342"/>
        <v>0</v>
      </c>
      <c r="LVS67" s="830">
        <f t="shared" si="4342"/>
        <v>0</v>
      </c>
      <c r="LVU67" s="830">
        <f t="shared" si="4342"/>
        <v>0</v>
      </c>
      <c r="LVW67" s="830">
        <f t="shared" si="4342"/>
        <v>0</v>
      </c>
      <c r="LVY67" s="830">
        <f t="shared" si="4342"/>
        <v>0</v>
      </c>
      <c r="LWA67" s="830">
        <f t="shared" si="4342"/>
        <v>0</v>
      </c>
      <c r="LWC67" s="830">
        <f t="shared" si="4342"/>
        <v>0</v>
      </c>
      <c r="LWE67" s="830">
        <f t="shared" si="4342"/>
        <v>0</v>
      </c>
      <c r="LWG67" s="830">
        <f t="shared" si="4342"/>
        <v>0</v>
      </c>
      <c r="LWI67" s="830">
        <f t="shared" si="4342"/>
        <v>0</v>
      </c>
      <c r="LWK67" s="830">
        <f t="shared" si="4342"/>
        <v>0</v>
      </c>
      <c r="LWM67" s="830">
        <f t="shared" si="4342"/>
        <v>0</v>
      </c>
      <c r="LWO67" s="830">
        <f t="shared" si="4342"/>
        <v>0</v>
      </c>
      <c r="LWQ67" s="830">
        <f t="shared" si="4374"/>
        <v>0</v>
      </c>
      <c r="LWS67" s="830">
        <f t="shared" si="4374"/>
        <v>0</v>
      </c>
      <c r="LWU67" s="830">
        <f t="shared" si="4374"/>
        <v>0</v>
      </c>
      <c r="LWW67" s="830">
        <f t="shared" si="4374"/>
        <v>0</v>
      </c>
      <c r="LWY67" s="830">
        <f t="shared" si="4374"/>
        <v>0</v>
      </c>
      <c r="LXA67" s="830">
        <f t="shared" si="4374"/>
        <v>0</v>
      </c>
      <c r="LXC67" s="830">
        <f t="shared" si="4374"/>
        <v>0</v>
      </c>
      <c r="LXE67" s="830">
        <f t="shared" si="4374"/>
        <v>0</v>
      </c>
      <c r="LXG67" s="830">
        <f t="shared" si="4374"/>
        <v>0</v>
      </c>
      <c r="LXI67" s="830">
        <f t="shared" si="4374"/>
        <v>0</v>
      </c>
      <c r="LXK67" s="830">
        <f t="shared" si="4374"/>
        <v>0</v>
      </c>
      <c r="LXM67" s="830">
        <f t="shared" si="4374"/>
        <v>0</v>
      </c>
      <c r="LXO67" s="830">
        <f t="shared" si="4374"/>
        <v>0</v>
      </c>
      <c r="LXQ67" s="830">
        <f t="shared" si="4374"/>
        <v>0</v>
      </c>
      <c r="LXS67" s="830">
        <f t="shared" si="4374"/>
        <v>0</v>
      </c>
      <c r="LXU67" s="830">
        <f t="shared" si="4374"/>
        <v>0</v>
      </c>
      <c r="LXW67" s="830">
        <f t="shared" si="4374"/>
        <v>0</v>
      </c>
      <c r="LXY67" s="830">
        <f t="shared" si="4374"/>
        <v>0</v>
      </c>
      <c r="LYA67" s="830">
        <f t="shared" si="4374"/>
        <v>0</v>
      </c>
      <c r="LYC67" s="830">
        <f t="shared" si="4374"/>
        <v>0</v>
      </c>
      <c r="LYE67" s="830">
        <f t="shared" si="4374"/>
        <v>0</v>
      </c>
      <c r="LYG67" s="830">
        <f t="shared" si="4374"/>
        <v>0</v>
      </c>
      <c r="LYI67" s="830">
        <f t="shared" si="4374"/>
        <v>0</v>
      </c>
      <c r="LYK67" s="830">
        <f t="shared" si="4374"/>
        <v>0</v>
      </c>
      <c r="LYM67" s="830">
        <f t="shared" si="4374"/>
        <v>0</v>
      </c>
      <c r="LYO67" s="830">
        <f t="shared" si="4374"/>
        <v>0</v>
      </c>
      <c r="LYQ67" s="830">
        <f t="shared" si="4374"/>
        <v>0</v>
      </c>
      <c r="LYS67" s="830">
        <f t="shared" si="4374"/>
        <v>0</v>
      </c>
      <c r="LYU67" s="830">
        <f t="shared" si="4374"/>
        <v>0</v>
      </c>
      <c r="LYW67" s="830">
        <f t="shared" si="4374"/>
        <v>0</v>
      </c>
      <c r="LYY67" s="830">
        <f t="shared" si="4374"/>
        <v>0</v>
      </c>
      <c r="LZA67" s="830">
        <f t="shared" si="4374"/>
        <v>0</v>
      </c>
      <c r="LZC67" s="830">
        <f t="shared" si="4406"/>
        <v>0</v>
      </c>
      <c r="LZE67" s="830">
        <f t="shared" si="4406"/>
        <v>0</v>
      </c>
      <c r="LZG67" s="830">
        <f t="shared" si="4406"/>
        <v>0</v>
      </c>
      <c r="LZI67" s="830">
        <f t="shared" si="4406"/>
        <v>0</v>
      </c>
      <c r="LZK67" s="830">
        <f t="shared" si="4406"/>
        <v>0</v>
      </c>
      <c r="LZM67" s="830">
        <f t="shared" si="4406"/>
        <v>0</v>
      </c>
      <c r="LZO67" s="830">
        <f t="shared" si="4406"/>
        <v>0</v>
      </c>
      <c r="LZQ67" s="830">
        <f t="shared" si="4406"/>
        <v>0</v>
      </c>
      <c r="LZS67" s="830">
        <f t="shared" si="4406"/>
        <v>0</v>
      </c>
      <c r="LZU67" s="830">
        <f t="shared" si="4406"/>
        <v>0</v>
      </c>
      <c r="LZW67" s="830">
        <f t="shared" si="4406"/>
        <v>0</v>
      </c>
      <c r="LZY67" s="830">
        <f t="shared" si="4406"/>
        <v>0</v>
      </c>
      <c r="MAA67" s="830">
        <f t="shared" si="4406"/>
        <v>0</v>
      </c>
      <c r="MAC67" s="830">
        <f t="shared" si="4406"/>
        <v>0</v>
      </c>
      <c r="MAE67" s="830">
        <f t="shared" si="4406"/>
        <v>0</v>
      </c>
      <c r="MAG67" s="830">
        <f t="shared" si="4406"/>
        <v>0</v>
      </c>
      <c r="MAI67" s="830">
        <f t="shared" si="4406"/>
        <v>0</v>
      </c>
      <c r="MAK67" s="830">
        <f t="shared" si="4406"/>
        <v>0</v>
      </c>
      <c r="MAM67" s="830">
        <f t="shared" si="4406"/>
        <v>0</v>
      </c>
      <c r="MAO67" s="830">
        <f t="shared" si="4406"/>
        <v>0</v>
      </c>
      <c r="MAQ67" s="830">
        <f t="shared" si="4406"/>
        <v>0</v>
      </c>
      <c r="MAS67" s="830">
        <f t="shared" si="4406"/>
        <v>0</v>
      </c>
      <c r="MAU67" s="830">
        <f t="shared" si="4406"/>
        <v>0</v>
      </c>
      <c r="MAW67" s="830">
        <f t="shared" si="4406"/>
        <v>0</v>
      </c>
      <c r="MAY67" s="830">
        <f t="shared" si="4406"/>
        <v>0</v>
      </c>
      <c r="MBA67" s="830">
        <f t="shared" si="4406"/>
        <v>0</v>
      </c>
      <c r="MBC67" s="830">
        <f t="shared" si="4406"/>
        <v>0</v>
      </c>
      <c r="MBE67" s="830">
        <f t="shared" si="4406"/>
        <v>0</v>
      </c>
      <c r="MBG67" s="830">
        <f t="shared" si="4406"/>
        <v>0</v>
      </c>
      <c r="MBI67" s="830">
        <f t="shared" si="4406"/>
        <v>0</v>
      </c>
      <c r="MBK67" s="830">
        <f t="shared" si="4406"/>
        <v>0</v>
      </c>
      <c r="MBM67" s="830">
        <f t="shared" si="4406"/>
        <v>0</v>
      </c>
      <c r="MBO67" s="830">
        <f t="shared" si="4438"/>
        <v>0</v>
      </c>
      <c r="MBQ67" s="830">
        <f t="shared" si="4438"/>
        <v>0</v>
      </c>
      <c r="MBS67" s="830">
        <f t="shared" si="4438"/>
        <v>0</v>
      </c>
      <c r="MBU67" s="830">
        <f t="shared" si="4438"/>
        <v>0</v>
      </c>
      <c r="MBW67" s="830">
        <f t="shared" si="4438"/>
        <v>0</v>
      </c>
      <c r="MBY67" s="830">
        <f t="shared" si="4438"/>
        <v>0</v>
      </c>
      <c r="MCA67" s="830">
        <f t="shared" si="4438"/>
        <v>0</v>
      </c>
      <c r="MCC67" s="830">
        <f t="shared" si="4438"/>
        <v>0</v>
      </c>
      <c r="MCE67" s="830">
        <f t="shared" si="4438"/>
        <v>0</v>
      </c>
      <c r="MCG67" s="830">
        <f t="shared" si="4438"/>
        <v>0</v>
      </c>
      <c r="MCI67" s="830">
        <f t="shared" si="4438"/>
        <v>0</v>
      </c>
      <c r="MCK67" s="830">
        <f t="shared" si="4438"/>
        <v>0</v>
      </c>
      <c r="MCM67" s="830">
        <f t="shared" si="4438"/>
        <v>0</v>
      </c>
      <c r="MCO67" s="830">
        <f t="shared" si="4438"/>
        <v>0</v>
      </c>
      <c r="MCQ67" s="830">
        <f t="shared" si="4438"/>
        <v>0</v>
      </c>
      <c r="MCS67" s="830">
        <f t="shared" si="4438"/>
        <v>0</v>
      </c>
      <c r="MCU67" s="830">
        <f t="shared" si="4438"/>
        <v>0</v>
      </c>
      <c r="MCW67" s="830">
        <f t="shared" si="4438"/>
        <v>0</v>
      </c>
      <c r="MCY67" s="830">
        <f t="shared" si="4438"/>
        <v>0</v>
      </c>
      <c r="MDA67" s="830">
        <f t="shared" si="4438"/>
        <v>0</v>
      </c>
      <c r="MDC67" s="830">
        <f t="shared" si="4438"/>
        <v>0</v>
      </c>
      <c r="MDE67" s="830">
        <f t="shared" si="4438"/>
        <v>0</v>
      </c>
      <c r="MDG67" s="830">
        <f t="shared" si="4438"/>
        <v>0</v>
      </c>
      <c r="MDI67" s="830">
        <f t="shared" si="4438"/>
        <v>0</v>
      </c>
      <c r="MDK67" s="830">
        <f t="shared" si="4438"/>
        <v>0</v>
      </c>
      <c r="MDM67" s="830">
        <f t="shared" si="4438"/>
        <v>0</v>
      </c>
      <c r="MDO67" s="830">
        <f t="shared" si="4438"/>
        <v>0</v>
      </c>
      <c r="MDQ67" s="830">
        <f t="shared" si="4438"/>
        <v>0</v>
      </c>
      <c r="MDS67" s="830">
        <f t="shared" si="4438"/>
        <v>0</v>
      </c>
      <c r="MDU67" s="830">
        <f t="shared" si="4438"/>
        <v>0</v>
      </c>
      <c r="MDW67" s="830">
        <f t="shared" si="4438"/>
        <v>0</v>
      </c>
      <c r="MDY67" s="830">
        <f t="shared" si="4438"/>
        <v>0</v>
      </c>
      <c r="MEA67" s="830">
        <f t="shared" si="4470"/>
        <v>0</v>
      </c>
      <c r="MEC67" s="830">
        <f t="shared" si="4470"/>
        <v>0</v>
      </c>
      <c r="MEE67" s="830">
        <f t="shared" si="4470"/>
        <v>0</v>
      </c>
      <c r="MEG67" s="830">
        <f t="shared" si="4470"/>
        <v>0</v>
      </c>
      <c r="MEI67" s="830">
        <f t="shared" si="4470"/>
        <v>0</v>
      </c>
      <c r="MEK67" s="830">
        <f t="shared" si="4470"/>
        <v>0</v>
      </c>
      <c r="MEM67" s="830">
        <f t="shared" si="4470"/>
        <v>0</v>
      </c>
      <c r="MEO67" s="830">
        <f t="shared" si="4470"/>
        <v>0</v>
      </c>
      <c r="MEQ67" s="830">
        <f t="shared" si="4470"/>
        <v>0</v>
      </c>
      <c r="MES67" s="830">
        <f t="shared" si="4470"/>
        <v>0</v>
      </c>
      <c r="MEU67" s="830">
        <f t="shared" si="4470"/>
        <v>0</v>
      </c>
      <c r="MEW67" s="830">
        <f t="shared" si="4470"/>
        <v>0</v>
      </c>
      <c r="MEY67" s="830">
        <f t="shared" si="4470"/>
        <v>0</v>
      </c>
      <c r="MFA67" s="830">
        <f t="shared" si="4470"/>
        <v>0</v>
      </c>
      <c r="MFC67" s="830">
        <f t="shared" si="4470"/>
        <v>0</v>
      </c>
      <c r="MFE67" s="830">
        <f t="shared" si="4470"/>
        <v>0</v>
      </c>
      <c r="MFG67" s="830">
        <f t="shared" si="4470"/>
        <v>0</v>
      </c>
      <c r="MFI67" s="830">
        <f t="shared" si="4470"/>
        <v>0</v>
      </c>
      <c r="MFK67" s="830">
        <f t="shared" si="4470"/>
        <v>0</v>
      </c>
      <c r="MFM67" s="830">
        <f t="shared" si="4470"/>
        <v>0</v>
      </c>
      <c r="MFO67" s="830">
        <f t="shared" si="4470"/>
        <v>0</v>
      </c>
      <c r="MFQ67" s="830">
        <f t="shared" si="4470"/>
        <v>0</v>
      </c>
      <c r="MFS67" s="830">
        <f t="shared" si="4470"/>
        <v>0</v>
      </c>
      <c r="MFU67" s="830">
        <f t="shared" si="4470"/>
        <v>0</v>
      </c>
      <c r="MFW67" s="830">
        <f t="shared" si="4470"/>
        <v>0</v>
      </c>
      <c r="MFY67" s="830">
        <f t="shared" si="4470"/>
        <v>0</v>
      </c>
      <c r="MGA67" s="830">
        <f t="shared" si="4470"/>
        <v>0</v>
      </c>
      <c r="MGC67" s="830">
        <f t="shared" si="4470"/>
        <v>0</v>
      </c>
      <c r="MGE67" s="830">
        <f t="shared" si="4470"/>
        <v>0</v>
      </c>
      <c r="MGG67" s="830">
        <f t="shared" si="4470"/>
        <v>0</v>
      </c>
      <c r="MGI67" s="830">
        <f t="shared" si="4470"/>
        <v>0</v>
      </c>
      <c r="MGK67" s="830">
        <f t="shared" si="4470"/>
        <v>0</v>
      </c>
      <c r="MGM67" s="830">
        <f t="shared" si="4502"/>
        <v>0</v>
      </c>
      <c r="MGO67" s="830">
        <f t="shared" si="4502"/>
        <v>0</v>
      </c>
      <c r="MGQ67" s="830">
        <f t="shared" si="4502"/>
        <v>0</v>
      </c>
      <c r="MGS67" s="830">
        <f t="shared" si="4502"/>
        <v>0</v>
      </c>
      <c r="MGU67" s="830">
        <f t="shared" si="4502"/>
        <v>0</v>
      </c>
      <c r="MGW67" s="830">
        <f t="shared" si="4502"/>
        <v>0</v>
      </c>
      <c r="MGY67" s="830">
        <f t="shared" si="4502"/>
        <v>0</v>
      </c>
      <c r="MHA67" s="830">
        <f t="shared" si="4502"/>
        <v>0</v>
      </c>
      <c r="MHC67" s="830">
        <f t="shared" si="4502"/>
        <v>0</v>
      </c>
      <c r="MHE67" s="830">
        <f t="shared" si="4502"/>
        <v>0</v>
      </c>
      <c r="MHG67" s="830">
        <f t="shared" si="4502"/>
        <v>0</v>
      </c>
      <c r="MHI67" s="830">
        <f t="shared" si="4502"/>
        <v>0</v>
      </c>
      <c r="MHK67" s="830">
        <f t="shared" si="4502"/>
        <v>0</v>
      </c>
      <c r="MHM67" s="830">
        <f t="shared" si="4502"/>
        <v>0</v>
      </c>
      <c r="MHO67" s="830">
        <f t="shared" si="4502"/>
        <v>0</v>
      </c>
      <c r="MHQ67" s="830">
        <f t="shared" si="4502"/>
        <v>0</v>
      </c>
      <c r="MHS67" s="830">
        <f t="shared" si="4502"/>
        <v>0</v>
      </c>
      <c r="MHU67" s="830">
        <f t="shared" si="4502"/>
        <v>0</v>
      </c>
      <c r="MHW67" s="830">
        <f t="shared" si="4502"/>
        <v>0</v>
      </c>
      <c r="MHY67" s="830">
        <f t="shared" si="4502"/>
        <v>0</v>
      </c>
      <c r="MIA67" s="830">
        <f t="shared" si="4502"/>
        <v>0</v>
      </c>
      <c r="MIC67" s="830">
        <f t="shared" si="4502"/>
        <v>0</v>
      </c>
      <c r="MIE67" s="830">
        <f t="shared" si="4502"/>
        <v>0</v>
      </c>
      <c r="MIG67" s="830">
        <f t="shared" si="4502"/>
        <v>0</v>
      </c>
      <c r="MII67" s="830">
        <f t="shared" si="4502"/>
        <v>0</v>
      </c>
      <c r="MIK67" s="830">
        <f t="shared" si="4502"/>
        <v>0</v>
      </c>
      <c r="MIM67" s="830">
        <f t="shared" si="4502"/>
        <v>0</v>
      </c>
      <c r="MIO67" s="830">
        <f t="shared" si="4502"/>
        <v>0</v>
      </c>
      <c r="MIQ67" s="830">
        <f t="shared" si="4502"/>
        <v>0</v>
      </c>
      <c r="MIS67" s="830">
        <f t="shared" si="4502"/>
        <v>0</v>
      </c>
      <c r="MIU67" s="830">
        <f t="shared" si="4502"/>
        <v>0</v>
      </c>
      <c r="MIW67" s="830">
        <f t="shared" si="4502"/>
        <v>0</v>
      </c>
      <c r="MIY67" s="830">
        <f t="shared" si="4534"/>
        <v>0</v>
      </c>
      <c r="MJA67" s="830">
        <f t="shared" si="4534"/>
        <v>0</v>
      </c>
      <c r="MJC67" s="830">
        <f t="shared" si="4534"/>
        <v>0</v>
      </c>
      <c r="MJE67" s="830">
        <f t="shared" si="4534"/>
        <v>0</v>
      </c>
      <c r="MJG67" s="830">
        <f t="shared" si="4534"/>
        <v>0</v>
      </c>
      <c r="MJI67" s="830">
        <f t="shared" si="4534"/>
        <v>0</v>
      </c>
      <c r="MJK67" s="830">
        <f t="shared" si="4534"/>
        <v>0</v>
      </c>
      <c r="MJM67" s="830">
        <f t="shared" si="4534"/>
        <v>0</v>
      </c>
      <c r="MJO67" s="830">
        <f t="shared" si="4534"/>
        <v>0</v>
      </c>
      <c r="MJQ67" s="830">
        <f t="shared" si="4534"/>
        <v>0</v>
      </c>
      <c r="MJS67" s="830">
        <f t="shared" si="4534"/>
        <v>0</v>
      </c>
      <c r="MJU67" s="830">
        <f t="shared" si="4534"/>
        <v>0</v>
      </c>
      <c r="MJW67" s="830">
        <f t="shared" si="4534"/>
        <v>0</v>
      </c>
      <c r="MJY67" s="830">
        <f t="shared" si="4534"/>
        <v>0</v>
      </c>
      <c r="MKA67" s="830">
        <f t="shared" si="4534"/>
        <v>0</v>
      </c>
      <c r="MKC67" s="830">
        <f t="shared" si="4534"/>
        <v>0</v>
      </c>
      <c r="MKE67" s="830">
        <f t="shared" si="4534"/>
        <v>0</v>
      </c>
      <c r="MKG67" s="830">
        <f t="shared" si="4534"/>
        <v>0</v>
      </c>
      <c r="MKI67" s="830">
        <f t="shared" si="4534"/>
        <v>0</v>
      </c>
      <c r="MKK67" s="830">
        <f t="shared" si="4534"/>
        <v>0</v>
      </c>
      <c r="MKM67" s="830">
        <f t="shared" si="4534"/>
        <v>0</v>
      </c>
      <c r="MKO67" s="830">
        <f t="shared" si="4534"/>
        <v>0</v>
      </c>
      <c r="MKQ67" s="830">
        <f t="shared" si="4534"/>
        <v>0</v>
      </c>
      <c r="MKS67" s="830">
        <f t="shared" si="4534"/>
        <v>0</v>
      </c>
      <c r="MKU67" s="830">
        <f t="shared" si="4534"/>
        <v>0</v>
      </c>
      <c r="MKW67" s="830">
        <f t="shared" si="4534"/>
        <v>0</v>
      </c>
      <c r="MKY67" s="830">
        <f t="shared" si="4534"/>
        <v>0</v>
      </c>
      <c r="MLA67" s="830">
        <f t="shared" si="4534"/>
        <v>0</v>
      </c>
      <c r="MLC67" s="830">
        <f t="shared" si="4534"/>
        <v>0</v>
      </c>
      <c r="MLE67" s="830">
        <f t="shared" si="4534"/>
        <v>0</v>
      </c>
      <c r="MLG67" s="830">
        <f t="shared" si="4534"/>
        <v>0</v>
      </c>
      <c r="MLI67" s="830">
        <f t="shared" si="4534"/>
        <v>0</v>
      </c>
      <c r="MLK67" s="830">
        <f t="shared" si="4566"/>
        <v>0</v>
      </c>
      <c r="MLM67" s="830">
        <f t="shared" si="4566"/>
        <v>0</v>
      </c>
      <c r="MLO67" s="830">
        <f t="shared" si="4566"/>
        <v>0</v>
      </c>
      <c r="MLQ67" s="830">
        <f t="shared" si="4566"/>
        <v>0</v>
      </c>
      <c r="MLS67" s="830">
        <f t="shared" si="4566"/>
        <v>0</v>
      </c>
      <c r="MLU67" s="830">
        <f t="shared" si="4566"/>
        <v>0</v>
      </c>
      <c r="MLW67" s="830">
        <f t="shared" si="4566"/>
        <v>0</v>
      </c>
      <c r="MLY67" s="830">
        <f t="shared" si="4566"/>
        <v>0</v>
      </c>
      <c r="MMA67" s="830">
        <f t="shared" si="4566"/>
        <v>0</v>
      </c>
      <c r="MMC67" s="830">
        <f t="shared" si="4566"/>
        <v>0</v>
      </c>
      <c r="MME67" s="830">
        <f t="shared" si="4566"/>
        <v>0</v>
      </c>
      <c r="MMG67" s="830">
        <f t="shared" si="4566"/>
        <v>0</v>
      </c>
      <c r="MMI67" s="830">
        <f t="shared" si="4566"/>
        <v>0</v>
      </c>
      <c r="MMK67" s="830">
        <f t="shared" si="4566"/>
        <v>0</v>
      </c>
      <c r="MMM67" s="830">
        <f t="shared" si="4566"/>
        <v>0</v>
      </c>
      <c r="MMO67" s="830">
        <f t="shared" si="4566"/>
        <v>0</v>
      </c>
      <c r="MMQ67" s="830">
        <f t="shared" si="4566"/>
        <v>0</v>
      </c>
      <c r="MMS67" s="830">
        <f t="shared" si="4566"/>
        <v>0</v>
      </c>
      <c r="MMU67" s="830">
        <f t="shared" si="4566"/>
        <v>0</v>
      </c>
      <c r="MMW67" s="830">
        <f t="shared" si="4566"/>
        <v>0</v>
      </c>
      <c r="MMY67" s="830">
        <f t="shared" si="4566"/>
        <v>0</v>
      </c>
      <c r="MNA67" s="830">
        <f t="shared" si="4566"/>
        <v>0</v>
      </c>
      <c r="MNC67" s="830">
        <f t="shared" si="4566"/>
        <v>0</v>
      </c>
      <c r="MNE67" s="830">
        <f t="shared" si="4566"/>
        <v>0</v>
      </c>
      <c r="MNG67" s="830">
        <f t="shared" si="4566"/>
        <v>0</v>
      </c>
      <c r="MNI67" s="830">
        <f t="shared" si="4566"/>
        <v>0</v>
      </c>
      <c r="MNK67" s="830">
        <f t="shared" si="4566"/>
        <v>0</v>
      </c>
      <c r="MNM67" s="830">
        <f t="shared" si="4566"/>
        <v>0</v>
      </c>
      <c r="MNO67" s="830">
        <f t="shared" si="4566"/>
        <v>0</v>
      </c>
      <c r="MNQ67" s="830">
        <f t="shared" si="4566"/>
        <v>0</v>
      </c>
      <c r="MNS67" s="830">
        <f t="shared" si="4566"/>
        <v>0</v>
      </c>
      <c r="MNU67" s="830">
        <f t="shared" si="4566"/>
        <v>0</v>
      </c>
      <c r="MNW67" s="830">
        <f t="shared" si="4598"/>
        <v>0</v>
      </c>
      <c r="MNY67" s="830">
        <f t="shared" si="4598"/>
        <v>0</v>
      </c>
      <c r="MOA67" s="830">
        <f t="shared" si="4598"/>
        <v>0</v>
      </c>
      <c r="MOC67" s="830">
        <f t="shared" si="4598"/>
        <v>0</v>
      </c>
      <c r="MOE67" s="830">
        <f t="shared" si="4598"/>
        <v>0</v>
      </c>
      <c r="MOG67" s="830">
        <f t="shared" si="4598"/>
        <v>0</v>
      </c>
      <c r="MOI67" s="830">
        <f t="shared" si="4598"/>
        <v>0</v>
      </c>
      <c r="MOK67" s="830">
        <f t="shared" si="4598"/>
        <v>0</v>
      </c>
      <c r="MOM67" s="830">
        <f t="shared" si="4598"/>
        <v>0</v>
      </c>
      <c r="MOO67" s="830">
        <f t="shared" si="4598"/>
        <v>0</v>
      </c>
      <c r="MOQ67" s="830">
        <f t="shared" si="4598"/>
        <v>0</v>
      </c>
      <c r="MOS67" s="830">
        <f t="shared" si="4598"/>
        <v>0</v>
      </c>
      <c r="MOU67" s="830">
        <f t="shared" si="4598"/>
        <v>0</v>
      </c>
      <c r="MOW67" s="830">
        <f t="shared" si="4598"/>
        <v>0</v>
      </c>
      <c r="MOY67" s="830">
        <f t="shared" si="4598"/>
        <v>0</v>
      </c>
      <c r="MPA67" s="830">
        <f t="shared" si="4598"/>
        <v>0</v>
      </c>
      <c r="MPC67" s="830">
        <f t="shared" si="4598"/>
        <v>0</v>
      </c>
      <c r="MPE67" s="830">
        <f t="shared" si="4598"/>
        <v>0</v>
      </c>
      <c r="MPG67" s="830">
        <f t="shared" si="4598"/>
        <v>0</v>
      </c>
      <c r="MPI67" s="830">
        <f t="shared" si="4598"/>
        <v>0</v>
      </c>
      <c r="MPK67" s="830">
        <f t="shared" si="4598"/>
        <v>0</v>
      </c>
      <c r="MPM67" s="830">
        <f t="shared" si="4598"/>
        <v>0</v>
      </c>
      <c r="MPO67" s="830">
        <f t="shared" si="4598"/>
        <v>0</v>
      </c>
      <c r="MPQ67" s="830">
        <f t="shared" si="4598"/>
        <v>0</v>
      </c>
      <c r="MPS67" s="830">
        <f t="shared" si="4598"/>
        <v>0</v>
      </c>
      <c r="MPU67" s="830">
        <f t="shared" si="4598"/>
        <v>0</v>
      </c>
      <c r="MPW67" s="830">
        <f t="shared" si="4598"/>
        <v>0</v>
      </c>
      <c r="MPY67" s="830">
        <f t="shared" si="4598"/>
        <v>0</v>
      </c>
      <c r="MQA67" s="830">
        <f t="shared" si="4598"/>
        <v>0</v>
      </c>
      <c r="MQC67" s="830">
        <f t="shared" si="4598"/>
        <v>0</v>
      </c>
      <c r="MQE67" s="830">
        <f t="shared" si="4598"/>
        <v>0</v>
      </c>
      <c r="MQG67" s="830">
        <f t="shared" si="4598"/>
        <v>0</v>
      </c>
      <c r="MQI67" s="830">
        <f t="shared" si="4630"/>
        <v>0</v>
      </c>
      <c r="MQK67" s="830">
        <f t="shared" si="4630"/>
        <v>0</v>
      </c>
      <c r="MQM67" s="830">
        <f t="shared" si="4630"/>
        <v>0</v>
      </c>
      <c r="MQO67" s="830">
        <f t="shared" si="4630"/>
        <v>0</v>
      </c>
      <c r="MQQ67" s="830">
        <f t="shared" si="4630"/>
        <v>0</v>
      </c>
      <c r="MQS67" s="830">
        <f t="shared" si="4630"/>
        <v>0</v>
      </c>
      <c r="MQU67" s="830">
        <f t="shared" si="4630"/>
        <v>0</v>
      </c>
      <c r="MQW67" s="830">
        <f t="shared" si="4630"/>
        <v>0</v>
      </c>
      <c r="MQY67" s="830">
        <f t="shared" si="4630"/>
        <v>0</v>
      </c>
      <c r="MRA67" s="830">
        <f t="shared" si="4630"/>
        <v>0</v>
      </c>
      <c r="MRC67" s="830">
        <f t="shared" si="4630"/>
        <v>0</v>
      </c>
      <c r="MRE67" s="830">
        <f t="shared" si="4630"/>
        <v>0</v>
      </c>
      <c r="MRG67" s="830">
        <f t="shared" si="4630"/>
        <v>0</v>
      </c>
      <c r="MRI67" s="830">
        <f t="shared" si="4630"/>
        <v>0</v>
      </c>
      <c r="MRK67" s="830">
        <f t="shared" si="4630"/>
        <v>0</v>
      </c>
      <c r="MRM67" s="830">
        <f t="shared" si="4630"/>
        <v>0</v>
      </c>
      <c r="MRO67" s="830">
        <f t="shared" si="4630"/>
        <v>0</v>
      </c>
      <c r="MRQ67" s="830">
        <f t="shared" si="4630"/>
        <v>0</v>
      </c>
      <c r="MRS67" s="830">
        <f t="shared" si="4630"/>
        <v>0</v>
      </c>
      <c r="MRU67" s="830">
        <f t="shared" si="4630"/>
        <v>0</v>
      </c>
      <c r="MRW67" s="830">
        <f t="shared" si="4630"/>
        <v>0</v>
      </c>
      <c r="MRY67" s="830">
        <f t="shared" si="4630"/>
        <v>0</v>
      </c>
      <c r="MSA67" s="830">
        <f t="shared" si="4630"/>
        <v>0</v>
      </c>
      <c r="MSC67" s="830">
        <f t="shared" si="4630"/>
        <v>0</v>
      </c>
      <c r="MSE67" s="830">
        <f t="shared" si="4630"/>
        <v>0</v>
      </c>
      <c r="MSG67" s="830">
        <f t="shared" si="4630"/>
        <v>0</v>
      </c>
      <c r="MSI67" s="830">
        <f t="shared" si="4630"/>
        <v>0</v>
      </c>
      <c r="MSK67" s="830">
        <f t="shared" si="4630"/>
        <v>0</v>
      </c>
      <c r="MSM67" s="830">
        <f t="shared" si="4630"/>
        <v>0</v>
      </c>
      <c r="MSO67" s="830">
        <f t="shared" si="4630"/>
        <v>0</v>
      </c>
      <c r="MSQ67" s="830">
        <f t="shared" si="4630"/>
        <v>0</v>
      </c>
      <c r="MSS67" s="830">
        <f t="shared" si="4630"/>
        <v>0</v>
      </c>
      <c r="MSU67" s="830">
        <f t="shared" si="4662"/>
        <v>0</v>
      </c>
      <c r="MSW67" s="830">
        <f t="shared" si="4662"/>
        <v>0</v>
      </c>
      <c r="MSY67" s="830">
        <f t="shared" si="4662"/>
        <v>0</v>
      </c>
      <c r="MTA67" s="830">
        <f t="shared" si="4662"/>
        <v>0</v>
      </c>
      <c r="MTC67" s="830">
        <f t="shared" si="4662"/>
        <v>0</v>
      </c>
      <c r="MTE67" s="830">
        <f t="shared" si="4662"/>
        <v>0</v>
      </c>
      <c r="MTG67" s="830">
        <f t="shared" si="4662"/>
        <v>0</v>
      </c>
      <c r="MTI67" s="830">
        <f t="shared" si="4662"/>
        <v>0</v>
      </c>
      <c r="MTK67" s="830">
        <f t="shared" si="4662"/>
        <v>0</v>
      </c>
      <c r="MTM67" s="830">
        <f t="shared" si="4662"/>
        <v>0</v>
      </c>
      <c r="MTO67" s="830">
        <f t="shared" si="4662"/>
        <v>0</v>
      </c>
      <c r="MTQ67" s="830">
        <f t="shared" si="4662"/>
        <v>0</v>
      </c>
      <c r="MTS67" s="830">
        <f t="shared" si="4662"/>
        <v>0</v>
      </c>
      <c r="MTU67" s="830">
        <f t="shared" si="4662"/>
        <v>0</v>
      </c>
      <c r="MTW67" s="830">
        <f t="shared" si="4662"/>
        <v>0</v>
      </c>
      <c r="MTY67" s="830">
        <f t="shared" si="4662"/>
        <v>0</v>
      </c>
      <c r="MUA67" s="830">
        <f t="shared" si="4662"/>
        <v>0</v>
      </c>
      <c r="MUC67" s="830">
        <f t="shared" si="4662"/>
        <v>0</v>
      </c>
      <c r="MUE67" s="830">
        <f t="shared" si="4662"/>
        <v>0</v>
      </c>
      <c r="MUG67" s="830">
        <f t="shared" si="4662"/>
        <v>0</v>
      </c>
      <c r="MUI67" s="830">
        <f t="shared" si="4662"/>
        <v>0</v>
      </c>
      <c r="MUK67" s="830">
        <f t="shared" si="4662"/>
        <v>0</v>
      </c>
      <c r="MUM67" s="830">
        <f t="shared" si="4662"/>
        <v>0</v>
      </c>
      <c r="MUO67" s="830">
        <f t="shared" si="4662"/>
        <v>0</v>
      </c>
      <c r="MUQ67" s="830">
        <f t="shared" si="4662"/>
        <v>0</v>
      </c>
      <c r="MUS67" s="830">
        <f t="shared" si="4662"/>
        <v>0</v>
      </c>
      <c r="MUU67" s="830">
        <f t="shared" si="4662"/>
        <v>0</v>
      </c>
      <c r="MUW67" s="830">
        <f t="shared" si="4662"/>
        <v>0</v>
      </c>
      <c r="MUY67" s="830">
        <f t="shared" si="4662"/>
        <v>0</v>
      </c>
      <c r="MVA67" s="830">
        <f t="shared" si="4662"/>
        <v>0</v>
      </c>
      <c r="MVC67" s="830">
        <f t="shared" si="4662"/>
        <v>0</v>
      </c>
      <c r="MVE67" s="830">
        <f t="shared" si="4662"/>
        <v>0</v>
      </c>
      <c r="MVG67" s="830">
        <f t="shared" si="4694"/>
        <v>0</v>
      </c>
      <c r="MVI67" s="830">
        <f t="shared" si="4694"/>
        <v>0</v>
      </c>
      <c r="MVK67" s="830">
        <f t="shared" si="4694"/>
        <v>0</v>
      </c>
      <c r="MVM67" s="830">
        <f t="shared" si="4694"/>
        <v>0</v>
      </c>
      <c r="MVO67" s="830">
        <f t="shared" si="4694"/>
        <v>0</v>
      </c>
      <c r="MVQ67" s="830">
        <f t="shared" si="4694"/>
        <v>0</v>
      </c>
      <c r="MVS67" s="830">
        <f t="shared" si="4694"/>
        <v>0</v>
      </c>
      <c r="MVU67" s="830">
        <f t="shared" si="4694"/>
        <v>0</v>
      </c>
      <c r="MVW67" s="830">
        <f t="shared" si="4694"/>
        <v>0</v>
      </c>
      <c r="MVY67" s="830">
        <f t="shared" si="4694"/>
        <v>0</v>
      </c>
      <c r="MWA67" s="830">
        <f t="shared" si="4694"/>
        <v>0</v>
      </c>
      <c r="MWC67" s="830">
        <f t="shared" si="4694"/>
        <v>0</v>
      </c>
      <c r="MWE67" s="830">
        <f t="shared" si="4694"/>
        <v>0</v>
      </c>
      <c r="MWG67" s="830">
        <f t="shared" si="4694"/>
        <v>0</v>
      </c>
      <c r="MWI67" s="830">
        <f t="shared" si="4694"/>
        <v>0</v>
      </c>
      <c r="MWK67" s="830">
        <f t="shared" si="4694"/>
        <v>0</v>
      </c>
      <c r="MWM67" s="830">
        <f t="shared" si="4694"/>
        <v>0</v>
      </c>
      <c r="MWO67" s="830">
        <f t="shared" si="4694"/>
        <v>0</v>
      </c>
      <c r="MWQ67" s="830">
        <f t="shared" si="4694"/>
        <v>0</v>
      </c>
      <c r="MWS67" s="830">
        <f t="shared" si="4694"/>
        <v>0</v>
      </c>
      <c r="MWU67" s="830">
        <f t="shared" si="4694"/>
        <v>0</v>
      </c>
      <c r="MWW67" s="830">
        <f t="shared" si="4694"/>
        <v>0</v>
      </c>
      <c r="MWY67" s="830">
        <f t="shared" si="4694"/>
        <v>0</v>
      </c>
      <c r="MXA67" s="830">
        <f t="shared" si="4694"/>
        <v>0</v>
      </c>
      <c r="MXC67" s="830">
        <f t="shared" si="4694"/>
        <v>0</v>
      </c>
      <c r="MXE67" s="830">
        <f t="shared" si="4694"/>
        <v>0</v>
      </c>
      <c r="MXG67" s="830">
        <f t="shared" si="4694"/>
        <v>0</v>
      </c>
      <c r="MXI67" s="830">
        <f t="shared" si="4694"/>
        <v>0</v>
      </c>
      <c r="MXK67" s="830">
        <f t="shared" si="4694"/>
        <v>0</v>
      </c>
      <c r="MXM67" s="830">
        <f t="shared" si="4694"/>
        <v>0</v>
      </c>
      <c r="MXO67" s="830">
        <f t="shared" si="4694"/>
        <v>0</v>
      </c>
      <c r="MXQ67" s="830">
        <f t="shared" si="4694"/>
        <v>0</v>
      </c>
      <c r="MXS67" s="830">
        <f t="shared" si="4726"/>
        <v>0</v>
      </c>
      <c r="MXU67" s="830">
        <f t="shared" si="4726"/>
        <v>0</v>
      </c>
      <c r="MXW67" s="830">
        <f t="shared" si="4726"/>
        <v>0</v>
      </c>
      <c r="MXY67" s="830">
        <f t="shared" si="4726"/>
        <v>0</v>
      </c>
      <c r="MYA67" s="830">
        <f t="shared" si="4726"/>
        <v>0</v>
      </c>
      <c r="MYC67" s="830">
        <f t="shared" si="4726"/>
        <v>0</v>
      </c>
      <c r="MYE67" s="830">
        <f t="shared" si="4726"/>
        <v>0</v>
      </c>
      <c r="MYG67" s="830">
        <f t="shared" si="4726"/>
        <v>0</v>
      </c>
      <c r="MYI67" s="830">
        <f t="shared" si="4726"/>
        <v>0</v>
      </c>
      <c r="MYK67" s="830">
        <f t="shared" si="4726"/>
        <v>0</v>
      </c>
      <c r="MYM67" s="830">
        <f t="shared" si="4726"/>
        <v>0</v>
      </c>
      <c r="MYO67" s="830">
        <f t="shared" si="4726"/>
        <v>0</v>
      </c>
      <c r="MYQ67" s="830">
        <f t="shared" si="4726"/>
        <v>0</v>
      </c>
      <c r="MYS67" s="830">
        <f t="shared" si="4726"/>
        <v>0</v>
      </c>
      <c r="MYU67" s="830">
        <f t="shared" si="4726"/>
        <v>0</v>
      </c>
      <c r="MYW67" s="830">
        <f t="shared" si="4726"/>
        <v>0</v>
      </c>
      <c r="MYY67" s="830">
        <f t="shared" si="4726"/>
        <v>0</v>
      </c>
      <c r="MZA67" s="830">
        <f t="shared" si="4726"/>
        <v>0</v>
      </c>
      <c r="MZC67" s="830">
        <f t="shared" si="4726"/>
        <v>0</v>
      </c>
      <c r="MZE67" s="830">
        <f t="shared" si="4726"/>
        <v>0</v>
      </c>
      <c r="MZG67" s="830">
        <f t="shared" si="4726"/>
        <v>0</v>
      </c>
      <c r="MZI67" s="830">
        <f t="shared" si="4726"/>
        <v>0</v>
      </c>
      <c r="MZK67" s="830">
        <f t="shared" si="4726"/>
        <v>0</v>
      </c>
      <c r="MZM67" s="830">
        <f t="shared" si="4726"/>
        <v>0</v>
      </c>
      <c r="MZO67" s="830">
        <f t="shared" si="4726"/>
        <v>0</v>
      </c>
      <c r="MZQ67" s="830">
        <f t="shared" si="4726"/>
        <v>0</v>
      </c>
      <c r="MZS67" s="830">
        <f t="shared" si="4726"/>
        <v>0</v>
      </c>
      <c r="MZU67" s="830">
        <f t="shared" si="4726"/>
        <v>0</v>
      </c>
      <c r="MZW67" s="830">
        <f t="shared" si="4726"/>
        <v>0</v>
      </c>
      <c r="MZY67" s="830">
        <f t="shared" si="4726"/>
        <v>0</v>
      </c>
      <c r="NAA67" s="830">
        <f t="shared" si="4726"/>
        <v>0</v>
      </c>
      <c r="NAC67" s="830">
        <f t="shared" si="4726"/>
        <v>0</v>
      </c>
      <c r="NAE67" s="830">
        <f t="shared" si="4758"/>
        <v>0</v>
      </c>
      <c r="NAG67" s="830">
        <f t="shared" si="4758"/>
        <v>0</v>
      </c>
      <c r="NAI67" s="830">
        <f t="shared" si="4758"/>
        <v>0</v>
      </c>
      <c r="NAK67" s="830">
        <f t="shared" si="4758"/>
        <v>0</v>
      </c>
      <c r="NAM67" s="830">
        <f t="shared" si="4758"/>
        <v>0</v>
      </c>
      <c r="NAO67" s="830">
        <f t="shared" si="4758"/>
        <v>0</v>
      </c>
      <c r="NAQ67" s="830">
        <f t="shared" si="4758"/>
        <v>0</v>
      </c>
      <c r="NAS67" s="830">
        <f t="shared" si="4758"/>
        <v>0</v>
      </c>
      <c r="NAU67" s="830">
        <f t="shared" si="4758"/>
        <v>0</v>
      </c>
      <c r="NAW67" s="830">
        <f t="shared" si="4758"/>
        <v>0</v>
      </c>
      <c r="NAY67" s="830">
        <f t="shared" si="4758"/>
        <v>0</v>
      </c>
      <c r="NBA67" s="830">
        <f t="shared" si="4758"/>
        <v>0</v>
      </c>
      <c r="NBC67" s="830">
        <f t="shared" si="4758"/>
        <v>0</v>
      </c>
      <c r="NBE67" s="830">
        <f t="shared" si="4758"/>
        <v>0</v>
      </c>
      <c r="NBG67" s="830">
        <f t="shared" si="4758"/>
        <v>0</v>
      </c>
      <c r="NBI67" s="830">
        <f t="shared" si="4758"/>
        <v>0</v>
      </c>
      <c r="NBK67" s="830">
        <f t="shared" si="4758"/>
        <v>0</v>
      </c>
      <c r="NBM67" s="830">
        <f t="shared" si="4758"/>
        <v>0</v>
      </c>
      <c r="NBO67" s="830">
        <f t="shared" si="4758"/>
        <v>0</v>
      </c>
      <c r="NBQ67" s="830">
        <f t="shared" si="4758"/>
        <v>0</v>
      </c>
      <c r="NBS67" s="830">
        <f t="shared" si="4758"/>
        <v>0</v>
      </c>
      <c r="NBU67" s="830">
        <f t="shared" si="4758"/>
        <v>0</v>
      </c>
      <c r="NBW67" s="830">
        <f t="shared" si="4758"/>
        <v>0</v>
      </c>
      <c r="NBY67" s="830">
        <f t="shared" si="4758"/>
        <v>0</v>
      </c>
      <c r="NCA67" s="830">
        <f t="shared" si="4758"/>
        <v>0</v>
      </c>
      <c r="NCC67" s="830">
        <f t="shared" si="4758"/>
        <v>0</v>
      </c>
      <c r="NCE67" s="830">
        <f t="shared" si="4758"/>
        <v>0</v>
      </c>
      <c r="NCG67" s="830">
        <f t="shared" si="4758"/>
        <v>0</v>
      </c>
      <c r="NCI67" s="830">
        <f t="shared" si="4758"/>
        <v>0</v>
      </c>
      <c r="NCK67" s="830">
        <f t="shared" si="4758"/>
        <v>0</v>
      </c>
      <c r="NCM67" s="830">
        <f t="shared" si="4758"/>
        <v>0</v>
      </c>
      <c r="NCO67" s="830">
        <f t="shared" si="4758"/>
        <v>0</v>
      </c>
      <c r="NCQ67" s="830">
        <f t="shared" si="4790"/>
        <v>0</v>
      </c>
      <c r="NCS67" s="830">
        <f t="shared" si="4790"/>
        <v>0</v>
      </c>
      <c r="NCU67" s="830">
        <f t="shared" si="4790"/>
        <v>0</v>
      </c>
      <c r="NCW67" s="830">
        <f t="shared" si="4790"/>
        <v>0</v>
      </c>
      <c r="NCY67" s="830">
        <f t="shared" si="4790"/>
        <v>0</v>
      </c>
      <c r="NDA67" s="830">
        <f t="shared" si="4790"/>
        <v>0</v>
      </c>
      <c r="NDC67" s="830">
        <f t="shared" si="4790"/>
        <v>0</v>
      </c>
      <c r="NDE67" s="830">
        <f t="shared" si="4790"/>
        <v>0</v>
      </c>
      <c r="NDG67" s="830">
        <f t="shared" si="4790"/>
        <v>0</v>
      </c>
      <c r="NDI67" s="830">
        <f t="shared" si="4790"/>
        <v>0</v>
      </c>
      <c r="NDK67" s="830">
        <f t="shared" si="4790"/>
        <v>0</v>
      </c>
      <c r="NDM67" s="830">
        <f t="shared" si="4790"/>
        <v>0</v>
      </c>
      <c r="NDO67" s="830">
        <f t="shared" si="4790"/>
        <v>0</v>
      </c>
      <c r="NDQ67" s="830">
        <f t="shared" si="4790"/>
        <v>0</v>
      </c>
      <c r="NDS67" s="830">
        <f t="shared" si="4790"/>
        <v>0</v>
      </c>
      <c r="NDU67" s="830">
        <f t="shared" si="4790"/>
        <v>0</v>
      </c>
      <c r="NDW67" s="830">
        <f t="shared" si="4790"/>
        <v>0</v>
      </c>
      <c r="NDY67" s="830">
        <f t="shared" si="4790"/>
        <v>0</v>
      </c>
      <c r="NEA67" s="830">
        <f t="shared" si="4790"/>
        <v>0</v>
      </c>
      <c r="NEC67" s="830">
        <f t="shared" si="4790"/>
        <v>0</v>
      </c>
      <c r="NEE67" s="830">
        <f t="shared" si="4790"/>
        <v>0</v>
      </c>
      <c r="NEG67" s="830">
        <f t="shared" si="4790"/>
        <v>0</v>
      </c>
      <c r="NEI67" s="830">
        <f t="shared" si="4790"/>
        <v>0</v>
      </c>
      <c r="NEK67" s="830">
        <f t="shared" si="4790"/>
        <v>0</v>
      </c>
      <c r="NEM67" s="830">
        <f t="shared" si="4790"/>
        <v>0</v>
      </c>
      <c r="NEO67" s="830">
        <f t="shared" si="4790"/>
        <v>0</v>
      </c>
      <c r="NEQ67" s="830">
        <f t="shared" si="4790"/>
        <v>0</v>
      </c>
      <c r="NES67" s="830">
        <f t="shared" si="4790"/>
        <v>0</v>
      </c>
      <c r="NEU67" s="830">
        <f t="shared" si="4790"/>
        <v>0</v>
      </c>
      <c r="NEW67" s="830">
        <f t="shared" si="4790"/>
        <v>0</v>
      </c>
      <c r="NEY67" s="830">
        <f t="shared" si="4790"/>
        <v>0</v>
      </c>
      <c r="NFA67" s="830">
        <f t="shared" si="4790"/>
        <v>0</v>
      </c>
      <c r="NFC67" s="830">
        <f t="shared" si="4822"/>
        <v>0</v>
      </c>
      <c r="NFE67" s="830">
        <f t="shared" si="4822"/>
        <v>0</v>
      </c>
      <c r="NFG67" s="830">
        <f t="shared" si="4822"/>
        <v>0</v>
      </c>
      <c r="NFI67" s="830">
        <f t="shared" si="4822"/>
        <v>0</v>
      </c>
      <c r="NFK67" s="830">
        <f t="shared" si="4822"/>
        <v>0</v>
      </c>
      <c r="NFM67" s="830">
        <f t="shared" si="4822"/>
        <v>0</v>
      </c>
      <c r="NFO67" s="830">
        <f t="shared" si="4822"/>
        <v>0</v>
      </c>
      <c r="NFQ67" s="830">
        <f t="shared" si="4822"/>
        <v>0</v>
      </c>
      <c r="NFS67" s="830">
        <f t="shared" si="4822"/>
        <v>0</v>
      </c>
      <c r="NFU67" s="830">
        <f t="shared" si="4822"/>
        <v>0</v>
      </c>
      <c r="NFW67" s="830">
        <f t="shared" si="4822"/>
        <v>0</v>
      </c>
      <c r="NFY67" s="830">
        <f t="shared" si="4822"/>
        <v>0</v>
      </c>
      <c r="NGA67" s="830">
        <f t="shared" si="4822"/>
        <v>0</v>
      </c>
      <c r="NGC67" s="830">
        <f t="shared" si="4822"/>
        <v>0</v>
      </c>
      <c r="NGE67" s="830">
        <f t="shared" si="4822"/>
        <v>0</v>
      </c>
      <c r="NGG67" s="830">
        <f t="shared" si="4822"/>
        <v>0</v>
      </c>
      <c r="NGI67" s="830">
        <f t="shared" si="4822"/>
        <v>0</v>
      </c>
      <c r="NGK67" s="830">
        <f t="shared" si="4822"/>
        <v>0</v>
      </c>
      <c r="NGM67" s="830">
        <f t="shared" si="4822"/>
        <v>0</v>
      </c>
      <c r="NGO67" s="830">
        <f t="shared" si="4822"/>
        <v>0</v>
      </c>
      <c r="NGQ67" s="830">
        <f t="shared" si="4822"/>
        <v>0</v>
      </c>
      <c r="NGS67" s="830">
        <f t="shared" si="4822"/>
        <v>0</v>
      </c>
      <c r="NGU67" s="830">
        <f t="shared" si="4822"/>
        <v>0</v>
      </c>
      <c r="NGW67" s="830">
        <f t="shared" si="4822"/>
        <v>0</v>
      </c>
      <c r="NGY67" s="830">
        <f t="shared" si="4822"/>
        <v>0</v>
      </c>
      <c r="NHA67" s="830">
        <f t="shared" si="4822"/>
        <v>0</v>
      </c>
      <c r="NHC67" s="830">
        <f t="shared" si="4822"/>
        <v>0</v>
      </c>
      <c r="NHE67" s="830">
        <f t="shared" si="4822"/>
        <v>0</v>
      </c>
      <c r="NHG67" s="830">
        <f t="shared" si="4822"/>
        <v>0</v>
      </c>
      <c r="NHI67" s="830">
        <f t="shared" si="4822"/>
        <v>0</v>
      </c>
      <c r="NHK67" s="830">
        <f t="shared" si="4822"/>
        <v>0</v>
      </c>
      <c r="NHM67" s="830">
        <f t="shared" si="4822"/>
        <v>0</v>
      </c>
      <c r="NHO67" s="830">
        <f t="shared" si="4854"/>
        <v>0</v>
      </c>
      <c r="NHQ67" s="830">
        <f t="shared" si="4854"/>
        <v>0</v>
      </c>
      <c r="NHS67" s="830">
        <f t="shared" si="4854"/>
        <v>0</v>
      </c>
      <c r="NHU67" s="830">
        <f t="shared" si="4854"/>
        <v>0</v>
      </c>
      <c r="NHW67" s="830">
        <f t="shared" si="4854"/>
        <v>0</v>
      </c>
      <c r="NHY67" s="830">
        <f t="shared" si="4854"/>
        <v>0</v>
      </c>
      <c r="NIA67" s="830">
        <f t="shared" si="4854"/>
        <v>0</v>
      </c>
      <c r="NIC67" s="830">
        <f t="shared" si="4854"/>
        <v>0</v>
      </c>
      <c r="NIE67" s="830">
        <f t="shared" si="4854"/>
        <v>0</v>
      </c>
      <c r="NIG67" s="830">
        <f t="shared" si="4854"/>
        <v>0</v>
      </c>
      <c r="NII67" s="830">
        <f t="shared" si="4854"/>
        <v>0</v>
      </c>
      <c r="NIK67" s="830">
        <f t="shared" si="4854"/>
        <v>0</v>
      </c>
      <c r="NIM67" s="830">
        <f t="shared" si="4854"/>
        <v>0</v>
      </c>
      <c r="NIO67" s="830">
        <f t="shared" si="4854"/>
        <v>0</v>
      </c>
      <c r="NIQ67" s="830">
        <f t="shared" si="4854"/>
        <v>0</v>
      </c>
      <c r="NIS67" s="830">
        <f t="shared" si="4854"/>
        <v>0</v>
      </c>
      <c r="NIU67" s="830">
        <f t="shared" si="4854"/>
        <v>0</v>
      </c>
      <c r="NIW67" s="830">
        <f t="shared" si="4854"/>
        <v>0</v>
      </c>
      <c r="NIY67" s="830">
        <f t="shared" si="4854"/>
        <v>0</v>
      </c>
      <c r="NJA67" s="830">
        <f t="shared" si="4854"/>
        <v>0</v>
      </c>
      <c r="NJC67" s="830">
        <f t="shared" si="4854"/>
        <v>0</v>
      </c>
      <c r="NJE67" s="830">
        <f t="shared" si="4854"/>
        <v>0</v>
      </c>
      <c r="NJG67" s="830">
        <f t="shared" si="4854"/>
        <v>0</v>
      </c>
      <c r="NJI67" s="830">
        <f t="shared" si="4854"/>
        <v>0</v>
      </c>
      <c r="NJK67" s="830">
        <f t="shared" si="4854"/>
        <v>0</v>
      </c>
      <c r="NJM67" s="830">
        <f t="shared" si="4854"/>
        <v>0</v>
      </c>
      <c r="NJO67" s="830">
        <f t="shared" si="4854"/>
        <v>0</v>
      </c>
      <c r="NJQ67" s="830">
        <f t="shared" si="4854"/>
        <v>0</v>
      </c>
      <c r="NJS67" s="830">
        <f t="shared" si="4854"/>
        <v>0</v>
      </c>
      <c r="NJU67" s="830">
        <f t="shared" si="4854"/>
        <v>0</v>
      </c>
      <c r="NJW67" s="830">
        <f t="shared" si="4854"/>
        <v>0</v>
      </c>
      <c r="NJY67" s="830">
        <f t="shared" si="4854"/>
        <v>0</v>
      </c>
      <c r="NKA67" s="830">
        <f t="shared" si="4886"/>
        <v>0</v>
      </c>
      <c r="NKC67" s="830">
        <f t="shared" si="4886"/>
        <v>0</v>
      </c>
      <c r="NKE67" s="830">
        <f t="shared" si="4886"/>
        <v>0</v>
      </c>
      <c r="NKG67" s="830">
        <f t="shared" si="4886"/>
        <v>0</v>
      </c>
      <c r="NKI67" s="830">
        <f t="shared" si="4886"/>
        <v>0</v>
      </c>
      <c r="NKK67" s="830">
        <f t="shared" si="4886"/>
        <v>0</v>
      </c>
      <c r="NKM67" s="830">
        <f t="shared" si="4886"/>
        <v>0</v>
      </c>
      <c r="NKO67" s="830">
        <f t="shared" si="4886"/>
        <v>0</v>
      </c>
      <c r="NKQ67" s="830">
        <f t="shared" si="4886"/>
        <v>0</v>
      </c>
      <c r="NKS67" s="830">
        <f t="shared" si="4886"/>
        <v>0</v>
      </c>
      <c r="NKU67" s="830">
        <f t="shared" si="4886"/>
        <v>0</v>
      </c>
      <c r="NKW67" s="830">
        <f t="shared" si="4886"/>
        <v>0</v>
      </c>
      <c r="NKY67" s="830">
        <f t="shared" si="4886"/>
        <v>0</v>
      </c>
      <c r="NLA67" s="830">
        <f t="shared" si="4886"/>
        <v>0</v>
      </c>
      <c r="NLC67" s="830">
        <f t="shared" si="4886"/>
        <v>0</v>
      </c>
      <c r="NLE67" s="830">
        <f t="shared" si="4886"/>
        <v>0</v>
      </c>
      <c r="NLG67" s="830">
        <f t="shared" si="4886"/>
        <v>0</v>
      </c>
      <c r="NLI67" s="830">
        <f t="shared" si="4886"/>
        <v>0</v>
      </c>
      <c r="NLK67" s="830">
        <f t="shared" si="4886"/>
        <v>0</v>
      </c>
      <c r="NLM67" s="830">
        <f t="shared" si="4886"/>
        <v>0</v>
      </c>
      <c r="NLO67" s="830">
        <f t="shared" si="4886"/>
        <v>0</v>
      </c>
      <c r="NLQ67" s="830">
        <f t="shared" si="4886"/>
        <v>0</v>
      </c>
      <c r="NLS67" s="830">
        <f t="shared" si="4886"/>
        <v>0</v>
      </c>
      <c r="NLU67" s="830">
        <f t="shared" si="4886"/>
        <v>0</v>
      </c>
      <c r="NLW67" s="830">
        <f t="shared" si="4886"/>
        <v>0</v>
      </c>
      <c r="NLY67" s="830">
        <f t="shared" si="4886"/>
        <v>0</v>
      </c>
      <c r="NMA67" s="830">
        <f t="shared" si="4886"/>
        <v>0</v>
      </c>
      <c r="NMC67" s="830">
        <f t="shared" si="4886"/>
        <v>0</v>
      </c>
      <c r="NME67" s="830">
        <f t="shared" si="4886"/>
        <v>0</v>
      </c>
      <c r="NMG67" s="830">
        <f t="shared" si="4886"/>
        <v>0</v>
      </c>
      <c r="NMI67" s="830">
        <f t="shared" si="4886"/>
        <v>0</v>
      </c>
      <c r="NMK67" s="830">
        <f t="shared" si="4886"/>
        <v>0</v>
      </c>
      <c r="NMM67" s="830">
        <f t="shared" si="4918"/>
        <v>0</v>
      </c>
      <c r="NMO67" s="830">
        <f t="shared" si="4918"/>
        <v>0</v>
      </c>
      <c r="NMQ67" s="830">
        <f t="shared" si="4918"/>
        <v>0</v>
      </c>
      <c r="NMS67" s="830">
        <f t="shared" si="4918"/>
        <v>0</v>
      </c>
      <c r="NMU67" s="830">
        <f t="shared" si="4918"/>
        <v>0</v>
      </c>
      <c r="NMW67" s="830">
        <f t="shared" si="4918"/>
        <v>0</v>
      </c>
      <c r="NMY67" s="830">
        <f t="shared" si="4918"/>
        <v>0</v>
      </c>
      <c r="NNA67" s="830">
        <f t="shared" si="4918"/>
        <v>0</v>
      </c>
      <c r="NNC67" s="830">
        <f t="shared" si="4918"/>
        <v>0</v>
      </c>
      <c r="NNE67" s="830">
        <f t="shared" si="4918"/>
        <v>0</v>
      </c>
      <c r="NNG67" s="830">
        <f t="shared" si="4918"/>
        <v>0</v>
      </c>
      <c r="NNI67" s="830">
        <f t="shared" si="4918"/>
        <v>0</v>
      </c>
      <c r="NNK67" s="830">
        <f t="shared" si="4918"/>
        <v>0</v>
      </c>
      <c r="NNM67" s="830">
        <f t="shared" si="4918"/>
        <v>0</v>
      </c>
      <c r="NNO67" s="830">
        <f t="shared" si="4918"/>
        <v>0</v>
      </c>
      <c r="NNQ67" s="830">
        <f t="shared" si="4918"/>
        <v>0</v>
      </c>
      <c r="NNS67" s="830">
        <f t="shared" si="4918"/>
        <v>0</v>
      </c>
      <c r="NNU67" s="830">
        <f t="shared" si="4918"/>
        <v>0</v>
      </c>
      <c r="NNW67" s="830">
        <f t="shared" si="4918"/>
        <v>0</v>
      </c>
      <c r="NNY67" s="830">
        <f t="shared" si="4918"/>
        <v>0</v>
      </c>
      <c r="NOA67" s="830">
        <f t="shared" si="4918"/>
        <v>0</v>
      </c>
      <c r="NOC67" s="830">
        <f t="shared" si="4918"/>
        <v>0</v>
      </c>
      <c r="NOE67" s="830">
        <f t="shared" si="4918"/>
        <v>0</v>
      </c>
      <c r="NOG67" s="830">
        <f t="shared" si="4918"/>
        <v>0</v>
      </c>
      <c r="NOI67" s="830">
        <f t="shared" si="4918"/>
        <v>0</v>
      </c>
      <c r="NOK67" s="830">
        <f t="shared" si="4918"/>
        <v>0</v>
      </c>
      <c r="NOM67" s="830">
        <f t="shared" si="4918"/>
        <v>0</v>
      </c>
      <c r="NOO67" s="830">
        <f t="shared" si="4918"/>
        <v>0</v>
      </c>
      <c r="NOQ67" s="830">
        <f t="shared" si="4918"/>
        <v>0</v>
      </c>
      <c r="NOS67" s="830">
        <f t="shared" si="4918"/>
        <v>0</v>
      </c>
      <c r="NOU67" s="830">
        <f t="shared" si="4918"/>
        <v>0</v>
      </c>
      <c r="NOW67" s="830">
        <f t="shared" si="4918"/>
        <v>0</v>
      </c>
      <c r="NOY67" s="830">
        <f t="shared" si="4950"/>
        <v>0</v>
      </c>
      <c r="NPA67" s="830">
        <f t="shared" si="4950"/>
        <v>0</v>
      </c>
      <c r="NPC67" s="830">
        <f t="shared" si="4950"/>
        <v>0</v>
      </c>
      <c r="NPE67" s="830">
        <f t="shared" si="4950"/>
        <v>0</v>
      </c>
      <c r="NPG67" s="830">
        <f t="shared" si="4950"/>
        <v>0</v>
      </c>
      <c r="NPI67" s="830">
        <f t="shared" si="4950"/>
        <v>0</v>
      </c>
      <c r="NPK67" s="830">
        <f t="shared" si="4950"/>
        <v>0</v>
      </c>
      <c r="NPM67" s="830">
        <f t="shared" si="4950"/>
        <v>0</v>
      </c>
      <c r="NPO67" s="830">
        <f t="shared" si="4950"/>
        <v>0</v>
      </c>
      <c r="NPQ67" s="830">
        <f t="shared" si="4950"/>
        <v>0</v>
      </c>
      <c r="NPS67" s="830">
        <f t="shared" si="4950"/>
        <v>0</v>
      </c>
      <c r="NPU67" s="830">
        <f t="shared" si="4950"/>
        <v>0</v>
      </c>
      <c r="NPW67" s="830">
        <f t="shared" si="4950"/>
        <v>0</v>
      </c>
      <c r="NPY67" s="830">
        <f t="shared" si="4950"/>
        <v>0</v>
      </c>
      <c r="NQA67" s="830">
        <f t="shared" si="4950"/>
        <v>0</v>
      </c>
      <c r="NQC67" s="830">
        <f t="shared" si="4950"/>
        <v>0</v>
      </c>
      <c r="NQE67" s="830">
        <f t="shared" si="4950"/>
        <v>0</v>
      </c>
      <c r="NQG67" s="830">
        <f t="shared" si="4950"/>
        <v>0</v>
      </c>
      <c r="NQI67" s="830">
        <f t="shared" si="4950"/>
        <v>0</v>
      </c>
      <c r="NQK67" s="830">
        <f t="shared" si="4950"/>
        <v>0</v>
      </c>
      <c r="NQM67" s="830">
        <f t="shared" si="4950"/>
        <v>0</v>
      </c>
      <c r="NQO67" s="830">
        <f t="shared" si="4950"/>
        <v>0</v>
      </c>
      <c r="NQQ67" s="830">
        <f t="shared" si="4950"/>
        <v>0</v>
      </c>
      <c r="NQS67" s="830">
        <f t="shared" si="4950"/>
        <v>0</v>
      </c>
      <c r="NQU67" s="830">
        <f t="shared" si="4950"/>
        <v>0</v>
      </c>
      <c r="NQW67" s="830">
        <f t="shared" si="4950"/>
        <v>0</v>
      </c>
      <c r="NQY67" s="830">
        <f t="shared" si="4950"/>
        <v>0</v>
      </c>
      <c r="NRA67" s="830">
        <f t="shared" si="4950"/>
        <v>0</v>
      </c>
      <c r="NRC67" s="830">
        <f t="shared" si="4950"/>
        <v>0</v>
      </c>
      <c r="NRE67" s="830">
        <f t="shared" si="4950"/>
        <v>0</v>
      </c>
      <c r="NRG67" s="830">
        <f t="shared" si="4950"/>
        <v>0</v>
      </c>
      <c r="NRI67" s="830">
        <f t="shared" si="4950"/>
        <v>0</v>
      </c>
      <c r="NRK67" s="830">
        <f t="shared" si="4982"/>
        <v>0</v>
      </c>
      <c r="NRM67" s="830">
        <f t="shared" si="4982"/>
        <v>0</v>
      </c>
      <c r="NRO67" s="830">
        <f t="shared" si="4982"/>
        <v>0</v>
      </c>
      <c r="NRQ67" s="830">
        <f t="shared" si="4982"/>
        <v>0</v>
      </c>
      <c r="NRS67" s="830">
        <f t="shared" si="4982"/>
        <v>0</v>
      </c>
      <c r="NRU67" s="830">
        <f t="shared" si="4982"/>
        <v>0</v>
      </c>
      <c r="NRW67" s="830">
        <f t="shared" si="4982"/>
        <v>0</v>
      </c>
      <c r="NRY67" s="830">
        <f t="shared" si="4982"/>
        <v>0</v>
      </c>
      <c r="NSA67" s="830">
        <f t="shared" si="4982"/>
        <v>0</v>
      </c>
      <c r="NSC67" s="830">
        <f t="shared" si="4982"/>
        <v>0</v>
      </c>
      <c r="NSE67" s="830">
        <f t="shared" si="4982"/>
        <v>0</v>
      </c>
      <c r="NSG67" s="830">
        <f t="shared" si="4982"/>
        <v>0</v>
      </c>
      <c r="NSI67" s="830">
        <f t="shared" si="4982"/>
        <v>0</v>
      </c>
      <c r="NSK67" s="830">
        <f t="shared" si="4982"/>
        <v>0</v>
      </c>
      <c r="NSM67" s="830">
        <f t="shared" si="4982"/>
        <v>0</v>
      </c>
      <c r="NSO67" s="830">
        <f t="shared" si="4982"/>
        <v>0</v>
      </c>
      <c r="NSQ67" s="830">
        <f t="shared" si="4982"/>
        <v>0</v>
      </c>
      <c r="NSS67" s="830">
        <f t="shared" si="4982"/>
        <v>0</v>
      </c>
      <c r="NSU67" s="830">
        <f t="shared" si="4982"/>
        <v>0</v>
      </c>
      <c r="NSW67" s="830">
        <f t="shared" si="4982"/>
        <v>0</v>
      </c>
      <c r="NSY67" s="830">
        <f t="shared" si="4982"/>
        <v>0</v>
      </c>
      <c r="NTA67" s="830">
        <f t="shared" si="4982"/>
        <v>0</v>
      </c>
      <c r="NTC67" s="830">
        <f t="shared" si="4982"/>
        <v>0</v>
      </c>
      <c r="NTE67" s="830">
        <f t="shared" si="4982"/>
        <v>0</v>
      </c>
      <c r="NTG67" s="830">
        <f t="shared" si="4982"/>
        <v>0</v>
      </c>
      <c r="NTI67" s="830">
        <f t="shared" si="4982"/>
        <v>0</v>
      </c>
      <c r="NTK67" s="830">
        <f t="shared" si="4982"/>
        <v>0</v>
      </c>
      <c r="NTM67" s="830">
        <f t="shared" si="4982"/>
        <v>0</v>
      </c>
      <c r="NTO67" s="830">
        <f t="shared" si="4982"/>
        <v>0</v>
      </c>
      <c r="NTQ67" s="830">
        <f t="shared" si="4982"/>
        <v>0</v>
      </c>
      <c r="NTS67" s="830">
        <f t="shared" si="4982"/>
        <v>0</v>
      </c>
      <c r="NTU67" s="830">
        <f t="shared" si="4982"/>
        <v>0</v>
      </c>
      <c r="NTW67" s="830">
        <f t="shared" si="5014"/>
        <v>0</v>
      </c>
      <c r="NTY67" s="830">
        <f t="shared" si="5014"/>
        <v>0</v>
      </c>
      <c r="NUA67" s="830">
        <f t="shared" si="5014"/>
        <v>0</v>
      </c>
      <c r="NUC67" s="830">
        <f t="shared" si="5014"/>
        <v>0</v>
      </c>
      <c r="NUE67" s="830">
        <f t="shared" si="5014"/>
        <v>0</v>
      </c>
      <c r="NUG67" s="830">
        <f t="shared" si="5014"/>
        <v>0</v>
      </c>
      <c r="NUI67" s="830">
        <f t="shared" si="5014"/>
        <v>0</v>
      </c>
      <c r="NUK67" s="830">
        <f t="shared" si="5014"/>
        <v>0</v>
      </c>
      <c r="NUM67" s="830">
        <f t="shared" si="5014"/>
        <v>0</v>
      </c>
      <c r="NUO67" s="830">
        <f t="shared" si="5014"/>
        <v>0</v>
      </c>
      <c r="NUQ67" s="830">
        <f t="shared" si="5014"/>
        <v>0</v>
      </c>
      <c r="NUS67" s="830">
        <f t="shared" si="5014"/>
        <v>0</v>
      </c>
      <c r="NUU67" s="830">
        <f t="shared" si="5014"/>
        <v>0</v>
      </c>
      <c r="NUW67" s="830">
        <f t="shared" si="5014"/>
        <v>0</v>
      </c>
      <c r="NUY67" s="830">
        <f t="shared" si="5014"/>
        <v>0</v>
      </c>
      <c r="NVA67" s="830">
        <f t="shared" si="5014"/>
        <v>0</v>
      </c>
      <c r="NVC67" s="830">
        <f t="shared" si="5014"/>
        <v>0</v>
      </c>
      <c r="NVE67" s="830">
        <f t="shared" si="5014"/>
        <v>0</v>
      </c>
      <c r="NVG67" s="830">
        <f t="shared" si="5014"/>
        <v>0</v>
      </c>
      <c r="NVI67" s="830">
        <f t="shared" si="5014"/>
        <v>0</v>
      </c>
      <c r="NVK67" s="830">
        <f t="shared" si="5014"/>
        <v>0</v>
      </c>
      <c r="NVM67" s="830">
        <f t="shared" si="5014"/>
        <v>0</v>
      </c>
      <c r="NVO67" s="830">
        <f t="shared" si="5014"/>
        <v>0</v>
      </c>
      <c r="NVQ67" s="830">
        <f t="shared" si="5014"/>
        <v>0</v>
      </c>
      <c r="NVS67" s="830">
        <f t="shared" si="5014"/>
        <v>0</v>
      </c>
      <c r="NVU67" s="830">
        <f t="shared" si="5014"/>
        <v>0</v>
      </c>
      <c r="NVW67" s="830">
        <f t="shared" si="5014"/>
        <v>0</v>
      </c>
      <c r="NVY67" s="830">
        <f t="shared" si="5014"/>
        <v>0</v>
      </c>
      <c r="NWA67" s="830">
        <f t="shared" si="5014"/>
        <v>0</v>
      </c>
      <c r="NWC67" s="830">
        <f t="shared" si="5014"/>
        <v>0</v>
      </c>
      <c r="NWE67" s="830">
        <f t="shared" si="5014"/>
        <v>0</v>
      </c>
      <c r="NWG67" s="830">
        <f t="shared" si="5014"/>
        <v>0</v>
      </c>
      <c r="NWI67" s="830">
        <f t="shared" si="5046"/>
        <v>0</v>
      </c>
      <c r="NWK67" s="830">
        <f t="shared" si="5046"/>
        <v>0</v>
      </c>
      <c r="NWM67" s="830">
        <f t="shared" si="5046"/>
        <v>0</v>
      </c>
      <c r="NWO67" s="830">
        <f t="shared" si="5046"/>
        <v>0</v>
      </c>
      <c r="NWQ67" s="830">
        <f t="shared" si="5046"/>
        <v>0</v>
      </c>
      <c r="NWS67" s="830">
        <f t="shared" si="5046"/>
        <v>0</v>
      </c>
      <c r="NWU67" s="830">
        <f t="shared" si="5046"/>
        <v>0</v>
      </c>
      <c r="NWW67" s="830">
        <f t="shared" si="5046"/>
        <v>0</v>
      </c>
      <c r="NWY67" s="830">
        <f t="shared" si="5046"/>
        <v>0</v>
      </c>
      <c r="NXA67" s="830">
        <f t="shared" si="5046"/>
        <v>0</v>
      </c>
      <c r="NXC67" s="830">
        <f t="shared" si="5046"/>
        <v>0</v>
      </c>
      <c r="NXE67" s="830">
        <f t="shared" si="5046"/>
        <v>0</v>
      </c>
      <c r="NXG67" s="830">
        <f t="shared" si="5046"/>
        <v>0</v>
      </c>
      <c r="NXI67" s="830">
        <f t="shared" si="5046"/>
        <v>0</v>
      </c>
      <c r="NXK67" s="830">
        <f t="shared" si="5046"/>
        <v>0</v>
      </c>
      <c r="NXM67" s="830">
        <f t="shared" si="5046"/>
        <v>0</v>
      </c>
      <c r="NXO67" s="830">
        <f t="shared" si="5046"/>
        <v>0</v>
      </c>
      <c r="NXQ67" s="830">
        <f t="shared" si="5046"/>
        <v>0</v>
      </c>
      <c r="NXS67" s="830">
        <f t="shared" si="5046"/>
        <v>0</v>
      </c>
      <c r="NXU67" s="830">
        <f t="shared" si="5046"/>
        <v>0</v>
      </c>
      <c r="NXW67" s="830">
        <f t="shared" si="5046"/>
        <v>0</v>
      </c>
      <c r="NXY67" s="830">
        <f t="shared" si="5046"/>
        <v>0</v>
      </c>
      <c r="NYA67" s="830">
        <f t="shared" si="5046"/>
        <v>0</v>
      </c>
      <c r="NYC67" s="830">
        <f t="shared" si="5046"/>
        <v>0</v>
      </c>
      <c r="NYE67" s="830">
        <f t="shared" si="5046"/>
        <v>0</v>
      </c>
      <c r="NYG67" s="830">
        <f t="shared" si="5046"/>
        <v>0</v>
      </c>
      <c r="NYI67" s="830">
        <f t="shared" si="5046"/>
        <v>0</v>
      </c>
      <c r="NYK67" s="830">
        <f t="shared" si="5046"/>
        <v>0</v>
      </c>
      <c r="NYM67" s="830">
        <f t="shared" si="5046"/>
        <v>0</v>
      </c>
      <c r="NYO67" s="830">
        <f t="shared" si="5046"/>
        <v>0</v>
      </c>
      <c r="NYQ67" s="830">
        <f t="shared" si="5046"/>
        <v>0</v>
      </c>
      <c r="NYS67" s="830">
        <f t="shared" si="5046"/>
        <v>0</v>
      </c>
      <c r="NYU67" s="830">
        <f t="shared" si="5078"/>
        <v>0</v>
      </c>
      <c r="NYW67" s="830">
        <f t="shared" si="5078"/>
        <v>0</v>
      </c>
      <c r="NYY67" s="830">
        <f t="shared" si="5078"/>
        <v>0</v>
      </c>
      <c r="NZA67" s="830">
        <f t="shared" si="5078"/>
        <v>0</v>
      </c>
      <c r="NZC67" s="830">
        <f t="shared" si="5078"/>
        <v>0</v>
      </c>
      <c r="NZE67" s="830">
        <f t="shared" si="5078"/>
        <v>0</v>
      </c>
      <c r="NZG67" s="830">
        <f t="shared" si="5078"/>
        <v>0</v>
      </c>
      <c r="NZI67" s="830">
        <f t="shared" si="5078"/>
        <v>0</v>
      </c>
      <c r="NZK67" s="830">
        <f t="shared" si="5078"/>
        <v>0</v>
      </c>
      <c r="NZM67" s="830">
        <f t="shared" si="5078"/>
        <v>0</v>
      </c>
      <c r="NZO67" s="830">
        <f t="shared" si="5078"/>
        <v>0</v>
      </c>
      <c r="NZQ67" s="830">
        <f t="shared" si="5078"/>
        <v>0</v>
      </c>
      <c r="NZS67" s="830">
        <f t="shared" si="5078"/>
        <v>0</v>
      </c>
      <c r="NZU67" s="830">
        <f t="shared" si="5078"/>
        <v>0</v>
      </c>
      <c r="NZW67" s="830">
        <f t="shared" si="5078"/>
        <v>0</v>
      </c>
      <c r="NZY67" s="830">
        <f t="shared" si="5078"/>
        <v>0</v>
      </c>
      <c r="OAA67" s="830">
        <f t="shared" si="5078"/>
        <v>0</v>
      </c>
      <c r="OAC67" s="830">
        <f t="shared" si="5078"/>
        <v>0</v>
      </c>
      <c r="OAE67" s="830">
        <f t="shared" si="5078"/>
        <v>0</v>
      </c>
      <c r="OAG67" s="830">
        <f t="shared" si="5078"/>
        <v>0</v>
      </c>
      <c r="OAI67" s="830">
        <f t="shared" si="5078"/>
        <v>0</v>
      </c>
      <c r="OAK67" s="830">
        <f t="shared" si="5078"/>
        <v>0</v>
      </c>
      <c r="OAM67" s="830">
        <f t="shared" si="5078"/>
        <v>0</v>
      </c>
      <c r="OAO67" s="830">
        <f t="shared" si="5078"/>
        <v>0</v>
      </c>
      <c r="OAQ67" s="830">
        <f t="shared" si="5078"/>
        <v>0</v>
      </c>
      <c r="OAS67" s="830">
        <f t="shared" si="5078"/>
        <v>0</v>
      </c>
      <c r="OAU67" s="830">
        <f t="shared" si="5078"/>
        <v>0</v>
      </c>
      <c r="OAW67" s="830">
        <f t="shared" si="5078"/>
        <v>0</v>
      </c>
      <c r="OAY67" s="830">
        <f t="shared" si="5078"/>
        <v>0</v>
      </c>
      <c r="OBA67" s="830">
        <f t="shared" si="5078"/>
        <v>0</v>
      </c>
      <c r="OBC67" s="830">
        <f t="shared" si="5078"/>
        <v>0</v>
      </c>
      <c r="OBE67" s="830">
        <f t="shared" si="5078"/>
        <v>0</v>
      </c>
      <c r="OBG67" s="830">
        <f t="shared" si="5110"/>
        <v>0</v>
      </c>
      <c r="OBI67" s="830">
        <f t="shared" si="5110"/>
        <v>0</v>
      </c>
      <c r="OBK67" s="830">
        <f t="shared" si="5110"/>
        <v>0</v>
      </c>
      <c r="OBM67" s="830">
        <f t="shared" si="5110"/>
        <v>0</v>
      </c>
      <c r="OBO67" s="830">
        <f t="shared" si="5110"/>
        <v>0</v>
      </c>
      <c r="OBQ67" s="830">
        <f t="shared" si="5110"/>
        <v>0</v>
      </c>
      <c r="OBS67" s="830">
        <f t="shared" si="5110"/>
        <v>0</v>
      </c>
      <c r="OBU67" s="830">
        <f t="shared" si="5110"/>
        <v>0</v>
      </c>
      <c r="OBW67" s="830">
        <f t="shared" si="5110"/>
        <v>0</v>
      </c>
      <c r="OBY67" s="830">
        <f t="shared" si="5110"/>
        <v>0</v>
      </c>
      <c r="OCA67" s="830">
        <f t="shared" si="5110"/>
        <v>0</v>
      </c>
      <c r="OCC67" s="830">
        <f t="shared" si="5110"/>
        <v>0</v>
      </c>
      <c r="OCE67" s="830">
        <f t="shared" si="5110"/>
        <v>0</v>
      </c>
      <c r="OCG67" s="830">
        <f t="shared" si="5110"/>
        <v>0</v>
      </c>
      <c r="OCI67" s="830">
        <f t="shared" si="5110"/>
        <v>0</v>
      </c>
      <c r="OCK67" s="830">
        <f t="shared" si="5110"/>
        <v>0</v>
      </c>
      <c r="OCM67" s="830">
        <f t="shared" si="5110"/>
        <v>0</v>
      </c>
      <c r="OCO67" s="830">
        <f t="shared" si="5110"/>
        <v>0</v>
      </c>
      <c r="OCQ67" s="830">
        <f t="shared" si="5110"/>
        <v>0</v>
      </c>
      <c r="OCS67" s="830">
        <f t="shared" si="5110"/>
        <v>0</v>
      </c>
      <c r="OCU67" s="830">
        <f t="shared" si="5110"/>
        <v>0</v>
      </c>
      <c r="OCW67" s="830">
        <f t="shared" si="5110"/>
        <v>0</v>
      </c>
      <c r="OCY67" s="830">
        <f t="shared" si="5110"/>
        <v>0</v>
      </c>
      <c r="ODA67" s="830">
        <f t="shared" si="5110"/>
        <v>0</v>
      </c>
      <c r="ODC67" s="830">
        <f t="shared" si="5110"/>
        <v>0</v>
      </c>
      <c r="ODE67" s="830">
        <f t="shared" si="5110"/>
        <v>0</v>
      </c>
      <c r="ODG67" s="830">
        <f t="shared" si="5110"/>
        <v>0</v>
      </c>
      <c r="ODI67" s="830">
        <f t="shared" si="5110"/>
        <v>0</v>
      </c>
      <c r="ODK67" s="830">
        <f t="shared" si="5110"/>
        <v>0</v>
      </c>
      <c r="ODM67" s="830">
        <f t="shared" si="5110"/>
        <v>0</v>
      </c>
      <c r="ODO67" s="830">
        <f t="shared" si="5110"/>
        <v>0</v>
      </c>
      <c r="ODQ67" s="830">
        <f t="shared" si="5110"/>
        <v>0</v>
      </c>
      <c r="ODS67" s="830">
        <f t="shared" si="5142"/>
        <v>0</v>
      </c>
      <c r="ODU67" s="830">
        <f t="shared" si="5142"/>
        <v>0</v>
      </c>
      <c r="ODW67" s="830">
        <f t="shared" si="5142"/>
        <v>0</v>
      </c>
      <c r="ODY67" s="830">
        <f t="shared" si="5142"/>
        <v>0</v>
      </c>
      <c r="OEA67" s="830">
        <f t="shared" si="5142"/>
        <v>0</v>
      </c>
      <c r="OEC67" s="830">
        <f t="shared" si="5142"/>
        <v>0</v>
      </c>
      <c r="OEE67" s="830">
        <f t="shared" si="5142"/>
        <v>0</v>
      </c>
      <c r="OEG67" s="830">
        <f t="shared" si="5142"/>
        <v>0</v>
      </c>
      <c r="OEI67" s="830">
        <f t="shared" si="5142"/>
        <v>0</v>
      </c>
      <c r="OEK67" s="830">
        <f t="shared" si="5142"/>
        <v>0</v>
      </c>
      <c r="OEM67" s="830">
        <f t="shared" si="5142"/>
        <v>0</v>
      </c>
      <c r="OEO67" s="830">
        <f t="shared" si="5142"/>
        <v>0</v>
      </c>
      <c r="OEQ67" s="830">
        <f t="shared" si="5142"/>
        <v>0</v>
      </c>
      <c r="OES67" s="830">
        <f t="shared" si="5142"/>
        <v>0</v>
      </c>
      <c r="OEU67" s="830">
        <f t="shared" si="5142"/>
        <v>0</v>
      </c>
      <c r="OEW67" s="830">
        <f t="shared" si="5142"/>
        <v>0</v>
      </c>
      <c r="OEY67" s="830">
        <f t="shared" si="5142"/>
        <v>0</v>
      </c>
      <c r="OFA67" s="830">
        <f t="shared" si="5142"/>
        <v>0</v>
      </c>
      <c r="OFC67" s="830">
        <f t="shared" si="5142"/>
        <v>0</v>
      </c>
      <c r="OFE67" s="830">
        <f t="shared" si="5142"/>
        <v>0</v>
      </c>
      <c r="OFG67" s="830">
        <f t="shared" si="5142"/>
        <v>0</v>
      </c>
      <c r="OFI67" s="830">
        <f t="shared" si="5142"/>
        <v>0</v>
      </c>
      <c r="OFK67" s="830">
        <f t="shared" si="5142"/>
        <v>0</v>
      </c>
      <c r="OFM67" s="830">
        <f t="shared" si="5142"/>
        <v>0</v>
      </c>
      <c r="OFO67" s="830">
        <f t="shared" si="5142"/>
        <v>0</v>
      </c>
      <c r="OFQ67" s="830">
        <f t="shared" si="5142"/>
        <v>0</v>
      </c>
      <c r="OFS67" s="830">
        <f t="shared" si="5142"/>
        <v>0</v>
      </c>
      <c r="OFU67" s="830">
        <f t="shared" si="5142"/>
        <v>0</v>
      </c>
      <c r="OFW67" s="830">
        <f t="shared" si="5142"/>
        <v>0</v>
      </c>
      <c r="OFY67" s="830">
        <f t="shared" si="5142"/>
        <v>0</v>
      </c>
      <c r="OGA67" s="830">
        <f t="shared" si="5142"/>
        <v>0</v>
      </c>
      <c r="OGC67" s="830">
        <f t="shared" si="5142"/>
        <v>0</v>
      </c>
      <c r="OGE67" s="830">
        <f t="shared" si="5174"/>
        <v>0</v>
      </c>
      <c r="OGG67" s="830">
        <f t="shared" si="5174"/>
        <v>0</v>
      </c>
      <c r="OGI67" s="830">
        <f t="shared" si="5174"/>
        <v>0</v>
      </c>
      <c r="OGK67" s="830">
        <f t="shared" si="5174"/>
        <v>0</v>
      </c>
      <c r="OGM67" s="830">
        <f t="shared" si="5174"/>
        <v>0</v>
      </c>
      <c r="OGO67" s="830">
        <f t="shared" si="5174"/>
        <v>0</v>
      </c>
      <c r="OGQ67" s="830">
        <f t="shared" si="5174"/>
        <v>0</v>
      </c>
      <c r="OGS67" s="830">
        <f t="shared" si="5174"/>
        <v>0</v>
      </c>
      <c r="OGU67" s="830">
        <f t="shared" si="5174"/>
        <v>0</v>
      </c>
      <c r="OGW67" s="830">
        <f t="shared" si="5174"/>
        <v>0</v>
      </c>
      <c r="OGY67" s="830">
        <f t="shared" si="5174"/>
        <v>0</v>
      </c>
      <c r="OHA67" s="830">
        <f t="shared" si="5174"/>
        <v>0</v>
      </c>
      <c r="OHC67" s="830">
        <f t="shared" si="5174"/>
        <v>0</v>
      </c>
      <c r="OHE67" s="830">
        <f t="shared" si="5174"/>
        <v>0</v>
      </c>
      <c r="OHG67" s="830">
        <f t="shared" si="5174"/>
        <v>0</v>
      </c>
      <c r="OHI67" s="830">
        <f t="shared" si="5174"/>
        <v>0</v>
      </c>
      <c r="OHK67" s="830">
        <f t="shared" si="5174"/>
        <v>0</v>
      </c>
      <c r="OHM67" s="830">
        <f t="shared" si="5174"/>
        <v>0</v>
      </c>
      <c r="OHO67" s="830">
        <f t="shared" si="5174"/>
        <v>0</v>
      </c>
      <c r="OHQ67" s="830">
        <f t="shared" si="5174"/>
        <v>0</v>
      </c>
      <c r="OHS67" s="830">
        <f t="shared" si="5174"/>
        <v>0</v>
      </c>
      <c r="OHU67" s="830">
        <f t="shared" si="5174"/>
        <v>0</v>
      </c>
      <c r="OHW67" s="830">
        <f t="shared" si="5174"/>
        <v>0</v>
      </c>
      <c r="OHY67" s="830">
        <f t="shared" si="5174"/>
        <v>0</v>
      </c>
      <c r="OIA67" s="830">
        <f t="shared" si="5174"/>
        <v>0</v>
      </c>
      <c r="OIC67" s="830">
        <f t="shared" si="5174"/>
        <v>0</v>
      </c>
      <c r="OIE67" s="830">
        <f t="shared" si="5174"/>
        <v>0</v>
      </c>
      <c r="OIG67" s="830">
        <f t="shared" si="5174"/>
        <v>0</v>
      </c>
      <c r="OII67" s="830">
        <f t="shared" si="5174"/>
        <v>0</v>
      </c>
      <c r="OIK67" s="830">
        <f t="shared" si="5174"/>
        <v>0</v>
      </c>
      <c r="OIM67" s="830">
        <f t="shared" si="5174"/>
        <v>0</v>
      </c>
      <c r="OIO67" s="830">
        <f t="shared" si="5174"/>
        <v>0</v>
      </c>
      <c r="OIQ67" s="830">
        <f t="shared" si="5206"/>
        <v>0</v>
      </c>
      <c r="OIS67" s="830">
        <f t="shared" si="5206"/>
        <v>0</v>
      </c>
      <c r="OIU67" s="830">
        <f t="shared" si="5206"/>
        <v>0</v>
      </c>
      <c r="OIW67" s="830">
        <f t="shared" si="5206"/>
        <v>0</v>
      </c>
      <c r="OIY67" s="830">
        <f t="shared" si="5206"/>
        <v>0</v>
      </c>
      <c r="OJA67" s="830">
        <f t="shared" si="5206"/>
        <v>0</v>
      </c>
      <c r="OJC67" s="830">
        <f t="shared" si="5206"/>
        <v>0</v>
      </c>
      <c r="OJE67" s="830">
        <f t="shared" si="5206"/>
        <v>0</v>
      </c>
      <c r="OJG67" s="830">
        <f t="shared" si="5206"/>
        <v>0</v>
      </c>
      <c r="OJI67" s="830">
        <f t="shared" si="5206"/>
        <v>0</v>
      </c>
      <c r="OJK67" s="830">
        <f t="shared" si="5206"/>
        <v>0</v>
      </c>
      <c r="OJM67" s="830">
        <f t="shared" si="5206"/>
        <v>0</v>
      </c>
      <c r="OJO67" s="830">
        <f t="shared" si="5206"/>
        <v>0</v>
      </c>
      <c r="OJQ67" s="830">
        <f t="shared" si="5206"/>
        <v>0</v>
      </c>
      <c r="OJS67" s="830">
        <f t="shared" si="5206"/>
        <v>0</v>
      </c>
      <c r="OJU67" s="830">
        <f t="shared" si="5206"/>
        <v>0</v>
      </c>
      <c r="OJW67" s="830">
        <f t="shared" si="5206"/>
        <v>0</v>
      </c>
      <c r="OJY67" s="830">
        <f t="shared" si="5206"/>
        <v>0</v>
      </c>
      <c r="OKA67" s="830">
        <f t="shared" si="5206"/>
        <v>0</v>
      </c>
      <c r="OKC67" s="830">
        <f t="shared" si="5206"/>
        <v>0</v>
      </c>
      <c r="OKE67" s="830">
        <f t="shared" si="5206"/>
        <v>0</v>
      </c>
      <c r="OKG67" s="830">
        <f t="shared" si="5206"/>
        <v>0</v>
      </c>
      <c r="OKI67" s="830">
        <f t="shared" si="5206"/>
        <v>0</v>
      </c>
      <c r="OKK67" s="830">
        <f t="shared" si="5206"/>
        <v>0</v>
      </c>
      <c r="OKM67" s="830">
        <f t="shared" si="5206"/>
        <v>0</v>
      </c>
      <c r="OKO67" s="830">
        <f t="shared" si="5206"/>
        <v>0</v>
      </c>
      <c r="OKQ67" s="830">
        <f t="shared" si="5206"/>
        <v>0</v>
      </c>
      <c r="OKS67" s="830">
        <f t="shared" si="5206"/>
        <v>0</v>
      </c>
      <c r="OKU67" s="830">
        <f t="shared" si="5206"/>
        <v>0</v>
      </c>
      <c r="OKW67" s="830">
        <f t="shared" si="5206"/>
        <v>0</v>
      </c>
      <c r="OKY67" s="830">
        <f t="shared" si="5206"/>
        <v>0</v>
      </c>
      <c r="OLA67" s="830">
        <f t="shared" si="5206"/>
        <v>0</v>
      </c>
      <c r="OLC67" s="830">
        <f t="shared" si="5238"/>
        <v>0</v>
      </c>
      <c r="OLE67" s="830">
        <f t="shared" si="5238"/>
        <v>0</v>
      </c>
      <c r="OLG67" s="830">
        <f t="shared" si="5238"/>
        <v>0</v>
      </c>
      <c r="OLI67" s="830">
        <f t="shared" si="5238"/>
        <v>0</v>
      </c>
      <c r="OLK67" s="830">
        <f t="shared" si="5238"/>
        <v>0</v>
      </c>
      <c r="OLM67" s="830">
        <f t="shared" si="5238"/>
        <v>0</v>
      </c>
      <c r="OLO67" s="830">
        <f t="shared" si="5238"/>
        <v>0</v>
      </c>
      <c r="OLQ67" s="830">
        <f t="shared" si="5238"/>
        <v>0</v>
      </c>
      <c r="OLS67" s="830">
        <f t="shared" si="5238"/>
        <v>0</v>
      </c>
      <c r="OLU67" s="830">
        <f t="shared" si="5238"/>
        <v>0</v>
      </c>
      <c r="OLW67" s="830">
        <f t="shared" si="5238"/>
        <v>0</v>
      </c>
      <c r="OLY67" s="830">
        <f t="shared" si="5238"/>
        <v>0</v>
      </c>
      <c r="OMA67" s="830">
        <f t="shared" si="5238"/>
        <v>0</v>
      </c>
      <c r="OMC67" s="830">
        <f t="shared" si="5238"/>
        <v>0</v>
      </c>
      <c r="OME67" s="830">
        <f t="shared" si="5238"/>
        <v>0</v>
      </c>
      <c r="OMG67" s="830">
        <f t="shared" si="5238"/>
        <v>0</v>
      </c>
      <c r="OMI67" s="830">
        <f t="shared" si="5238"/>
        <v>0</v>
      </c>
      <c r="OMK67" s="830">
        <f t="shared" si="5238"/>
        <v>0</v>
      </c>
      <c r="OMM67" s="830">
        <f t="shared" si="5238"/>
        <v>0</v>
      </c>
      <c r="OMO67" s="830">
        <f t="shared" si="5238"/>
        <v>0</v>
      </c>
      <c r="OMQ67" s="830">
        <f t="shared" si="5238"/>
        <v>0</v>
      </c>
      <c r="OMS67" s="830">
        <f t="shared" si="5238"/>
        <v>0</v>
      </c>
      <c r="OMU67" s="830">
        <f t="shared" si="5238"/>
        <v>0</v>
      </c>
      <c r="OMW67" s="830">
        <f t="shared" si="5238"/>
        <v>0</v>
      </c>
      <c r="OMY67" s="830">
        <f t="shared" si="5238"/>
        <v>0</v>
      </c>
      <c r="ONA67" s="830">
        <f t="shared" si="5238"/>
        <v>0</v>
      </c>
      <c r="ONC67" s="830">
        <f t="shared" si="5238"/>
        <v>0</v>
      </c>
      <c r="ONE67" s="830">
        <f t="shared" si="5238"/>
        <v>0</v>
      </c>
      <c r="ONG67" s="830">
        <f t="shared" si="5238"/>
        <v>0</v>
      </c>
      <c r="ONI67" s="830">
        <f t="shared" si="5238"/>
        <v>0</v>
      </c>
      <c r="ONK67" s="830">
        <f t="shared" si="5238"/>
        <v>0</v>
      </c>
      <c r="ONM67" s="830">
        <f t="shared" si="5238"/>
        <v>0</v>
      </c>
      <c r="ONO67" s="830">
        <f t="shared" si="5270"/>
        <v>0</v>
      </c>
      <c r="ONQ67" s="830">
        <f t="shared" si="5270"/>
        <v>0</v>
      </c>
      <c r="ONS67" s="830">
        <f t="shared" si="5270"/>
        <v>0</v>
      </c>
      <c r="ONU67" s="830">
        <f t="shared" si="5270"/>
        <v>0</v>
      </c>
      <c r="ONW67" s="830">
        <f t="shared" si="5270"/>
        <v>0</v>
      </c>
      <c r="ONY67" s="830">
        <f t="shared" si="5270"/>
        <v>0</v>
      </c>
      <c r="OOA67" s="830">
        <f t="shared" si="5270"/>
        <v>0</v>
      </c>
      <c r="OOC67" s="830">
        <f t="shared" si="5270"/>
        <v>0</v>
      </c>
      <c r="OOE67" s="830">
        <f t="shared" si="5270"/>
        <v>0</v>
      </c>
      <c r="OOG67" s="830">
        <f t="shared" si="5270"/>
        <v>0</v>
      </c>
      <c r="OOI67" s="830">
        <f t="shared" si="5270"/>
        <v>0</v>
      </c>
      <c r="OOK67" s="830">
        <f t="shared" si="5270"/>
        <v>0</v>
      </c>
      <c r="OOM67" s="830">
        <f t="shared" si="5270"/>
        <v>0</v>
      </c>
      <c r="OOO67" s="830">
        <f t="shared" si="5270"/>
        <v>0</v>
      </c>
      <c r="OOQ67" s="830">
        <f t="shared" si="5270"/>
        <v>0</v>
      </c>
      <c r="OOS67" s="830">
        <f t="shared" si="5270"/>
        <v>0</v>
      </c>
      <c r="OOU67" s="830">
        <f t="shared" si="5270"/>
        <v>0</v>
      </c>
      <c r="OOW67" s="830">
        <f t="shared" si="5270"/>
        <v>0</v>
      </c>
      <c r="OOY67" s="830">
        <f t="shared" si="5270"/>
        <v>0</v>
      </c>
      <c r="OPA67" s="830">
        <f t="shared" si="5270"/>
        <v>0</v>
      </c>
      <c r="OPC67" s="830">
        <f t="shared" si="5270"/>
        <v>0</v>
      </c>
      <c r="OPE67" s="830">
        <f t="shared" si="5270"/>
        <v>0</v>
      </c>
      <c r="OPG67" s="830">
        <f t="shared" si="5270"/>
        <v>0</v>
      </c>
      <c r="OPI67" s="830">
        <f t="shared" si="5270"/>
        <v>0</v>
      </c>
      <c r="OPK67" s="830">
        <f t="shared" si="5270"/>
        <v>0</v>
      </c>
      <c r="OPM67" s="830">
        <f t="shared" si="5270"/>
        <v>0</v>
      </c>
      <c r="OPO67" s="830">
        <f t="shared" si="5270"/>
        <v>0</v>
      </c>
      <c r="OPQ67" s="830">
        <f t="shared" si="5270"/>
        <v>0</v>
      </c>
      <c r="OPS67" s="830">
        <f t="shared" si="5270"/>
        <v>0</v>
      </c>
      <c r="OPU67" s="830">
        <f t="shared" si="5270"/>
        <v>0</v>
      </c>
      <c r="OPW67" s="830">
        <f t="shared" si="5270"/>
        <v>0</v>
      </c>
      <c r="OPY67" s="830">
        <f t="shared" si="5270"/>
        <v>0</v>
      </c>
      <c r="OQA67" s="830">
        <f t="shared" si="5302"/>
        <v>0</v>
      </c>
      <c r="OQC67" s="830">
        <f t="shared" si="5302"/>
        <v>0</v>
      </c>
      <c r="OQE67" s="830">
        <f t="shared" si="5302"/>
        <v>0</v>
      </c>
      <c r="OQG67" s="830">
        <f t="shared" si="5302"/>
        <v>0</v>
      </c>
      <c r="OQI67" s="830">
        <f t="shared" si="5302"/>
        <v>0</v>
      </c>
      <c r="OQK67" s="830">
        <f t="shared" si="5302"/>
        <v>0</v>
      </c>
      <c r="OQM67" s="830">
        <f t="shared" si="5302"/>
        <v>0</v>
      </c>
      <c r="OQO67" s="830">
        <f t="shared" si="5302"/>
        <v>0</v>
      </c>
      <c r="OQQ67" s="830">
        <f t="shared" si="5302"/>
        <v>0</v>
      </c>
      <c r="OQS67" s="830">
        <f t="shared" si="5302"/>
        <v>0</v>
      </c>
      <c r="OQU67" s="830">
        <f t="shared" si="5302"/>
        <v>0</v>
      </c>
      <c r="OQW67" s="830">
        <f t="shared" si="5302"/>
        <v>0</v>
      </c>
      <c r="OQY67" s="830">
        <f t="shared" si="5302"/>
        <v>0</v>
      </c>
      <c r="ORA67" s="830">
        <f t="shared" si="5302"/>
        <v>0</v>
      </c>
      <c r="ORC67" s="830">
        <f t="shared" si="5302"/>
        <v>0</v>
      </c>
      <c r="ORE67" s="830">
        <f t="shared" si="5302"/>
        <v>0</v>
      </c>
      <c r="ORG67" s="830">
        <f t="shared" si="5302"/>
        <v>0</v>
      </c>
      <c r="ORI67" s="830">
        <f t="shared" si="5302"/>
        <v>0</v>
      </c>
      <c r="ORK67" s="830">
        <f t="shared" si="5302"/>
        <v>0</v>
      </c>
      <c r="ORM67" s="830">
        <f t="shared" si="5302"/>
        <v>0</v>
      </c>
      <c r="ORO67" s="830">
        <f t="shared" si="5302"/>
        <v>0</v>
      </c>
      <c r="ORQ67" s="830">
        <f t="shared" si="5302"/>
        <v>0</v>
      </c>
      <c r="ORS67" s="830">
        <f t="shared" si="5302"/>
        <v>0</v>
      </c>
      <c r="ORU67" s="830">
        <f t="shared" si="5302"/>
        <v>0</v>
      </c>
      <c r="ORW67" s="830">
        <f t="shared" si="5302"/>
        <v>0</v>
      </c>
      <c r="ORY67" s="830">
        <f t="shared" si="5302"/>
        <v>0</v>
      </c>
      <c r="OSA67" s="830">
        <f t="shared" si="5302"/>
        <v>0</v>
      </c>
      <c r="OSC67" s="830">
        <f t="shared" si="5302"/>
        <v>0</v>
      </c>
      <c r="OSE67" s="830">
        <f t="shared" si="5302"/>
        <v>0</v>
      </c>
      <c r="OSG67" s="830">
        <f t="shared" si="5302"/>
        <v>0</v>
      </c>
      <c r="OSI67" s="830">
        <f t="shared" si="5302"/>
        <v>0</v>
      </c>
      <c r="OSK67" s="830">
        <f t="shared" si="5302"/>
        <v>0</v>
      </c>
      <c r="OSM67" s="830">
        <f t="shared" si="5334"/>
        <v>0</v>
      </c>
      <c r="OSO67" s="830">
        <f t="shared" si="5334"/>
        <v>0</v>
      </c>
      <c r="OSQ67" s="830">
        <f t="shared" si="5334"/>
        <v>0</v>
      </c>
      <c r="OSS67" s="830">
        <f t="shared" si="5334"/>
        <v>0</v>
      </c>
      <c r="OSU67" s="830">
        <f t="shared" si="5334"/>
        <v>0</v>
      </c>
      <c r="OSW67" s="830">
        <f t="shared" si="5334"/>
        <v>0</v>
      </c>
      <c r="OSY67" s="830">
        <f t="shared" si="5334"/>
        <v>0</v>
      </c>
      <c r="OTA67" s="830">
        <f t="shared" si="5334"/>
        <v>0</v>
      </c>
      <c r="OTC67" s="830">
        <f t="shared" si="5334"/>
        <v>0</v>
      </c>
      <c r="OTE67" s="830">
        <f t="shared" si="5334"/>
        <v>0</v>
      </c>
      <c r="OTG67" s="830">
        <f t="shared" si="5334"/>
        <v>0</v>
      </c>
      <c r="OTI67" s="830">
        <f t="shared" si="5334"/>
        <v>0</v>
      </c>
      <c r="OTK67" s="830">
        <f t="shared" si="5334"/>
        <v>0</v>
      </c>
      <c r="OTM67" s="830">
        <f t="shared" si="5334"/>
        <v>0</v>
      </c>
      <c r="OTO67" s="830">
        <f t="shared" si="5334"/>
        <v>0</v>
      </c>
      <c r="OTQ67" s="830">
        <f t="shared" si="5334"/>
        <v>0</v>
      </c>
      <c r="OTS67" s="830">
        <f t="shared" si="5334"/>
        <v>0</v>
      </c>
      <c r="OTU67" s="830">
        <f t="shared" si="5334"/>
        <v>0</v>
      </c>
      <c r="OTW67" s="830">
        <f t="shared" si="5334"/>
        <v>0</v>
      </c>
      <c r="OTY67" s="830">
        <f t="shared" si="5334"/>
        <v>0</v>
      </c>
      <c r="OUA67" s="830">
        <f t="shared" si="5334"/>
        <v>0</v>
      </c>
      <c r="OUC67" s="830">
        <f t="shared" si="5334"/>
        <v>0</v>
      </c>
      <c r="OUE67" s="830">
        <f t="shared" si="5334"/>
        <v>0</v>
      </c>
      <c r="OUG67" s="830">
        <f t="shared" si="5334"/>
        <v>0</v>
      </c>
      <c r="OUI67" s="830">
        <f t="shared" si="5334"/>
        <v>0</v>
      </c>
      <c r="OUK67" s="830">
        <f t="shared" si="5334"/>
        <v>0</v>
      </c>
      <c r="OUM67" s="830">
        <f t="shared" si="5334"/>
        <v>0</v>
      </c>
      <c r="OUO67" s="830">
        <f t="shared" si="5334"/>
        <v>0</v>
      </c>
      <c r="OUQ67" s="830">
        <f t="shared" si="5334"/>
        <v>0</v>
      </c>
      <c r="OUS67" s="830">
        <f t="shared" si="5334"/>
        <v>0</v>
      </c>
      <c r="OUU67" s="830">
        <f t="shared" si="5334"/>
        <v>0</v>
      </c>
      <c r="OUW67" s="830">
        <f t="shared" si="5334"/>
        <v>0</v>
      </c>
      <c r="OUY67" s="830">
        <f t="shared" si="5366"/>
        <v>0</v>
      </c>
      <c r="OVA67" s="830">
        <f t="shared" si="5366"/>
        <v>0</v>
      </c>
      <c r="OVC67" s="830">
        <f t="shared" si="5366"/>
        <v>0</v>
      </c>
      <c r="OVE67" s="830">
        <f t="shared" si="5366"/>
        <v>0</v>
      </c>
      <c r="OVG67" s="830">
        <f t="shared" si="5366"/>
        <v>0</v>
      </c>
      <c r="OVI67" s="830">
        <f t="shared" si="5366"/>
        <v>0</v>
      </c>
      <c r="OVK67" s="830">
        <f t="shared" si="5366"/>
        <v>0</v>
      </c>
      <c r="OVM67" s="830">
        <f t="shared" si="5366"/>
        <v>0</v>
      </c>
      <c r="OVO67" s="830">
        <f t="shared" si="5366"/>
        <v>0</v>
      </c>
      <c r="OVQ67" s="830">
        <f t="shared" si="5366"/>
        <v>0</v>
      </c>
      <c r="OVS67" s="830">
        <f t="shared" si="5366"/>
        <v>0</v>
      </c>
      <c r="OVU67" s="830">
        <f t="shared" si="5366"/>
        <v>0</v>
      </c>
      <c r="OVW67" s="830">
        <f t="shared" si="5366"/>
        <v>0</v>
      </c>
      <c r="OVY67" s="830">
        <f t="shared" si="5366"/>
        <v>0</v>
      </c>
      <c r="OWA67" s="830">
        <f t="shared" si="5366"/>
        <v>0</v>
      </c>
      <c r="OWC67" s="830">
        <f t="shared" si="5366"/>
        <v>0</v>
      </c>
      <c r="OWE67" s="830">
        <f t="shared" si="5366"/>
        <v>0</v>
      </c>
      <c r="OWG67" s="830">
        <f t="shared" si="5366"/>
        <v>0</v>
      </c>
      <c r="OWI67" s="830">
        <f t="shared" si="5366"/>
        <v>0</v>
      </c>
      <c r="OWK67" s="830">
        <f t="shared" si="5366"/>
        <v>0</v>
      </c>
      <c r="OWM67" s="830">
        <f t="shared" si="5366"/>
        <v>0</v>
      </c>
      <c r="OWO67" s="830">
        <f t="shared" si="5366"/>
        <v>0</v>
      </c>
      <c r="OWQ67" s="830">
        <f t="shared" si="5366"/>
        <v>0</v>
      </c>
      <c r="OWS67" s="830">
        <f t="shared" si="5366"/>
        <v>0</v>
      </c>
      <c r="OWU67" s="830">
        <f t="shared" si="5366"/>
        <v>0</v>
      </c>
      <c r="OWW67" s="830">
        <f t="shared" si="5366"/>
        <v>0</v>
      </c>
      <c r="OWY67" s="830">
        <f t="shared" si="5366"/>
        <v>0</v>
      </c>
      <c r="OXA67" s="830">
        <f t="shared" si="5366"/>
        <v>0</v>
      </c>
      <c r="OXC67" s="830">
        <f t="shared" si="5366"/>
        <v>0</v>
      </c>
      <c r="OXE67" s="830">
        <f t="shared" si="5366"/>
        <v>0</v>
      </c>
      <c r="OXG67" s="830">
        <f t="shared" si="5366"/>
        <v>0</v>
      </c>
      <c r="OXI67" s="830">
        <f t="shared" si="5366"/>
        <v>0</v>
      </c>
      <c r="OXK67" s="830">
        <f t="shared" si="5398"/>
        <v>0</v>
      </c>
      <c r="OXM67" s="830">
        <f t="shared" si="5398"/>
        <v>0</v>
      </c>
      <c r="OXO67" s="830">
        <f t="shared" si="5398"/>
        <v>0</v>
      </c>
      <c r="OXQ67" s="830">
        <f t="shared" si="5398"/>
        <v>0</v>
      </c>
      <c r="OXS67" s="830">
        <f t="shared" si="5398"/>
        <v>0</v>
      </c>
      <c r="OXU67" s="830">
        <f t="shared" si="5398"/>
        <v>0</v>
      </c>
      <c r="OXW67" s="830">
        <f t="shared" si="5398"/>
        <v>0</v>
      </c>
      <c r="OXY67" s="830">
        <f t="shared" si="5398"/>
        <v>0</v>
      </c>
      <c r="OYA67" s="830">
        <f t="shared" si="5398"/>
        <v>0</v>
      </c>
      <c r="OYC67" s="830">
        <f t="shared" si="5398"/>
        <v>0</v>
      </c>
      <c r="OYE67" s="830">
        <f t="shared" si="5398"/>
        <v>0</v>
      </c>
      <c r="OYG67" s="830">
        <f t="shared" si="5398"/>
        <v>0</v>
      </c>
      <c r="OYI67" s="830">
        <f t="shared" si="5398"/>
        <v>0</v>
      </c>
      <c r="OYK67" s="830">
        <f t="shared" si="5398"/>
        <v>0</v>
      </c>
      <c r="OYM67" s="830">
        <f t="shared" si="5398"/>
        <v>0</v>
      </c>
      <c r="OYO67" s="830">
        <f t="shared" si="5398"/>
        <v>0</v>
      </c>
      <c r="OYQ67" s="830">
        <f t="shared" si="5398"/>
        <v>0</v>
      </c>
      <c r="OYS67" s="830">
        <f t="shared" si="5398"/>
        <v>0</v>
      </c>
      <c r="OYU67" s="830">
        <f t="shared" si="5398"/>
        <v>0</v>
      </c>
      <c r="OYW67" s="830">
        <f t="shared" si="5398"/>
        <v>0</v>
      </c>
      <c r="OYY67" s="830">
        <f t="shared" si="5398"/>
        <v>0</v>
      </c>
      <c r="OZA67" s="830">
        <f t="shared" si="5398"/>
        <v>0</v>
      </c>
      <c r="OZC67" s="830">
        <f t="shared" si="5398"/>
        <v>0</v>
      </c>
      <c r="OZE67" s="830">
        <f t="shared" si="5398"/>
        <v>0</v>
      </c>
      <c r="OZG67" s="830">
        <f t="shared" si="5398"/>
        <v>0</v>
      </c>
      <c r="OZI67" s="830">
        <f t="shared" si="5398"/>
        <v>0</v>
      </c>
      <c r="OZK67" s="830">
        <f t="shared" si="5398"/>
        <v>0</v>
      </c>
      <c r="OZM67" s="830">
        <f t="shared" si="5398"/>
        <v>0</v>
      </c>
      <c r="OZO67" s="830">
        <f t="shared" si="5398"/>
        <v>0</v>
      </c>
      <c r="OZQ67" s="830">
        <f t="shared" si="5398"/>
        <v>0</v>
      </c>
      <c r="OZS67" s="830">
        <f t="shared" si="5398"/>
        <v>0</v>
      </c>
      <c r="OZU67" s="830">
        <f t="shared" si="5398"/>
        <v>0</v>
      </c>
      <c r="OZW67" s="830">
        <f t="shared" si="5430"/>
        <v>0</v>
      </c>
      <c r="OZY67" s="830">
        <f t="shared" si="5430"/>
        <v>0</v>
      </c>
      <c r="PAA67" s="830">
        <f t="shared" si="5430"/>
        <v>0</v>
      </c>
      <c r="PAC67" s="830">
        <f t="shared" si="5430"/>
        <v>0</v>
      </c>
      <c r="PAE67" s="830">
        <f t="shared" si="5430"/>
        <v>0</v>
      </c>
      <c r="PAG67" s="830">
        <f t="shared" si="5430"/>
        <v>0</v>
      </c>
      <c r="PAI67" s="830">
        <f t="shared" si="5430"/>
        <v>0</v>
      </c>
      <c r="PAK67" s="830">
        <f t="shared" si="5430"/>
        <v>0</v>
      </c>
      <c r="PAM67" s="830">
        <f t="shared" si="5430"/>
        <v>0</v>
      </c>
      <c r="PAO67" s="830">
        <f t="shared" si="5430"/>
        <v>0</v>
      </c>
      <c r="PAQ67" s="830">
        <f t="shared" si="5430"/>
        <v>0</v>
      </c>
      <c r="PAS67" s="830">
        <f t="shared" si="5430"/>
        <v>0</v>
      </c>
      <c r="PAU67" s="830">
        <f t="shared" si="5430"/>
        <v>0</v>
      </c>
      <c r="PAW67" s="830">
        <f t="shared" si="5430"/>
        <v>0</v>
      </c>
      <c r="PAY67" s="830">
        <f t="shared" si="5430"/>
        <v>0</v>
      </c>
      <c r="PBA67" s="830">
        <f t="shared" si="5430"/>
        <v>0</v>
      </c>
      <c r="PBC67" s="830">
        <f t="shared" si="5430"/>
        <v>0</v>
      </c>
      <c r="PBE67" s="830">
        <f t="shared" si="5430"/>
        <v>0</v>
      </c>
      <c r="PBG67" s="830">
        <f t="shared" si="5430"/>
        <v>0</v>
      </c>
      <c r="PBI67" s="830">
        <f t="shared" si="5430"/>
        <v>0</v>
      </c>
      <c r="PBK67" s="830">
        <f t="shared" si="5430"/>
        <v>0</v>
      </c>
      <c r="PBM67" s="830">
        <f t="shared" si="5430"/>
        <v>0</v>
      </c>
      <c r="PBO67" s="830">
        <f t="shared" si="5430"/>
        <v>0</v>
      </c>
      <c r="PBQ67" s="830">
        <f t="shared" si="5430"/>
        <v>0</v>
      </c>
      <c r="PBS67" s="830">
        <f t="shared" si="5430"/>
        <v>0</v>
      </c>
      <c r="PBU67" s="830">
        <f t="shared" si="5430"/>
        <v>0</v>
      </c>
      <c r="PBW67" s="830">
        <f t="shared" si="5430"/>
        <v>0</v>
      </c>
      <c r="PBY67" s="830">
        <f t="shared" si="5430"/>
        <v>0</v>
      </c>
      <c r="PCA67" s="830">
        <f t="shared" si="5430"/>
        <v>0</v>
      </c>
      <c r="PCC67" s="830">
        <f t="shared" si="5430"/>
        <v>0</v>
      </c>
      <c r="PCE67" s="830">
        <f t="shared" si="5430"/>
        <v>0</v>
      </c>
      <c r="PCG67" s="830">
        <f t="shared" si="5430"/>
        <v>0</v>
      </c>
      <c r="PCI67" s="830">
        <f t="shared" si="5462"/>
        <v>0</v>
      </c>
      <c r="PCK67" s="830">
        <f t="shared" si="5462"/>
        <v>0</v>
      </c>
      <c r="PCM67" s="830">
        <f t="shared" si="5462"/>
        <v>0</v>
      </c>
      <c r="PCO67" s="830">
        <f t="shared" si="5462"/>
        <v>0</v>
      </c>
      <c r="PCQ67" s="830">
        <f t="shared" si="5462"/>
        <v>0</v>
      </c>
      <c r="PCS67" s="830">
        <f t="shared" si="5462"/>
        <v>0</v>
      </c>
      <c r="PCU67" s="830">
        <f t="shared" si="5462"/>
        <v>0</v>
      </c>
      <c r="PCW67" s="830">
        <f t="shared" si="5462"/>
        <v>0</v>
      </c>
      <c r="PCY67" s="830">
        <f t="shared" si="5462"/>
        <v>0</v>
      </c>
      <c r="PDA67" s="830">
        <f t="shared" si="5462"/>
        <v>0</v>
      </c>
      <c r="PDC67" s="830">
        <f t="shared" si="5462"/>
        <v>0</v>
      </c>
      <c r="PDE67" s="830">
        <f t="shared" si="5462"/>
        <v>0</v>
      </c>
      <c r="PDG67" s="830">
        <f t="shared" si="5462"/>
        <v>0</v>
      </c>
      <c r="PDI67" s="830">
        <f t="shared" si="5462"/>
        <v>0</v>
      </c>
      <c r="PDK67" s="830">
        <f t="shared" si="5462"/>
        <v>0</v>
      </c>
      <c r="PDM67" s="830">
        <f t="shared" si="5462"/>
        <v>0</v>
      </c>
      <c r="PDO67" s="830">
        <f t="shared" si="5462"/>
        <v>0</v>
      </c>
      <c r="PDQ67" s="830">
        <f t="shared" si="5462"/>
        <v>0</v>
      </c>
      <c r="PDS67" s="830">
        <f t="shared" si="5462"/>
        <v>0</v>
      </c>
      <c r="PDU67" s="830">
        <f t="shared" si="5462"/>
        <v>0</v>
      </c>
      <c r="PDW67" s="830">
        <f t="shared" si="5462"/>
        <v>0</v>
      </c>
      <c r="PDY67" s="830">
        <f t="shared" si="5462"/>
        <v>0</v>
      </c>
      <c r="PEA67" s="830">
        <f t="shared" si="5462"/>
        <v>0</v>
      </c>
      <c r="PEC67" s="830">
        <f t="shared" si="5462"/>
        <v>0</v>
      </c>
      <c r="PEE67" s="830">
        <f t="shared" si="5462"/>
        <v>0</v>
      </c>
      <c r="PEG67" s="830">
        <f t="shared" si="5462"/>
        <v>0</v>
      </c>
      <c r="PEI67" s="830">
        <f t="shared" si="5462"/>
        <v>0</v>
      </c>
      <c r="PEK67" s="830">
        <f t="shared" si="5462"/>
        <v>0</v>
      </c>
      <c r="PEM67" s="830">
        <f t="shared" si="5462"/>
        <v>0</v>
      </c>
      <c r="PEO67" s="830">
        <f t="shared" si="5462"/>
        <v>0</v>
      </c>
      <c r="PEQ67" s="830">
        <f t="shared" si="5462"/>
        <v>0</v>
      </c>
      <c r="PES67" s="830">
        <f t="shared" si="5462"/>
        <v>0</v>
      </c>
      <c r="PEU67" s="830">
        <f t="shared" si="5494"/>
        <v>0</v>
      </c>
      <c r="PEW67" s="830">
        <f t="shared" si="5494"/>
        <v>0</v>
      </c>
      <c r="PEY67" s="830">
        <f t="shared" si="5494"/>
        <v>0</v>
      </c>
      <c r="PFA67" s="830">
        <f t="shared" si="5494"/>
        <v>0</v>
      </c>
      <c r="PFC67" s="830">
        <f t="shared" si="5494"/>
        <v>0</v>
      </c>
      <c r="PFE67" s="830">
        <f t="shared" si="5494"/>
        <v>0</v>
      </c>
      <c r="PFG67" s="830">
        <f t="shared" si="5494"/>
        <v>0</v>
      </c>
      <c r="PFI67" s="830">
        <f t="shared" si="5494"/>
        <v>0</v>
      </c>
      <c r="PFK67" s="830">
        <f t="shared" si="5494"/>
        <v>0</v>
      </c>
      <c r="PFM67" s="830">
        <f t="shared" si="5494"/>
        <v>0</v>
      </c>
      <c r="PFO67" s="830">
        <f t="shared" si="5494"/>
        <v>0</v>
      </c>
      <c r="PFQ67" s="830">
        <f t="shared" si="5494"/>
        <v>0</v>
      </c>
      <c r="PFS67" s="830">
        <f t="shared" si="5494"/>
        <v>0</v>
      </c>
      <c r="PFU67" s="830">
        <f t="shared" si="5494"/>
        <v>0</v>
      </c>
      <c r="PFW67" s="830">
        <f t="shared" si="5494"/>
        <v>0</v>
      </c>
      <c r="PFY67" s="830">
        <f t="shared" si="5494"/>
        <v>0</v>
      </c>
      <c r="PGA67" s="830">
        <f t="shared" si="5494"/>
        <v>0</v>
      </c>
      <c r="PGC67" s="830">
        <f t="shared" si="5494"/>
        <v>0</v>
      </c>
      <c r="PGE67" s="830">
        <f t="shared" si="5494"/>
        <v>0</v>
      </c>
      <c r="PGG67" s="830">
        <f t="shared" si="5494"/>
        <v>0</v>
      </c>
      <c r="PGI67" s="830">
        <f t="shared" si="5494"/>
        <v>0</v>
      </c>
      <c r="PGK67" s="830">
        <f t="shared" si="5494"/>
        <v>0</v>
      </c>
      <c r="PGM67" s="830">
        <f t="shared" si="5494"/>
        <v>0</v>
      </c>
      <c r="PGO67" s="830">
        <f t="shared" si="5494"/>
        <v>0</v>
      </c>
      <c r="PGQ67" s="830">
        <f t="shared" si="5494"/>
        <v>0</v>
      </c>
      <c r="PGS67" s="830">
        <f t="shared" si="5494"/>
        <v>0</v>
      </c>
      <c r="PGU67" s="830">
        <f t="shared" si="5494"/>
        <v>0</v>
      </c>
      <c r="PGW67" s="830">
        <f t="shared" si="5494"/>
        <v>0</v>
      </c>
      <c r="PGY67" s="830">
        <f t="shared" si="5494"/>
        <v>0</v>
      </c>
      <c r="PHA67" s="830">
        <f t="shared" si="5494"/>
        <v>0</v>
      </c>
      <c r="PHC67" s="830">
        <f t="shared" si="5494"/>
        <v>0</v>
      </c>
      <c r="PHE67" s="830">
        <f t="shared" si="5494"/>
        <v>0</v>
      </c>
      <c r="PHG67" s="830">
        <f t="shared" si="5526"/>
        <v>0</v>
      </c>
      <c r="PHI67" s="830">
        <f t="shared" si="5526"/>
        <v>0</v>
      </c>
      <c r="PHK67" s="830">
        <f t="shared" si="5526"/>
        <v>0</v>
      </c>
      <c r="PHM67" s="830">
        <f t="shared" si="5526"/>
        <v>0</v>
      </c>
      <c r="PHO67" s="830">
        <f t="shared" si="5526"/>
        <v>0</v>
      </c>
      <c r="PHQ67" s="830">
        <f t="shared" si="5526"/>
        <v>0</v>
      </c>
      <c r="PHS67" s="830">
        <f t="shared" si="5526"/>
        <v>0</v>
      </c>
      <c r="PHU67" s="830">
        <f t="shared" si="5526"/>
        <v>0</v>
      </c>
      <c r="PHW67" s="830">
        <f t="shared" si="5526"/>
        <v>0</v>
      </c>
      <c r="PHY67" s="830">
        <f t="shared" si="5526"/>
        <v>0</v>
      </c>
      <c r="PIA67" s="830">
        <f t="shared" si="5526"/>
        <v>0</v>
      </c>
      <c r="PIC67" s="830">
        <f t="shared" si="5526"/>
        <v>0</v>
      </c>
      <c r="PIE67" s="830">
        <f t="shared" si="5526"/>
        <v>0</v>
      </c>
      <c r="PIG67" s="830">
        <f t="shared" si="5526"/>
        <v>0</v>
      </c>
      <c r="PII67" s="830">
        <f t="shared" si="5526"/>
        <v>0</v>
      </c>
      <c r="PIK67" s="830">
        <f t="shared" si="5526"/>
        <v>0</v>
      </c>
      <c r="PIM67" s="830">
        <f t="shared" si="5526"/>
        <v>0</v>
      </c>
      <c r="PIO67" s="830">
        <f t="shared" si="5526"/>
        <v>0</v>
      </c>
      <c r="PIQ67" s="830">
        <f t="shared" si="5526"/>
        <v>0</v>
      </c>
      <c r="PIS67" s="830">
        <f t="shared" si="5526"/>
        <v>0</v>
      </c>
      <c r="PIU67" s="830">
        <f t="shared" si="5526"/>
        <v>0</v>
      </c>
      <c r="PIW67" s="830">
        <f t="shared" si="5526"/>
        <v>0</v>
      </c>
      <c r="PIY67" s="830">
        <f t="shared" si="5526"/>
        <v>0</v>
      </c>
      <c r="PJA67" s="830">
        <f t="shared" si="5526"/>
        <v>0</v>
      </c>
      <c r="PJC67" s="830">
        <f t="shared" si="5526"/>
        <v>0</v>
      </c>
      <c r="PJE67" s="830">
        <f t="shared" si="5526"/>
        <v>0</v>
      </c>
      <c r="PJG67" s="830">
        <f t="shared" si="5526"/>
        <v>0</v>
      </c>
      <c r="PJI67" s="830">
        <f t="shared" si="5526"/>
        <v>0</v>
      </c>
      <c r="PJK67" s="830">
        <f t="shared" si="5526"/>
        <v>0</v>
      </c>
      <c r="PJM67" s="830">
        <f t="shared" si="5526"/>
        <v>0</v>
      </c>
      <c r="PJO67" s="830">
        <f t="shared" si="5526"/>
        <v>0</v>
      </c>
      <c r="PJQ67" s="830">
        <f t="shared" si="5526"/>
        <v>0</v>
      </c>
      <c r="PJS67" s="830">
        <f t="shared" si="5558"/>
        <v>0</v>
      </c>
      <c r="PJU67" s="830">
        <f t="shared" si="5558"/>
        <v>0</v>
      </c>
      <c r="PJW67" s="830">
        <f t="shared" si="5558"/>
        <v>0</v>
      </c>
      <c r="PJY67" s="830">
        <f t="shared" si="5558"/>
        <v>0</v>
      </c>
      <c r="PKA67" s="830">
        <f t="shared" si="5558"/>
        <v>0</v>
      </c>
      <c r="PKC67" s="830">
        <f t="shared" si="5558"/>
        <v>0</v>
      </c>
      <c r="PKE67" s="830">
        <f t="shared" si="5558"/>
        <v>0</v>
      </c>
      <c r="PKG67" s="830">
        <f t="shared" si="5558"/>
        <v>0</v>
      </c>
      <c r="PKI67" s="830">
        <f t="shared" si="5558"/>
        <v>0</v>
      </c>
      <c r="PKK67" s="830">
        <f t="shared" si="5558"/>
        <v>0</v>
      </c>
      <c r="PKM67" s="830">
        <f t="shared" si="5558"/>
        <v>0</v>
      </c>
      <c r="PKO67" s="830">
        <f t="shared" si="5558"/>
        <v>0</v>
      </c>
      <c r="PKQ67" s="830">
        <f t="shared" si="5558"/>
        <v>0</v>
      </c>
      <c r="PKS67" s="830">
        <f t="shared" si="5558"/>
        <v>0</v>
      </c>
      <c r="PKU67" s="830">
        <f t="shared" si="5558"/>
        <v>0</v>
      </c>
      <c r="PKW67" s="830">
        <f t="shared" si="5558"/>
        <v>0</v>
      </c>
      <c r="PKY67" s="830">
        <f t="shared" si="5558"/>
        <v>0</v>
      </c>
      <c r="PLA67" s="830">
        <f t="shared" si="5558"/>
        <v>0</v>
      </c>
      <c r="PLC67" s="830">
        <f t="shared" si="5558"/>
        <v>0</v>
      </c>
      <c r="PLE67" s="830">
        <f t="shared" si="5558"/>
        <v>0</v>
      </c>
      <c r="PLG67" s="830">
        <f t="shared" si="5558"/>
        <v>0</v>
      </c>
      <c r="PLI67" s="830">
        <f t="shared" si="5558"/>
        <v>0</v>
      </c>
      <c r="PLK67" s="830">
        <f t="shared" si="5558"/>
        <v>0</v>
      </c>
      <c r="PLM67" s="830">
        <f t="shared" si="5558"/>
        <v>0</v>
      </c>
      <c r="PLO67" s="830">
        <f t="shared" si="5558"/>
        <v>0</v>
      </c>
      <c r="PLQ67" s="830">
        <f t="shared" si="5558"/>
        <v>0</v>
      </c>
      <c r="PLS67" s="830">
        <f t="shared" si="5558"/>
        <v>0</v>
      </c>
      <c r="PLU67" s="830">
        <f t="shared" si="5558"/>
        <v>0</v>
      </c>
      <c r="PLW67" s="830">
        <f t="shared" si="5558"/>
        <v>0</v>
      </c>
      <c r="PLY67" s="830">
        <f t="shared" si="5558"/>
        <v>0</v>
      </c>
      <c r="PMA67" s="830">
        <f t="shared" si="5558"/>
        <v>0</v>
      </c>
      <c r="PMC67" s="830">
        <f t="shared" si="5558"/>
        <v>0</v>
      </c>
      <c r="PME67" s="830">
        <f t="shared" si="5590"/>
        <v>0</v>
      </c>
      <c r="PMG67" s="830">
        <f t="shared" si="5590"/>
        <v>0</v>
      </c>
      <c r="PMI67" s="830">
        <f t="shared" si="5590"/>
        <v>0</v>
      </c>
      <c r="PMK67" s="830">
        <f t="shared" si="5590"/>
        <v>0</v>
      </c>
      <c r="PMM67" s="830">
        <f t="shared" si="5590"/>
        <v>0</v>
      </c>
      <c r="PMO67" s="830">
        <f t="shared" si="5590"/>
        <v>0</v>
      </c>
      <c r="PMQ67" s="830">
        <f t="shared" si="5590"/>
        <v>0</v>
      </c>
      <c r="PMS67" s="830">
        <f t="shared" si="5590"/>
        <v>0</v>
      </c>
      <c r="PMU67" s="830">
        <f t="shared" si="5590"/>
        <v>0</v>
      </c>
      <c r="PMW67" s="830">
        <f t="shared" si="5590"/>
        <v>0</v>
      </c>
      <c r="PMY67" s="830">
        <f t="shared" si="5590"/>
        <v>0</v>
      </c>
      <c r="PNA67" s="830">
        <f t="shared" si="5590"/>
        <v>0</v>
      </c>
      <c r="PNC67" s="830">
        <f t="shared" si="5590"/>
        <v>0</v>
      </c>
      <c r="PNE67" s="830">
        <f t="shared" si="5590"/>
        <v>0</v>
      </c>
      <c r="PNG67" s="830">
        <f t="shared" si="5590"/>
        <v>0</v>
      </c>
      <c r="PNI67" s="830">
        <f t="shared" si="5590"/>
        <v>0</v>
      </c>
      <c r="PNK67" s="830">
        <f t="shared" si="5590"/>
        <v>0</v>
      </c>
      <c r="PNM67" s="830">
        <f t="shared" si="5590"/>
        <v>0</v>
      </c>
      <c r="PNO67" s="830">
        <f t="shared" si="5590"/>
        <v>0</v>
      </c>
      <c r="PNQ67" s="830">
        <f t="shared" si="5590"/>
        <v>0</v>
      </c>
      <c r="PNS67" s="830">
        <f t="shared" si="5590"/>
        <v>0</v>
      </c>
      <c r="PNU67" s="830">
        <f t="shared" si="5590"/>
        <v>0</v>
      </c>
      <c r="PNW67" s="830">
        <f t="shared" si="5590"/>
        <v>0</v>
      </c>
      <c r="PNY67" s="830">
        <f t="shared" si="5590"/>
        <v>0</v>
      </c>
      <c r="POA67" s="830">
        <f t="shared" si="5590"/>
        <v>0</v>
      </c>
      <c r="POC67" s="830">
        <f t="shared" si="5590"/>
        <v>0</v>
      </c>
      <c r="POE67" s="830">
        <f t="shared" si="5590"/>
        <v>0</v>
      </c>
      <c r="POG67" s="830">
        <f t="shared" si="5590"/>
        <v>0</v>
      </c>
      <c r="POI67" s="830">
        <f t="shared" si="5590"/>
        <v>0</v>
      </c>
      <c r="POK67" s="830">
        <f t="shared" si="5590"/>
        <v>0</v>
      </c>
      <c r="POM67" s="830">
        <f t="shared" si="5590"/>
        <v>0</v>
      </c>
      <c r="POO67" s="830">
        <f t="shared" si="5590"/>
        <v>0</v>
      </c>
      <c r="POQ67" s="830">
        <f t="shared" si="5622"/>
        <v>0</v>
      </c>
      <c r="POS67" s="830">
        <f t="shared" si="5622"/>
        <v>0</v>
      </c>
      <c r="POU67" s="830">
        <f t="shared" si="5622"/>
        <v>0</v>
      </c>
      <c r="POW67" s="830">
        <f t="shared" si="5622"/>
        <v>0</v>
      </c>
      <c r="POY67" s="830">
        <f t="shared" si="5622"/>
        <v>0</v>
      </c>
      <c r="PPA67" s="830">
        <f t="shared" si="5622"/>
        <v>0</v>
      </c>
      <c r="PPC67" s="830">
        <f t="shared" si="5622"/>
        <v>0</v>
      </c>
      <c r="PPE67" s="830">
        <f t="shared" si="5622"/>
        <v>0</v>
      </c>
      <c r="PPG67" s="830">
        <f t="shared" si="5622"/>
        <v>0</v>
      </c>
      <c r="PPI67" s="830">
        <f t="shared" si="5622"/>
        <v>0</v>
      </c>
      <c r="PPK67" s="830">
        <f t="shared" si="5622"/>
        <v>0</v>
      </c>
      <c r="PPM67" s="830">
        <f t="shared" si="5622"/>
        <v>0</v>
      </c>
      <c r="PPO67" s="830">
        <f t="shared" si="5622"/>
        <v>0</v>
      </c>
      <c r="PPQ67" s="830">
        <f t="shared" si="5622"/>
        <v>0</v>
      </c>
      <c r="PPS67" s="830">
        <f t="shared" si="5622"/>
        <v>0</v>
      </c>
      <c r="PPU67" s="830">
        <f t="shared" si="5622"/>
        <v>0</v>
      </c>
      <c r="PPW67" s="830">
        <f t="shared" si="5622"/>
        <v>0</v>
      </c>
      <c r="PPY67" s="830">
        <f t="shared" si="5622"/>
        <v>0</v>
      </c>
      <c r="PQA67" s="830">
        <f t="shared" si="5622"/>
        <v>0</v>
      </c>
      <c r="PQC67" s="830">
        <f t="shared" si="5622"/>
        <v>0</v>
      </c>
      <c r="PQE67" s="830">
        <f t="shared" si="5622"/>
        <v>0</v>
      </c>
      <c r="PQG67" s="830">
        <f t="shared" si="5622"/>
        <v>0</v>
      </c>
      <c r="PQI67" s="830">
        <f t="shared" si="5622"/>
        <v>0</v>
      </c>
      <c r="PQK67" s="830">
        <f t="shared" si="5622"/>
        <v>0</v>
      </c>
      <c r="PQM67" s="830">
        <f t="shared" si="5622"/>
        <v>0</v>
      </c>
      <c r="PQO67" s="830">
        <f t="shared" si="5622"/>
        <v>0</v>
      </c>
      <c r="PQQ67" s="830">
        <f t="shared" si="5622"/>
        <v>0</v>
      </c>
      <c r="PQS67" s="830">
        <f t="shared" si="5622"/>
        <v>0</v>
      </c>
      <c r="PQU67" s="830">
        <f t="shared" si="5622"/>
        <v>0</v>
      </c>
      <c r="PQW67" s="830">
        <f t="shared" si="5622"/>
        <v>0</v>
      </c>
      <c r="PQY67" s="830">
        <f t="shared" si="5622"/>
        <v>0</v>
      </c>
      <c r="PRA67" s="830">
        <f t="shared" si="5622"/>
        <v>0</v>
      </c>
      <c r="PRC67" s="830">
        <f t="shared" si="5654"/>
        <v>0</v>
      </c>
      <c r="PRE67" s="830">
        <f t="shared" si="5654"/>
        <v>0</v>
      </c>
      <c r="PRG67" s="830">
        <f t="shared" si="5654"/>
        <v>0</v>
      </c>
      <c r="PRI67" s="830">
        <f t="shared" si="5654"/>
        <v>0</v>
      </c>
      <c r="PRK67" s="830">
        <f t="shared" si="5654"/>
        <v>0</v>
      </c>
      <c r="PRM67" s="830">
        <f t="shared" si="5654"/>
        <v>0</v>
      </c>
      <c r="PRO67" s="830">
        <f t="shared" si="5654"/>
        <v>0</v>
      </c>
      <c r="PRQ67" s="830">
        <f t="shared" si="5654"/>
        <v>0</v>
      </c>
      <c r="PRS67" s="830">
        <f t="shared" si="5654"/>
        <v>0</v>
      </c>
      <c r="PRU67" s="830">
        <f t="shared" si="5654"/>
        <v>0</v>
      </c>
      <c r="PRW67" s="830">
        <f t="shared" si="5654"/>
        <v>0</v>
      </c>
      <c r="PRY67" s="830">
        <f t="shared" si="5654"/>
        <v>0</v>
      </c>
      <c r="PSA67" s="830">
        <f t="shared" si="5654"/>
        <v>0</v>
      </c>
      <c r="PSC67" s="830">
        <f t="shared" si="5654"/>
        <v>0</v>
      </c>
      <c r="PSE67" s="830">
        <f t="shared" si="5654"/>
        <v>0</v>
      </c>
      <c r="PSG67" s="830">
        <f t="shared" si="5654"/>
        <v>0</v>
      </c>
      <c r="PSI67" s="830">
        <f t="shared" si="5654"/>
        <v>0</v>
      </c>
      <c r="PSK67" s="830">
        <f t="shared" si="5654"/>
        <v>0</v>
      </c>
      <c r="PSM67" s="830">
        <f t="shared" si="5654"/>
        <v>0</v>
      </c>
      <c r="PSO67" s="830">
        <f t="shared" si="5654"/>
        <v>0</v>
      </c>
      <c r="PSQ67" s="830">
        <f t="shared" si="5654"/>
        <v>0</v>
      </c>
      <c r="PSS67" s="830">
        <f t="shared" si="5654"/>
        <v>0</v>
      </c>
      <c r="PSU67" s="830">
        <f t="shared" si="5654"/>
        <v>0</v>
      </c>
      <c r="PSW67" s="830">
        <f t="shared" si="5654"/>
        <v>0</v>
      </c>
      <c r="PSY67" s="830">
        <f t="shared" si="5654"/>
        <v>0</v>
      </c>
      <c r="PTA67" s="830">
        <f t="shared" si="5654"/>
        <v>0</v>
      </c>
      <c r="PTC67" s="830">
        <f t="shared" si="5654"/>
        <v>0</v>
      </c>
      <c r="PTE67" s="830">
        <f t="shared" si="5654"/>
        <v>0</v>
      </c>
      <c r="PTG67" s="830">
        <f t="shared" si="5654"/>
        <v>0</v>
      </c>
      <c r="PTI67" s="830">
        <f t="shared" si="5654"/>
        <v>0</v>
      </c>
      <c r="PTK67" s="830">
        <f t="shared" si="5654"/>
        <v>0</v>
      </c>
      <c r="PTM67" s="830">
        <f t="shared" si="5654"/>
        <v>0</v>
      </c>
      <c r="PTO67" s="830">
        <f t="shared" si="5686"/>
        <v>0</v>
      </c>
      <c r="PTQ67" s="830">
        <f t="shared" si="5686"/>
        <v>0</v>
      </c>
      <c r="PTS67" s="830">
        <f t="shared" si="5686"/>
        <v>0</v>
      </c>
      <c r="PTU67" s="830">
        <f t="shared" si="5686"/>
        <v>0</v>
      </c>
      <c r="PTW67" s="830">
        <f t="shared" si="5686"/>
        <v>0</v>
      </c>
      <c r="PTY67" s="830">
        <f t="shared" si="5686"/>
        <v>0</v>
      </c>
      <c r="PUA67" s="830">
        <f t="shared" si="5686"/>
        <v>0</v>
      </c>
      <c r="PUC67" s="830">
        <f t="shared" si="5686"/>
        <v>0</v>
      </c>
      <c r="PUE67" s="830">
        <f t="shared" si="5686"/>
        <v>0</v>
      </c>
      <c r="PUG67" s="830">
        <f t="shared" si="5686"/>
        <v>0</v>
      </c>
      <c r="PUI67" s="830">
        <f t="shared" si="5686"/>
        <v>0</v>
      </c>
      <c r="PUK67" s="830">
        <f t="shared" si="5686"/>
        <v>0</v>
      </c>
      <c r="PUM67" s="830">
        <f t="shared" si="5686"/>
        <v>0</v>
      </c>
      <c r="PUO67" s="830">
        <f t="shared" si="5686"/>
        <v>0</v>
      </c>
      <c r="PUQ67" s="830">
        <f t="shared" si="5686"/>
        <v>0</v>
      </c>
      <c r="PUS67" s="830">
        <f t="shared" si="5686"/>
        <v>0</v>
      </c>
      <c r="PUU67" s="830">
        <f t="shared" si="5686"/>
        <v>0</v>
      </c>
      <c r="PUW67" s="830">
        <f t="shared" si="5686"/>
        <v>0</v>
      </c>
      <c r="PUY67" s="830">
        <f t="shared" si="5686"/>
        <v>0</v>
      </c>
      <c r="PVA67" s="830">
        <f t="shared" si="5686"/>
        <v>0</v>
      </c>
      <c r="PVC67" s="830">
        <f t="shared" si="5686"/>
        <v>0</v>
      </c>
      <c r="PVE67" s="830">
        <f t="shared" si="5686"/>
        <v>0</v>
      </c>
      <c r="PVG67" s="830">
        <f t="shared" si="5686"/>
        <v>0</v>
      </c>
      <c r="PVI67" s="830">
        <f t="shared" si="5686"/>
        <v>0</v>
      </c>
      <c r="PVK67" s="830">
        <f t="shared" si="5686"/>
        <v>0</v>
      </c>
      <c r="PVM67" s="830">
        <f t="shared" si="5686"/>
        <v>0</v>
      </c>
      <c r="PVO67" s="830">
        <f t="shared" si="5686"/>
        <v>0</v>
      </c>
      <c r="PVQ67" s="830">
        <f t="shared" si="5686"/>
        <v>0</v>
      </c>
      <c r="PVS67" s="830">
        <f t="shared" si="5686"/>
        <v>0</v>
      </c>
      <c r="PVU67" s="830">
        <f t="shared" si="5686"/>
        <v>0</v>
      </c>
      <c r="PVW67" s="830">
        <f t="shared" si="5686"/>
        <v>0</v>
      </c>
      <c r="PVY67" s="830">
        <f t="shared" si="5686"/>
        <v>0</v>
      </c>
      <c r="PWA67" s="830">
        <f t="shared" si="5718"/>
        <v>0</v>
      </c>
      <c r="PWC67" s="830">
        <f t="shared" si="5718"/>
        <v>0</v>
      </c>
      <c r="PWE67" s="830">
        <f t="shared" si="5718"/>
        <v>0</v>
      </c>
      <c r="PWG67" s="830">
        <f t="shared" si="5718"/>
        <v>0</v>
      </c>
      <c r="PWI67" s="830">
        <f t="shared" si="5718"/>
        <v>0</v>
      </c>
      <c r="PWK67" s="830">
        <f t="shared" si="5718"/>
        <v>0</v>
      </c>
      <c r="PWM67" s="830">
        <f t="shared" si="5718"/>
        <v>0</v>
      </c>
      <c r="PWO67" s="830">
        <f t="shared" si="5718"/>
        <v>0</v>
      </c>
      <c r="PWQ67" s="830">
        <f t="shared" si="5718"/>
        <v>0</v>
      </c>
      <c r="PWS67" s="830">
        <f t="shared" si="5718"/>
        <v>0</v>
      </c>
      <c r="PWU67" s="830">
        <f t="shared" si="5718"/>
        <v>0</v>
      </c>
      <c r="PWW67" s="830">
        <f t="shared" si="5718"/>
        <v>0</v>
      </c>
      <c r="PWY67" s="830">
        <f t="shared" si="5718"/>
        <v>0</v>
      </c>
      <c r="PXA67" s="830">
        <f t="shared" si="5718"/>
        <v>0</v>
      </c>
      <c r="PXC67" s="830">
        <f t="shared" si="5718"/>
        <v>0</v>
      </c>
      <c r="PXE67" s="830">
        <f t="shared" si="5718"/>
        <v>0</v>
      </c>
      <c r="PXG67" s="830">
        <f t="shared" si="5718"/>
        <v>0</v>
      </c>
      <c r="PXI67" s="830">
        <f t="shared" si="5718"/>
        <v>0</v>
      </c>
      <c r="PXK67" s="830">
        <f t="shared" si="5718"/>
        <v>0</v>
      </c>
      <c r="PXM67" s="830">
        <f t="shared" si="5718"/>
        <v>0</v>
      </c>
      <c r="PXO67" s="830">
        <f t="shared" si="5718"/>
        <v>0</v>
      </c>
      <c r="PXQ67" s="830">
        <f t="shared" si="5718"/>
        <v>0</v>
      </c>
      <c r="PXS67" s="830">
        <f t="shared" si="5718"/>
        <v>0</v>
      </c>
      <c r="PXU67" s="830">
        <f t="shared" si="5718"/>
        <v>0</v>
      </c>
      <c r="PXW67" s="830">
        <f t="shared" si="5718"/>
        <v>0</v>
      </c>
      <c r="PXY67" s="830">
        <f t="shared" si="5718"/>
        <v>0</v>
      </c>
      <c r="PYA67" s="830">
        <f t="shared" si="5718"/>
        <v>0</v>
      </c>
      <c r="PYC67" s="830">
        <f t="shared" si="5718"/>
        <v>0</v>
      </c>
      <c r="PYE67" s="830">
        <f t="shared" si="5718"/>
        <v>0</v>
      </c>
      <c r="PYG67" s="830">
        <f t="shared" si="5718"/>
        <v>0</v>
      </c>
      <c r="PYI67" s="830">
        <f t="shared" si="5718"/>
        <v>0</v>
      </c>
      <c r="PYK67" s="830">
        <f t="shared" si="5718"/>
        <v>0</v>
      </c>
      <c r="PYM67" s="830">
        <f t="shared" si="5750"/>
        <v>0</v>
      </c>
      <c r="PYO67" s="830">
        <f t="shared" si="5750"/>
        <v>0</v>
      </c>
      <c r="PYQ67" s="830">
        <f t="shared" si="5750"/>
        <v>0</v>
      </c>
      <c r="PYS67" s="830">
        <f t="shared" si="5750"/>
        <v>0</v>
      </c>
      <c r="PYU67" s="830">
        <f t="shared" si="5750"/>
        <v>0</v>
      </c>
      <c r="PYW67" s="830">
        <f t="shared" si="5750"/>
        <v>0</v>
      </c>
      <c r="PYY67" s="830">
        <f t="shared" si="5750"/>
        <v>0</v>
      </c>
      <c r="PZA67" s="830">
        <f t="shared" si="5750"/>
        <v>0</v>
      </c>
      <c r="PZC67" s="830">
        <f t="shared" si="5750"/>
        <v>0</v>
      </c>
      <c r="PZE67" s="830">
        <f t="shared" si="5750"/>
        <v>0</v>
      </c>
      <c r="PZG67" s="830">
        <f t="shared" si="5750"/>
        <v>0</v>
      </c>
      <c r="PZI67" s="830">
        <f t="shared" si="5750"/>
        <v>0</v>
      </c>
      <c r="PZK67" s="830">
        <f t="shared" si="5750"/>
        <v>0</v>
      </c>
      <c r="PZM67" s="830">
        <f t="shared" si="5750"/>
        <v>0</v>
      </c>
      <c r="PZO67" s="830">
        <f t="shared" si="5750"/>
        <v>0</v>
      </c>
      <c r="PZQ67" s="830">
        <f t="shared" si="5750"/>
        <v>0</v>
      </c>
      <c r="PZS67" s="830">
        <f t="shared" si="5750"/>
        <v>0</v>
      </c>
      <c r="PZU67" s="830">
        <f t="shared" si="5750"/>
        <v>0</v>
      </c>
      <c r="PZW67" s="830">
        <f t="shared" si="5750"/>
        <v>0</v>
      </c>
      <c r="PZY67" s="830">
        <f t="shared" si="5750"/>
        <v>0</v>
      </c>
      <c r="QAA67" s="830">
        <f t="shared" si="5750"/>
        <v>0</v>
      </c>
      <c r="QAC67" s="830">
        <f t="shared" si="5750"/>
        <v>0</v>
      </c>
      <c r="QAE67" s="830">
        <f t="shared" si="5750"/>
        <v>0</v>
      </c>
      <c r="QAG67" s="830">
        <f t="shared" si="5750"/>
        <v>0</v>
      </c>
      <c r="QAI67" s="830">
        <f t="shared" si="5750"/>
        <v>0</v>
      </c>
      <c r="QAK67" s="830">
        <f t="shared" si="5750"/>
        <v>0</v>
      </c>
      <c r="QAM67" s="830">
        <f t="shared" si="5750"/>
        <v>0</v>
      </c>
      <c r="QAO67" s="830">
        <f t="shared" si="5750"/>
        <v>0</v>
      </c>
      <c r="QAQ67" s="830">
        <f t="shared" si="5750"/>
        <v>0</v>
      </c>
      <c r="QAS67" s="830">
        <f t="shared" si="5750"/>
        <v>0</v>
      </c>
      <c r="QAU67" s="830">
        <f t="shared" si="5750"/>
        <v>0</v>
      </c>
      <c r="QAW67" s="830">
        <f t="shared" si="5750"/>
        <v>0</v>
      </c>
      <c r="QAY67" s="830">
        <f t="shared" si="5782"/>
        <v>0</v>
      </c>
      <c r="QBA67" s="830">
        <f t="shared" si="5782"/>
        <v>0</v>
      </c>
      <c r="QBC67" s="830">
        <f t="shared" si="5782"/>
        <v>0</v>
      </c>
      <c r="QBE67" s="830">
        <f t="shared" si="5782"/>
        <v>0</v>
      </c>
      <c r="QBG67" s="830">
        <f t="shared" si="5782"/>
        <v>0</v>
      </c>
      <c r="QBI67" s="830">
        <f t="shared" si="5782"/>
        <v>0</v>
      </c>
      <c r="QBK67" s="830">
        <f t="shared" si="5782"/>
        <v>0</v>
      </c>
      <c r="QBM67" s="830">
        <f t="shared" si="5782"/>
        <v>0</v>
      </c>
      <c r="QBO67" s="830">
        <f t="shared" si="5782"/>
        <v>0</v>
      </c>
      <c r="QBQ67" s="830">
        <f t="shared" si="5782"/>
        <v>0</v>
      </c>
      <c r="QBS67" s="830">
        <f t="shared" si="5782"/>
        <v>0</v>
      </c>
      <c r="QBU67" s="830">
        <f t="shared" si="5782"/>
        <v>0</v>
      </c>
      <c r="QBW67" s="830">
        <f t="shared" si="5782"/>
        <v>0</v>
      </c>
      <c r="QBY67" s="830">
        <f t="shared" si="5782"/>
        <v>0</v>
      </c>
      <c r="QCA67" s="830">
        <f t="shared" si="5782"/>
        <v>0</v>
      </c>
      <c r="QCC67" s="830">
        <f t="shared" si="5782"/>
        <v>0</v>
      </c>
      <c r="QCE67" s="830">
        <f t="shared" si="5782"/>
        <v>0</v>
      </c>
      <c r="QCG67" s="830">
        <f t="shared" si="5782"/>
        <v>0</v>
      </c>
      <c r="QCI67" s="830">
        <f t="shared" si="5782"/>
        <v>0</v>
      </c>
      <c r="QCK67" s="830">
        <f t="shared" si="5782"/>
        <v>0</v>
      </c>
      <c r="QCM67" s="830">
        <f t="shared" si="5782"/>
        <v>0</v>
      </c>
      <c r="QCO67" s="830">
        <f t="shared" si="5782"/>
        <v>0</v>
      </c>
      <c r="QCQ67" s="830">
        <f t="shared" si="5782"/>
        <v>0</v>
      </c>
      <c r="QCS67" s="830">
        <f t="shared" si="5782"/>
        <v>0</v>
      </c>
      <c r="QCU67" s="830">
        <f t="shared" si="5782"/>
        <v>0</v>
      </c>
      <c r="QCW67" s="830">
        <f t="shared" si="5782"/>
        <v>0</v>
      </c>
      <c r="QCY67" s="830">
        <f t="shared" si="5782"/>
        <v>0</v>
      </c>
      <c r="QDA67" s="830">
        <f t="shared" si="5782"/>
        <v>0</v>
      </c>
      <c r="QDC67" s="830">
        <f t="shared" si="5782"/>
        <v>0</v>
      </c>
      <c r="QDE67" s="830">
        <f t="shared" si="5782"/>
        <v>0</v>
      </c>
      <c r="QDG67" s="830">
        <f t="shared" si="5782"/>
        <v>0</v>
      </c>
      <c r="QDI67" s="830">
        <f t="shared" si="5782"/>
        <v>0</v>
      </c>
      <c r="QDK67" s="830">
        <f t="shared" si="5814"/>
        <v>0</v>
      </c>
      <c r="QDM67" s="830">
        <f t="shared" si="5814"/>
        <v>0</v>
      </c>
      <c r="QDO67" s="830">
        <f t="shared" si="5814"/>
        <v>0</v>
      </c>
      <c r="QDQ67" s="830">
        <f t="shared" si="5814"/>
        <v>0</v>
      </c>
      <c r="QDS67" s="830">
        <f t="shared" si="5814"/>
        <v>0</v>
      </c>
      <c r="QDU67" s="830">
        <f t="shared" si="5814"/>
        <v>0</v>
      </c>
      <c r="QDW67" s="830">
        <f t="shared" si="5814"/>
        <v>0</v>
      </c>
      <c r="QDY67" s="830">
        <f t="shared" si="5814"/>
        <v>0</v>
      </c>
      <c r="QEA67" s="830">
        <f t="shared" si="5814"/>
        <v>0</v>
      </c>
      <c r="QEC67" s="830">
        <f t="shared" si="5814"/>
        <v>0</v>
      </c>
      <c r="QEE67" s="830">
        <f t="shared" si="5814"/>
        <v>0</v>
      </c>
      <c r="QEG67" s="830">
        <f t="shared" si="5814"/>
        <v>0</v>
      </c>
      <c r="QEI67" s="830">
        <f t="shared" si="5814"/>
        <v>0</v>
      </c>
      <c r="QEK67" s="830">
        <f t="shared" si="5814"/>
        <v>0</v>
      </c>
      <c r="QEM67" s="830">
        <f t="shared" si="5814"/>
        <v>0</v>
      </c>
      <c r="QEO67" s="830">
        <f t="shared" si="5814"/>
        <v>0</v>
      </c>
      <c r="QEQ67" s="830">
        <f t="shared" si="5814"/>
        <v>0</v>
      </c>
      <c r="QES67" s="830">
        <f t="shared" si="5814"/>
        <v>0</v>
      </c>
      <c r="QEU67" s="830">
        <f t="shared" si="5814"/>
        <v>0</v>
      </c>
      <c r="QEW67" s="830">
        <f t="shared" si="5814"/>
        <v>0</v>
      </c>
      <c r="QEY67" s="830">
        <f t="shared" si="5814"/>
        <v>0</v>
      </c>
      <c r="QFA67" s="830">
        <f t="shared" si="5814"/>
        <v>0</v>
      </c>
      <c r="QFC67" s="830">
        <f t="shared" si="5814"/>
        <v>0</v>
      </c>
      <c r="QFE67" s="830">
        <f t="shared" si="5814"/>
        <v>0</v>
      </c>
      <c r="QFG67" s="830">
        <f t="shared" si="5814"/>
        <v>0</v>
      </c>
      <c r="QFI67" s="830">
        <f t="shared" si="5814"/>
        <v>0</v>
      </c>
      <c r="QFK67" s="830">
        <f t="shared" si="5814"/>
        <v>0</v>
      </c>
      <c r="QFM67" s="830">
        <f t="shared" si="5814"/>
        <v>0</v>
      </c>
      <c r="QFO67" s="830">
        <f t="shared" si="5814"/>
        <v>0</v>
      </c>
      <c r="QFQ67" s="830">
        <f t="shared" si="5814"/>
        <v>0</v>
      </c>
      <c r="QFS67" s="830">
        <f t="shared" si="5814"/>
        <v>0</v>
      </c>
      <c r="QFU67" s="830">
        <f t="shared" si="5814"/>
        <v>0</v>
      </c>
      <c r="QFW67" s="830">
        <f t="shared" si="5846"/>
        <v>0</v>
      </c>
      <c r="QFY67" s="830">
        <f t="shared" si="5846"/>
        <v>0</v>
      </c>
      <c r="QGA67" s="830">
        <f t="shared" si="5846"/>
        <v>0</v>
      </c>
      <c r="QGC67" s="830">
        <f t="shared" si="5846"/>
        <v>0</v>
      </c>
      <c r="QGE67" s="830">
        <f t="shared" si="5846"/>
        <v>0</v>
      </c>
      <c r="QGG67" s="830">
        <f t="shared" si="5846"/>
        <v>0</v>
      </c>
      <c r="QGI67" s="830">
        <f t="shared" si="5846"/>
        <v>0</v>
      </c>
      <c r="QGK67" s="830">
        <f t="shared" si="5846"/>
        <v>0</v>
      </c>
      <c r="QGM67" s="830">
        <f t="shared" si="5846"/>
        <v>0</v>
      </c>
      <c r="QGO67" s="830">
        <f t="shared" si="5846"/>
        <v>0</v>
      </c>
      <c r="QGQ67" s="830">
        <f t="shared" si="5846"/>
        <v>0</v>
      </c>
      <c r="QGS67" s="830">
        <f t="shared" si="5846"/>
        <v>0</v>
      </c>
      <c r="QGU67" s="830">
        <f t="shared" si="5846"/>
        <v>0</v>
      </c>
      <c r="QGW67" s="830">
        <f t="shared" si="5846"/>
        <v>0</v>
      </c>
      <c r="QGY67" s="830">
        <f t="shared" si="5846"/>
        <v>0</v>
      </c>
      <c r="QHA67" s="830">
        <f t="shared" si="5846"/>
        <v>0</v>
      </c>
      <c r="QHC67" s="830">
        <f t="shared" si="5846"/>
        <v>0</v>
      </c>
      <c r="QHE67" s="830">
        <f t="shared" si="5846"/>
        <v>0</v>
      </c>
      <c r="QHG67" s="830">
        <f t="shared" si="5846"/>
        <v>0</v>
      </c>
      <c r="QHI67" s="830">
        <f t="shared" si="5846"/>
        <v>0</v>
      </c>
      <c r="QHK67" s="830">
        <f t="shared" si="5846"/>
        <v>0</v>
      </c>
      <c r="QHM67" s="830">
        <f t="shared" si="5846"/>
        <v>0</v>
      </c>
      <c r="QHO67" s="830">
        <f t="shared" si="5846"/>
        <v>0</v>
      </c>
      <c r="QHQ67" s="830">
        <f t="shared" si="5846"/>
        <v>0</v>
      </c>
      <c r="QHS67" s="830">
        <f t="shared" si="5846"/>
        <v>0</v>
      </c>
      <c r="QHU67" s="830">
        <f t="shared" si="5846"/>
        <v>0</v>
      </c>
      <c r="QHW67" s="830">
        <f t="shared" si="5846"/>
        <v>0</v>
      </c>
      <c r="QHY67" s="830">
        <f t="shared" si="5846"/>
        <v>0</v>
      </c>
      <c r="QIA67" s="830">
        <f t="shared" si="5846"/>
        <v>0</v>
      </c>
      <c r="QIC67" s="830">
        <f t="shared" si="5846"/>
        <v>0</v>
      </c>
      <c r="QIE67" s="830">
        <f t="shared" si="5846"/>
        <v>0</v>
      </c>
      <c r="QIG67" s="830">
        <f t="shared" si="5846"/>
        <v>0</v>
      </c>
      <c r="QII67" s="830">
        <f t="shared" si="5878"/>
        <v>0</v>
      </c>
      <c r="QIK67" s="830">
        <f t="shared" si="5878"/>
        <v>0</v>
      </c>
      <c r="QIM67" s="830">
        <f t="shared" si="5878"/>
        <v>0</v>
      </c>
      <c r="QIO67" s="830">
        <f t="shared" si="5878"/>
        <v>0</v>
      </c>
      <c r="QIQ67" s="830">
        <f t="shared" si="5878"/>
        <v>0</v>
      </c>
      <c r="QIS67" s="830">
        <f t="shared" si="5878"/>
        <v>0</v>
      </c>
      <c r="QIU67" s="830">
        <f t="shared" si="5878"/>
        <v>0</v>
      </c>
      <c r="QIW67" s="830">
        <f t="shared" si="5878"/>
        <v>0</v>
      </c>
      <c r="QIY67" s="830">
        <f t="shared" si="5878"/>
        <v>0</v>
      </c>
      <c r="QJA67" s="830">
        <f t="shared" si="5878"/>
        <v>0</v>
      </c>
      <c r="QJC67" s="830">
        <f t="shared" si="5878"/>
        <v>0</v>
      </c>
      <c r="QJE67" s="830">
        <f t="shared" si="5878"/>
        <v>0</v>
      </c>
      <c r="QJG67" s="830">
        <f t="shared" si="5878"/>
        <v>0</v>
      </c>
      <c r="QJI67" s="830">
        <f t="shared" si="5878"/>
        <v>0</v>
      </c>
      <c r="QJK67" s="830">
        <f t="shared" si="5878"/>
        <v>0</v>
      </c>
      <c r="QJM67" s="830">
        <f t="shared" si="5878"/>
        <v>0</v>
      </c>
      <c r="QJO67" s="830">
        <f t="shared" si="5878"/>
        <v>0</v>
      </c>
      <c r="QJQ67" s="830">
        <f t="shared" si="5878"/>
        <v>0</v>
      </c>
      <c r="QJS67" s="830">
        <f t="shared" si="5878"/>
        <v>0</v>
      </c>
      <c r="QJU67" s="830">
        <f t="shared" si="5878"/>
        <v>0</v>
      </c>
      <c r="QJW67" s="830">
        <f t="shared" si="5878"/>
        <v>0</v>
      </c>
      <c r="QJY67" s="830">
        <f t="shared" si="5878"/>
        <v>0</v>
      </c>
      <c r="QKA67" s="830">
        <f t="shared" si="5878"/>
        <v>0</v>
      </c>
      <c r="QKC67" s="830">
        <f t="shared" si="5878"/>
        <v>0</v>
      </c>
      <c r="QKE67" s="830">
        <f t="shared" si="5878"/>
        <v>0</v>
      </c>
      <c r="QKG67" s="830">
        <f t="shared" si="5878"/>
        <v>0</v>
      </c>
      <c r="QKI67" s="830">
        <f t="shared" si="5878"/>
        <v>0</v>
      </c>
      <c r="QKK67" s="830">
        <f t="shared" si="5878"/>
        <v>0</v>
      </c>
      <c r="QKM67" s="830">
        <f t="shared" si="5878"/>
        <v>0</v>
      </c>
      <c r="QKO67" s="830">
        <f t="shared" si="5878"/>
        <v>0</v>
      </c>
      <c r="QKQ67" s="830">
        <f t="shared" si="5878"/>
        <v>0</v>
      </c>
      <c r="QKS67" s="830">
        <f t="shared" si="5878"/>
        <v>0</v>
      </c>
      <c r="QKU67" s="830">
        <f t="shared" si="5910"/>
        <v>0</v>
      </c>
      <c r="QKW67" s="830">
        <f t="shared" si="5910"/>
        <v>0</v>
      </c>
      <c r="QKY67" s="830">
        <f t="shared" si="5910"/>
        <v>0</v>
      </c>
      <c r="QLA67" s="830">
        <f t="shared" si="5910"/>
        <v>0</v>
      </c>
      <c r="QLC67" s="830">
        <f t="shared" si="5910"/>
        <v>0</v>
      </c>
      <c r="QLE67" s="830">
        <f t="shared" si="5910"/>
        <v>0</v>
      </c>
      <c r="QLG67" s="830">
        <f t="shared" si="5910"/>
        <v>0</v>
      </c>
      <c r="QLI67" s="830">
        <f t="shared" si="5910"/>
        <v>0</v>
      </c>
      <c r="QLK67" s="830">
        <f t="shared" si="5910"/>
        <v>0</v>
      </c>
      <c r="QLM67" s="830">
        <f t="shared" si="5910"/>
        <v>0</v>
      </c>
      <c r="QLO67" s="830">
        <f t="shared" si="5910"/>
        <v>0</v>
      </c>
      <c r="QLQ67" s="830">
        <f t="shared" si="5910"/>
        <v>0</v>
      </c>
      <c r="QLS67" s="830">
        <f t="shared" si="5910"/>
        <v>0</v>
      </c>
      <c r="QLU67" s="830">
        <f t="shared" si="5910"/>
        <v>0</v>
      </c>
      <c r="QLW67" s="830">
        <f t="shared" si="5910"/>
        <v>0</v>
      </c>
      <c r="QLY67" s="830">
        <f t="shared" si="5910"/>
        <v>0</v>
      </c>
      <c r="QMA67" s="830">
        <f t="shared" si="5910"/>
        <v>0</v>
      </c>
      <c r="QMC67" s="830">
        <f t="shared" si="5910"/>
        <v>0</v>
      </c>
      <c r="QME67" s="830">
        <f t="shared" si="5910"/>
        <v>0</v>
      </c>
      <c r="QMG67" s="830">
        <f t="shared" si="5910"/>
        <v>0</v>
      </c>
      <c r="QMI67" s="830">
        <f t="shared" si="5910"/>
        <v>0</v>
      </c>
      <c r="QMK67" s="830">
        <f t="shared" si="5910"/>
        <v>0</v>
      </c>
      <c r="QMM67" s="830">
        <f t="shared" si="5910"/>
        <v>0</v>
      </c>
      <c r="QMO67" s="830">
        <f t="shared" si="5910"/>
        <v>0</v>
      </c>
      <c r="QMQ67" s="830">
        <f t="shared" si="5910"/>
        <v>0</v>
      </c>
      <c r="QMS67" s="830">
        <f t="shared" si="5910"/>
        <v>0</v>
      </c>
      <c r="QMU67" s="830">
        <f t="shared" si="5910"/>
        <v>0</v>
      </c>
      <c r="QMW67" s="830">
        <f t="shared" si="5910"/>
        <v>0</v>
      </c>
      <c r="QMY67" s="830">
        <f t="shared" si="5910"/>
        <v>0</v>
      </c>
      <c r="QNA67" s="830">
        <f t="shared" si="5910"/>
        <v>0</v>
      </c>
      <c r="QNC67" s="830">
        <f t="shared" si="5910"/>
        <v>0</v>
      </c>
      <c r="QNE67" s="830">
        <f t="shared" si="5910"/>
        <v>0</v>
      </c>
      <c r="QNG67" s="830">
        <f t="shared" si="5942"/>
        <v>0</v>
      </c>
      <c r="QNI67" s="830">
        <f t="shared" si="5942"/>
        <v>0</v>
      </c>
      <c r="QNK67" s="830">
        <f t="shared" si="5942"/>
        <v>0</v>
      </c>
      <c r="QNM67" s="830">
        <f t="shared" si="5942"/>
        <v>0</v>
      </c>
      <c r="QNO67" s="830">
        <f t="shared" si="5942"/>
        <v>0</v>
      </c>
      <c r="QNQ67" s="830">
        <f t="shared" si="5942"/>
        <v>0</v>
      </c>
      <c r="QNS67" s="830">
        <f t="shared" si="5942"/>
        <v>0</v>
      </c>
      <c r="QNU67" s="830">
        <f t="shared" si="5942"/>
        <v>0</v>
      </c>
      <c r="QNW67" s="830">
        <f t="shared" si="5942"/>
        <v>0</v>
      </c>
      <c r="QNY67" s="830">
        <f t="shared" si="5942"/>
        <v>0</v>
      </c>
      <c r="QOA67" s="830">
        <f t="shared" si="5942"/>
        <v>0</v>
      </c>
      <c r="QOC67" s="830">
        <f t="shared" si="5942"/>
        <v>0</v>
      </c>
      <c r="QOE67" s="830">
        <f t="shared" si="5942"/>
        <v>0</v>
      </c>
      <c r="QOG67" s="830">
        <f t="shared" si="5942"/>
        <v>0</v>
      </c>
      <c r="QOI67" s="830">
        <f t="shared" si="5942"/>
        <v>0</v>
      </c>
      <c r="QOK67" s="830">
        <f t="shared" si="5942"/>
        <v>0</v>
      </c>
      <c r="QOM67" s="830">
        <f t="shared" si="5942"/>
        <v>0</v>
      </c>
      <c r="QOO67" s="830">
        <f t="shared" si="5942"/>
        <v>0</v>
      </c>
      <c r="QOQ67" s="830">
        <f t="shared" si="5942"/>
        <v>0</v>
      </c>
      <c r="QOS67" s="830">
        <f t="shared" si="5942"/>
        <v>0</v>
      </c>
      <c r="QOU67" s="830">
        <f t="shared" si="5942"/>
        <v>0</v>
      </c>
      <c r="QOW67" s="830">
        <f t="shared" si="5942"/>
        <v>0</v>
      </c>
      <c r="QOY67" s="830">
        <f t="shared" si="5942"/>
        <v>0</v>
      </c>
      <c r="QPA67" s="830">
        <f t="shared" si="5942"/>
        <v>0</v>
      </c>
      <c r="QPC67" s="830">
        <f t="shared" si="5942"/>
        <v>0</v>
      </c>
      <c r="QPE67" s="830">
        <f t="shared" si="5942"/>
        <v>0</v>
      </c>
      <c r="QPG67" s="830">
        <f t="shared" si="5942"/>
        <v>0</v>
      </c>
      <c r="QPI67" s="830">
        <f t="shared" si="5942"/>
        <v>0</v>
      </c>
      <c r="QPK67" s="830">
        <f t="shared" si="5942"/>
        <v>0</v>
      </c>
      <c r="QPM67" s="830">
        <f t="shared" si="5942"/>
        <v>0</v>
      </c>
      <c r="QPO67" s="830">
        <f t="shared" si="5942"/>
        <v>0</v>
      </c>
      <c r="QPQ67" s="830">
        <f t="shared" si="5942"/>
        <v>0</v>
      </c>
      <c r="QPS67" s="830">
        <f t="shared" si="5974"/>
        <v>0</v>
      </c>
      <c r="QPU67" s="830">
        <f t="shared" si="5974"/>
        <v>0</v>
      </c>
      <c r="QPW67" s="830">
        <f t="shared" si="5974"/>
        <v>0</v>
      </c>
      <c r="QPY67" s="830">
        <f t="shared" si="5974"/>
        <v>0</v>
      </c>
      <c r="QQA67" s="830">
        <f t="shared" si="5974"/>
        <v>0</v>
      </c>
      <c r="QQC67" s="830">
        <f t="shared" si="5974"/>
        <v>0</v>
      </c>
      <c r="QQE67" s="830">
        <f t="shared" si="5974"/>
        <v>0</v>
      </c>
      <c r="QQG67" s="830">
        <f t="shared" si="5974"/>
        <v>0</v>
      </c>
      <c r="QQI67" s="830">
        <f t="shared" si="5974"/>
        <v>0</v>
      </c>
      <c r="QQK67" s="830">
        <f t="shared" si="5974"/>
        <v>0</v>
      </c>
      <c r="QQM67" s="830">
        <f t="shared" si="5974"/>
        <v>0</v>
      </c>
      <c r="QQO67" s="830">
        <f t="shared" si="5974"/>
        <v>0</v>
      </c>
      <c r="QQQ67" s="830">
        <f t="shared" si="5974"/>
        <v>0</v>
      </c>
      <c r="QQS67" s="830">
        <f t="shared" si="5974"/>
        <v>0</v>
      </c>
      <c r="QQU67" s="830">
        <f t="shared" si="5974"/>
        <v>0</v>
      </c>
      <c r="QQW67" s="830">
        <f t="shared" si="5974"/>
        <v>0</v>
      </c>
      <c r="QQY67" s="830">
        <f t="shared" si="5974"/>
        <v>0</v>
      </c>
      <c r="QRA67" s="830">
        <f t="shared" si="5974"/>
        <v>0</v>
      </c>
      <c r="QRC67" s="830">
        <f t="shared" si="5974"/>
        <v>0</v>
      </c>
      <c r="QRE67" s="830">
        <f t="shared" si="5974"/>
        <v>0</v>
      </c>
      <c r="QRG67" s="830">
        <f t="shared" si="5974"/>
        <v>0</v>
      </c>
      <c r="QRI67" s="830">
        <f t="shared" si="5974"/>
        <v>0</v>
      </c>
      <c r="QRK67" s="830">
        <f t="shared" si="5974"/>
        <v>0</v>
      </c>
      <c r="QRM67" s="830">
        <f t="shared" si="5974"/>
        <v>0</v>
      </c>
      <c r="QRO67" s="830">
        <f t="shared" si="5974"/>
        <v>0</v>
      </c>
      <c r="QRQ67" s="830">
        <f t="shared" si="5974"/>
        <v>0</v>
      </c>
      <c r="QRS67" s="830">
        <f t="shared" si="5974"/>
        <v>0</v>
      </c>
      <c r="QRU67" s="830">
        <f t="shared" si="5974"/>
        <v>0</v>
      </c>
      <c r="QRW67" s="830">
        <f t="shared" si="5974"/>
        <v>0</v>
      </c>
      <c r="QRY67" s="830">
        <f t="shared" si="5974"/>
        <v>0</v>
      </c>
      <c r="QSA67" s="830">
        <f t="shared" si="5974"/>
        <v>0</v>
      </c>
      <c r="QSC67" s="830">
        <f t="shared" si="5974"/>
        <v>0</v>
      </c>
      <c r="QSE67" s="830">
        <f t="shared" si="6006"/>
        <v>0</v>
      </c>
      <c r="QSG67" s="830">
        <f t="shared" si="6006"/>
        <v>0</v>
      </c>
      <c r="QSI67" s="830">
        <f t="shared" si="6006"/>
        <v>0</v>
      </c>
      <c r="QSK67" s="830">
        <f t="shared" si="6006"/>
        <v>0</v>
      </c>
      <c r="QSM67" s="830">
        <f t="shared" si="6006"/>
        <v>0</v>
      </c>
      <c r="QSO67" s="830">
        <f t="shared" si="6006"/>
        <v>0</v>
      </c>
      <c r="QSQ67" s="830">
        <f t="shared" si="6006"/>
        <v>0</v>
      </c>
      <c r="QSS67" s="830">
        <f t="shared" si="6006"/>
        <v>0</v>
      </c>
      <c r="QSU67" s="830">
        <f t="shared" si="6006"/>
        <v>0</v>
      </c>
      <c r="QSW67" s="830">
        <f t="shared" si="6006"/>
        <v>0</v>
      </c>
      <c r="QSY67" s="830">
        <f t="shared" si="6006"/>
        <v>0</v>
      </c>
      <c r="QTA67" s="830">
        <f t="shared" si="6006"/>
        <v>0</v>
      </c>
      <c r="QTC67" s="830">
        <f t="shared" si="6006"/>
        <v>0</v>
      </c>
      <c r="QTE67" s="830">
        <f t="shared" si="6006"/>
        <v>0</v>
      </c>
      <c r="QTG67" s="830">
        <f t="shared" si="6006"/>
        <v>0</v>
      </c>
      <c r="QTI67" s="830">
        <f t="shared" si="6006"/>
        <v>0</v>
      </c>
      <c r="QTK67" s="830">
        <f t="shared" si="6006"/>
        <v>0</v>
      </c>
      <c r="QTM67" s="830">
        <f t="shared" si="6006"/>
        <v>0</v>
      </c>
      <c r="QTO67" s="830">
        <f t="shared" si="6006"/>
        <v>0</v>
      </c>
      <c r="QTQ67" s="830">
        <f t="shared" si="6006"/>
        <v>0</v>
      </c>
      <c r="QTS67" s="830">
        <f t="shared" si="6006"/>
        <v>0</v>
      </c>
      <c r="QTU67" s="830">
        <f t="shared" si="6006"/>
        <v>0</v>
      </c>
      <c r="QTW67" s="830">
        <f t="shared" si="6006"/>
        <v>0</v>
      </c>
      <c r="QTY67" s="830">
        <f t="shared" si="6006"/>
        <v>0</v>
      </c>
      <c r="QUA67" s="830">
        <f t="shared" si="6006"/>
        <v>0</v>
      </c>
      <c r="QUC67" s="830">
        <f t="shared" si="6006"/>
        <v>0</v>
      </c>
      <c r="QUE67" s="830">
        <f t="shared" si="6006"/>
        <v>0</v>
      </c>
      <c r="QUG67" s="830">
        <f t="shared" si="6006"/>
        <v>0</v>
      </c>
      <c r="QUI67" s="830">
        <f t="shared" si="6006"/>
        <v>0</v>
      </c>
      <c r="QUK67" s="830">
        <f t="shared" si="6006"/>
        <v>0</v>
      </c>
      <c r="QUM67" s="830">
        <f t="shared" si="6006"/>
        <v>0</v>
      </c>
      <c r="QUO67" s="830">
        <f t="shared" si="6006"/>
        <v>0</v>
      </c>
      <c r="QUQ67" s="830">
        <f t="shared" si="6038"/>
        <v>0</v>
      </c>
      <c r="QUS67" s="830">
        <f t="shared" si="6038"/>
        <v>0</v>
      </c>
      <c r="QUU67" s="830">
        <f t="shared" si="6038"/>
        <v>0</v>
      </c>
      <c r="QUW67" s="830">
        <f t="shared" si="6038"/>
        <v>0</v>
      </c>
      <c r="QUY67" s="830">
        <f t="shared" si="6038"/>
        <v>0</v>
      </c>
      <c r="QVA67" s="830">
        <f t="shared" si="6038"/>
        <v>0</v>
      </c>
      <c r="QVC67" s="830">
        <f t="shared" si="6038"/>
        <v>0</v>
      </c>
      <c r="QVE67" s="830">
        <f t="shared" si="6038"/>
        <v>0</v>
      </c>
      <c r="QVG67" s="830">
        <f t="shared" si="6038"/>
        <v>0</v>
      </c>
      <c r="QVI67" s="830">
        <f t="shared" si="6038"/>
        <v>0</v>
      </c>
      <c r="QVK67" s="830">
        <f t="shared" si="6038"/>
        <v>0</v>
      </c>
      <c r="QVM67" s="830">
        <f t="shared" si="6038"/>
        <v>0</v>
      </c>
      <c r="QVO67" s="830">
        <f t="shared" si="6038"/>
        <v>0</v>
      </c>
      <c r="QVQ67" s="830">
        <f t="shared" si="6038"/>
        <v>0</v>
      </c>
      <c r="QVS67" s="830">
        <f t="shared" si="6038"/>
        <v>0</v>
      </c>
      <c r="QVU67" s="830">
        <f t="shared" si="6038"/>
        <v>0</v>
      </c>
      <c r="QVW67" s="830">
        <f t="shared" si="6038"/>
        <v>0</v>
      </c>
      <c r="QVY67" s="830">
        <f t="shared" si="6038"/>
        <v>0</v>
      </c>
      <c r="QWA67" s="830">
        <f t="shared" si="6038"/>
        <v>0</v>
      </c>
      <c r="QWC67" s="830">
        <f t="shared" si="6038"/>
        <v>0</v>
      </c>
      <c r="QWE67" s="830">
        <f t="shared" si="6038"/>
        <v>0</v>
      </c>
      <c r="QWG67" s="830">
        <f t="shared" si="6038"/>
        <v>0</v>
      </c>
      <c r="QWI67" s="830">
        <f t="shared" si="6038"/>
        <v>0</v>
      </c>
      <c r="QWK67" s="830">
        <f t="shared" si="6038"/>
        <v>0</v>
      </c>
      <c r="QWM67" s="830">
        <f t="shared" si="6038"/>
        <v>0</v>
      </c>
      <c r="QWO67" s="830">
        <f t="shared" si="6038"/>
        <v>0</v>
      </c>
      <c r="QWQ67" s="830">
        <f t="shared" si="6038"/>
        <v>0</v>
      </c>
      <c r="QWS67" s="830">
        <f t="shared" si="6038"/>
        <v>0</v>
      </c>
      <c r="QWU67" s="830">
        <f t="shared" si="6038"/>
        <v>0</v>
      </c>
      <c r="QWW67" s="830">
        <f t="shared" si="6038"/>
        <v>0</v>
      </c>
      <c r="QWY67" s="830">
        <f t="shared" si="6038"/>
        <v>0</v>
      </c>
      <c r="QXA67" s="830">
        <f t="shared" si="6038"/>
        <v>0</v>
      </c>
      <c r="QXC67" s="830">
        <f t="shared" si="6070"/>
        <v>0</v>
      </c>
      <c r="QXE67" s="830">
        <f t="shared" si="6070"/>
        <v>0</v>
      </c>
      <c r="QXG67" s="830">
        <f t="shared" si="6070"/>
        <v>0</v>
      </c>
      <c r="QXI67" s="830">
        <f t="shared" si="6070"/>
        <v>0</v>
      </c>
      <c r="QXK67" s="830">
        <f t="shared" si="6070"/>
        <v>0</v>
      </c>
      <c r="QXM67" s="830">
        <f t="shared" si="6070"/>
        <v>0</v>
      </c>
      <c r="QXO67" s="830">
        <f t="shared" si="6070"/>
        <v>0</v>
      </c>
      <c r="QXQ67" s="830">
        <f t="shared" si="6070"/>
        <v>0</v>
      </c>
      <c r="QXS67" s="830">
        <f t="shared" si="6070"/>
        <v>0</v>
      </c>
      <c r="QXU67" s="830">
        <f t="shared" si="6070"/>
        <v>0</v>
      </c>
      <c r="QXW67" s="830">
        <f t="shared" si="6070"/>
        <v>0</v>
      </c>
      <c r="QXY67" s="830">
        <f t="shared" si="6070"/>
        <v>0</v>
      </c>
      <c r="QYA67" s="830">
        <f t="shared" si="6070"/>
        <v>0</v>
      </c>
      <c r="QYC67" s="830">
        <f t="shared" si="6070"/>
        <v>0</v>
      </c>
      <c r="QYE67" s="830">
        <f t="shared" si="6070"/>
        <v>0</v>
      </c>
      <c r="QYG67" s="830">
        <f t="shared" si="6070"/>
        <v>0</v>
      </c>
      <c r="QYI67" s="830">
        <f t="shared" si="6070"/>
        <v>0</v>
      </c>
      <c r="QYK67" s="830">
        <f t="shared" si="6070"/>
        <v>0</v>
      </c>
      <c r="QYM67" s="830">
        <f t="shared" si="6070"/>
        <v>0</v>
      </c>
      <c r="QYO67" s="830">
        <f t="shared" si="6070"/>
        <v>0</v>
      </c>
      <c r="QYQ67" s="830">
        <f t="shared" si="6070"/>
        <v>0</v>
      </c>
      <c r="QYS67" s="830">
        <f t="shared" si="6070"/>
        <v>0</v>
      </c>
      <c r="QYU67" s="830">
        <f t="shared" si="6070"/>
        <v>0</v>
      </c>
      <c r="QYW67" s="830">
        <f t="shared" si="6070"/>
        <v>0</v>
      </c>
      <c r="QYY67" s="830">
        <f t="shared" si="6070"/>
        <v>0</v>
      </c>
      <c r="QZA67" s="830">
        <f t="shared" si="6070"/>
        <v>0</v>
      </c>
      <c r="QZC67" s="830">
        <f t="shared" si="6070"/>
        <v>0</v>
      </c>
      <c r="QZE67" s="830">
        <f t="shared" si="6070"/>
        <v>0</v>
      </c>
      <c r="QZG67" s="830">
        <f t="shared" si="6070"/>
        <v>0</v>
      </c>
      <c r="QZI67" s="830">
        <f t="shared" si="6070"/>
        <v>0</v>
      </c>
      <c r="QZK67" s="830">
        <f t="shared" si="6070"/>
        <v>0</v>
      </c>
      <c r="QZM67" s="830">
        <f t="shared" si="6070"/>
        <v>0</v>
      </c>
      <c r="QZO67" s="830">
        <f t="shared" si="6102"/>
        <v>0</v>
      </c>
      <c r="QZQ67" s="830">
        <f t="shared" si="6102"/>
        <v>0</v>
      </c>
      <c r="QZS67" s="830">
        <f t="shared" si="6102"/>
        <v>0</v>
      </c>
      <c r="QZU67" s="830">
        <f t="shared" si="6102"/>
        <v>0</v>
      </c>
      <c r="QZW67" s="830">
        <f t="shared" si="6102"/>
        <v>0</v>
      </c>
      <c r="QZY67" s="830">
        <f t="shared" si="6102"/>
        <v>0</v>
      </c>
      <c r="RAA67" s="830">
        <f t="shared" si="6102"/>
        <v>0</v>
      </c>
      <c r="RAC67" s="830">
        <f t="shared" si="6102"/>
        <v>0</v>
      </c>
      <c r="RAE67" s="830">
        <f t="shared" si="6102"/>
        <v>0</v>
      </c>
      <c r="RAG67" s="830">
        <f t="shared" si="6102"/>
        <v>0</v>
      </c>
      <c r="RAI67" s="830">
        <f t="shared" si="6102"/>
        <v>0</v>
      </c>
      <c r="RAK67" s="830">
        <f t="shared" si="6102"/>
        <v>0</v>
      </c>
      <c r="RAM67" s="830">
        <f t="shared" si="6102"/>
        <v>0</v>
      </c>
      <c r="RAO67" s="830">
        <f t="shared" si="6102"/>
        <v>0</v>
      </c>
      <c r="RAQ67" s="830">
        <f t="shared" si="6102"/>
        <v>0</v>
      </c>
      <c r="RAS67" s="830">
        <f t="shared" si="6102"/>
        <v>0</v>
      </c>
      <c r="RAU67" s="830">
        <f t="shared" si="6102"/>
        <v>0</v>
      </c>
      <c r="RAW67" s="830">
        <f t="shared" si="6102"/>
        <v>0</v>
      </c>
      <c r="RAY67" s="830">
        <f t="shared" si="6102"/>
        <v>0</v>
      </c>
      <c r="RBA67" s="830">
        <f t="shared" si="6102"/>
        <v>0</v>
      </c>
      <c r="RBC67" s="830">
        <f t="shared" si="6102"/>
        <v>0</v>
      </c>
      <c r="RBE67" s="830">
        <f t="shared" si="6102"/>
        <v>0</v>
      </c>
      <c r="RBG67" s="830">
        <f t="shared" si="6102"/>
        <v>0</v>
      </c>
      <c r="RBI67" s="830">
        <f t="shared" si="6102"/>
        <v>0</v>
      </c>
      <c r="RBK67" s="830">
        <f t="shared" si="6102"/>
        <v>0</v>
      </c>
      <c r="RBM67" s="830">
        <f t="shared" si="6102"/>
        <v>0</v>
      </c>
      <c r="RBO67" s="830">
        <f t="shared" si="6102"/>
        <v>0</v>
      </c>
      <c r="RBQ67" s="830">
        <f t="shared" si="6102"/>
        <v>0</v>
      </c>
      <c r="RBS67" s="830">
        <f t="shared" si="6102"/>
        <v>0</v>
      </c>
      <c r="RBU67" s="830">
        <f t="shared" si="6102"/>
        <v>0</v>
      </c>
      <c r="RBW67" s="830">
        <f t="shared" si="6102"/>
        <v>0</v>
      </c>
      <c r="RBY67" s="830">
        <f t="shared" si="6102"/>
        <v>0</v>
      </c>
      <c r="RCA67" s="830">
        <f t="shared" si="6134"/>
        <v>0</v>
      </c>
      <c r="RCC67" s="830">
        <f t="shared" si="6134"/>
        <v>0</v>
      </c>
      <c r="RCE67" s="830">
        <f t="shared" si="6134"/>
        <v>0</v>
      </c>
      <c r="RCG67" s="830">
        <f t="shared" si="6134"/>
        <v>0</v>
      </c>
      <c r="RCI67" s="830">
        <f t="shared" si="6134"/>
        <v>0</v>
      </c>
      <c r="RCK67" s="830">
        <f t="shared" si="6134"/>
        <v>0</v>
      </c>
      <c r="RCM67" s="830">
        <f t="shared" si="6134"/>
        <v>0</v>
      </c>
      <c r="RCO67" s="830">
        <f t="shared" si="6134"/>
        <v>0</v>
      </c>
      <c r="RCQ67" s="830">
        <f t="shared" si="6134"/>
        <v>0</v>
      </c>
      <c r="RCS67" s="830">
        <f t="shared" si="6134"/>
        <v>0</v>
      </c>
      <c r="RCU67" s="830">
        <f t="shared" si="6134"/>
        <v>0</v>
      </c>
      <c r="RCW67" s="830">
        <f t="shared" si="6134"/>
        <v>0</v>
      </c>
      <c r="RCY67" s="830">
        <f t="shared" si="6134"/>
        <v>0</v>
      </c>
      <c r="RDA67" s="830">
        <f t="shared" si="6134"/>
        <v>0</v>
      </c>
      <c r="RDC67" s="830">
        <f t="shared" si="6134"/>
        <v>0</v>
      </c>
      <c r="RDE67" s="830">
        <f t="shared" si="6134"/>
        <v>0</v>
      </c>
      <c r="RDG67" s="830">
        <f t="shared" si="6134"/>
        <v>0</v>
      </c>
      <c r="RDI67" s="830">
        <f t="shared" si="6134"/>
        <v>0</v>
      </c>
      <c r="RDK67" s="830">
        <f t="shared" si="6134"/>
        <v>0</v>
      </c>
      <c r="RDM67" s="830">
        <f t="shared" si="6134"/>
        <v>0</v>
      </c>
      <c r="RDO67" s="830">
        <f t="shared" si="6134"/>
        <v>0</v>
      </c>
      <c r="RDQ67" s="830">
        <f t="shared" si="6134"/>
        <v>0</v>
      </c>
      <c r="RDS67" s="830">
        <f t="shared" si="6134"/>
        <v>0</v>
      </c>
      <c r="RDU67" s="830">
        <f t="shared" si="6134"/>
        <v>0</v>
      </c>
      <c r="RDW67" s="830">
        <f t="shared" si="6134"/>
        <v>0</v>
      </c>
      <c r="RDY67" s="830">
        <f t="shared" si="6134"/>
        <v>0</v>
      </c>
      <c r="REA67" s="830">
        <f t="shared" si="6134"/>
        <v>0</v>
      </c>
      <c r="REC67" s="830">
        <f t="shared" si="6134"/>
        <v>0</v>
      </c>
      <c r="REE67" s="830">
        <f t="shared" si="6134"/>
        <v>0</v>
      </c>
      <c r="REG67" s="830">
        <f t="shared" si="6134"/>
        <v>0</v>
      </c>
      <c r="REI67" s="830">
        <f t="shared" si="6134"/>
        <v>0</v>
      </c>
      <c r="REK67" s="830">
        <f t="shared" si="6134"/>
        <v>0</v>
      </c>
      <c r="REM67" s="830">
        <f t="shared" si="6166"/>
        <v>0</v>
      </c>
      <c r="REO67" s="830">
        <f t="shared" si="6166"/>
        <v>0</v>
      </c>
      <c r="REQ67" s="830">
        <f t="shared" si="6166"/>
        <v>0</v>
      </c>
      <c r="RES67" s="830">
        <f t="shared" si="6166"/>
        <v>0</v>
      </c>
      <c r="REU67" s="830">
        <f t="shared" si="6166"/>
        <v>0</v>
      </c>
      <c r="REW67" s="830">
        <f t="shared" si="6166"/>
        <v>0</v>
      </c>
      <c r="REY67" s="830">
        <f t="shared" si="6166"/>
        <v>0</v>
      </c>
      <c r="RFA67" s="830">
        <f t="shared" si="6166"/>
        <v>0</v>
      </c>
      <c r="RFC67" s="830">
        <f t="shared" si="6166"/>
        <v>0</v>
      </c>
      <c r="RFE67" s="830">
        <f t="shared" si="6166"/>
        <v>0</v>
      </c>
      <c r="RFG67" s="830">
        <f t="shared" si="6166"/>
        <v>0</v>
      </c>
      <c r="RFI67" s="830">
        <f t="shared" si="6166"/>
        <v>0</v>
      </c>
      <c r="RFK67" s="830">
        <f t="shared" si="6166"/>
        <v>0</v>
      </c>
      <c r="RFM67" s="830">
        <f t="shared" si="6166"/>
        <v>0</v>
      </c>
      <c r="RFO67" s="830">
        <f t="shared" si="6166"/>
        <v>0</v>
      </c>
      <c r="RFQ67" s="830">
        <f t="shared" si="6166"/>
        <v>0</v>
      </c>
      <c r="RFS67" s="830">
        <f t="shared" si="6166"/>
        <v>0</v>
      </c>
      <c r="RFU67" s="830">
        <f t="shared" si="6166"/>
        <v>0</v>
      </c>
      <c r="RFW67" s="830">
        <f t="shared" si="6166"/>
        <v>0</v>
      </c>
      <c r="RFY67" s="830">
        <f t="shared" si="6166"/>
        <v>0</v>
      </c>
      <c r="RGA67" s="830">
        <f t="shared" si="6166"/>
        <v>0</v>
      </c>
      <c r="RGC67" s="830">
        <f t="shared" si="6166"/>
        <v>0</v>
      </c>
      <c r="RGE67" s="830">
        <f t="shared" si="6166"/>
        <v>0</v>
      </c>
      <c r="RGG67" s="830">
        <f t="shared" si="6166"/>
        <v>0</v>
      </c>
      <c r="RGI67" s="830">
        <f t="shared" si="6166"/>
        <v>0</v>
      </c>
      <c r="RGK67" s="830">
        <f t="shared" si="6166"/>
        <v>0</v>
      </c>
      <c r="RGM67" s="830">
        <f t="shared" si="6166"/>
        <v>0</v>
      </c>
      <c r="RGO67" s="830">
        <f t="shared" si="6166"/>
        <v>0</v>
      </c>
      <c r="RGQ67" s="830">
        <f t="shared" si="6166"/>
        <v>0</v>
      </c>
      <c r="RGS67" s="830">
        <f t="shared" si="6166"/>
        <v>0</v>
      </c>
      <c r="RGU67" s="830">
        <f t="shared" si="6166"/>
        <v>0</v>
      </c>
      <c r="RGW67" s="830">
        <f t="shared" si="6166"/>
        <v>0</v>
      </c>
      <c r="RGY67" s="830">
        <f t="shared" si="6198"/>
        <v>0</v>
      </c>
      <c r="RHA67" s="830">
        <f t="shared" si="6198"/>
        <v>0</v>
      </c>
      <c r="RHC67" s="830">
        <f t="shared" si="6198"/>
        <v>0</v>
      </c>
      <c r="RHE67" s="830">
        <f t="shared" si="6198"/>
        <v>0</v>
      </c>
      <c r="RHG67" s="830">
        <f t="shared" si="6198"/>
        <v>0</v>
      </c>
      <c r="RHI67" s="830">
        <f t="shared" si="6198"/>
        <v>0</v>
      </c>
      <c r="RHK67" s="830">
        <f t="shared" si="6198"/>
        <v>0</v>
      </c>
      <c r="RHM67" s="830">
        <f t="shared" si="6198"/>
        <v>0</v>
      </c>
      <c r="RHO67" s="830">
        <f t="shared" si="6198"/>
        <v>0</v>
      </c>
      <c r="RHQ67" s="830">
        <f t="shared" si="6198"/>
        <v>0</v>
      </c>
      <c r="RHS67" s="830">
        <f t="shared" si="6198"/>
        <v>0</v>
      </c>
      <c r="RHU67" s="830">
        <f t="shared" si="6198"/>
        <v>0</v>
      </c>
      <c r="RHW67" s="830">
        <f t="shared" si="6198"/>
        <v>0</v>
      </c>
      <c r="RHY67" s="830">
        <f t="shared" si="6198"/>
        <v>0</v>
      </c>
      <c r="RIA67" s="830">
        <f t="shared" si="6198"/>
        <v>0</v>
      </c>
      <c r="RIC67" s="830">
        <f t="shared" si="6198"/>
        <v>0</v>
      </c>
      <c r="RIE67" s="830">
        <f t="shared" si="6198"/>
        <v>0</v>
      </c>
      <c r="RIG67" s="830">
        <f t="shared" si="6198"/>
        <v>0</v>
      </c>
      <c r="RII67" s="830">
        <f t="shared" si="6198"/>
        <v>0</v>
      </c>
      <c r="RIK67" s="830">
        <f t="shared" si="6198"/>
        <v>0</v>
      </c>
      <c r="RIM67" s="830">
        <f t="shared" si="6198"/>
        <v>0</v>
      </c>
      <c r="RIO67" s="830">
        <f t="shared" si="6198"/>
        <v>0</v>
      </c>
      <c r="RIQ67" s="830">
        <f t="shared" si="6198"/>
        <v>0</v>
      </c>
      <c r="RIS67" s="830">
        <f t="shared" si="6198"/>
        <v>0</v>
      </c>
      <c r="RIU67" s="830">
        <f t="shared" si="6198"/>
        <v>0</v>
      </c>
      <c r="RIW67" s="830">
        <f t="shared" si="6198"/>
        <v>0</v>
      </c>
      <c r="RIY67" s="830">
        <f t="shared" si="6198"/>
        <v>0</v>
      </c>
      <c r="RJA67" s="830">
        <f t="shared" si="6198"/>
        <v>0</v>
      </c>
      <c r="RJC67" s="830">
        <f t="shared" si="6198"/>
        <v>0</v>
      </c>
      <c r="RJE67" s="830">
        <f t="shared" si="6198"/>
        <v>0</v>
      </c>
      <c r="RJG67" s="830">
        <f t="shared" si="6198"/>
        <v>0</v>
      </c>
      <c r="RJI67" s="830">
        <f t="shared" si="6198"/>
        <v>0</v>
      </c>
      <c r="RJK67" s="830">
        <f t="shared" si="6230"/>
        <v>0</v>
      </c>
      <c r="RJM67" s="830">
        <f t="shared" si="6230"/>
        <v>0</v>
      </c>
      <c r="RJO67" s="830">
        <f t="shared" si="6230"/>
        <v>0</v>
      </c>
      <c r="RJQ67" s="830">
        <f t="shared" si="6230"/>
        <v>0</v>
      </c>
      <c r="RJS67" s="830">
        <f t="shared" si="6230"/>
        <v>0</v>
      </c>
      <c r="RJU67" s="830">
        <f t="shared" si="6230"/>
        <v>0</v>
      </c>
      <c r="RJW67" s="830">
        <f t="shared" si="6230"/>
        <v>0</v>
      </c>
      <c r="RJY67" s="830">
        <f t="shared" si="6230"/>
        <v>0</v>
      </c>
      <c r="RKA67" s="830">
        <f t="shared" si="6230"/>
        <v>0</v>
      </c>
      <c r="RKC67" s="830">
        <f t="shared" si="6230"/>
        <v>0</v>
      </c>
      <c r="RKE67" s="830">
        <f t="shared" si="6230"/>
        <v>0</v>
      </c>
      <c r="RKG67" s="830">
        <f t="shared" si="6230"/>
        <v>0</v>
      </c>
      <c r="RKI67" s="830">
        <f t="shared" si="6230"/>
        <v>0</v>
      </c>
      <c r="RKK67" s="830">
        <f t="shared" si="6230"/>
        <v>0</v>
      </c>
      <c r="RKM67" s="830">
        <f t="shared" si="6230"/>
        <v>0</v>
      </c>
      <c r="RKO67" s="830">
        <f t="shared" si="6230"/>
        <v>0</v>
      </c>
      <c r="RKQ67" s="830">
        <f t="shared" si="6230"/>
        <v>0</v>
      </c>
      <c r="RKS67" s="830">
        <f t="shared" si="6230"/>
        <v>0</v>
      </c>
      <c r="RKU67" s="830">
        <f t="shared" si="6230"/>
        <v>0</v>
      </c>
      <c r="RKW67" s="830">
        <f t="shared" si="6230"/>
        <v>0</v>
      </c>
      <c r="RKY67" s="830">
        <f t="shared" si="6230"/>
        <v>0</v>
      </c>
      <c r="RLA67" s="830">
        <f t="shared" si="6230"/>
        <v>0</v>
      </c>
      <c r="RLC67" s="830">
        <f t="shared" si="6230"/>
        <v>0</v>
      </c>
      <c r="RLE67" s="830">
        <f t="shared" si="6230"/>
        <v>0</v>
      </c>
      <c r="RLG67" s="830">
        <f t="shared" si="6230"/>
        <v>0</v>
      </c>
      <c r="RLI67" s="830">
        <f t="shared" si="6230"/>
        <v>0</v>
      </c>
      <c r="RLK67" s="830">
        <f t="shared" si="6230"/>
        <v>0</v>
      </c>
      <c r="RLM67" s="830">
        <f t="shared" si="6230"/>
        <v>0</v>
      </c>
      <c r="RLO67" s="830">
        <f t="shared" si="6230"/>
        <v>0</v>
      </c>
      <c r="RLQ67" s="830">
        <f t="shared" si="6230"/>
        <v>0</v>
      </c>
      <c r="RLS67" s="830">
        <f t="shared" si="6230"/>
        <v>0</v>
      </c>
      <c r="RLU67" s="830">
        <f t="shared" si="6230"/>
        <v>0</v>
      </c>
      <c r="RLW67" s="830">
        <f t="shared" si="6262"/>
        <v>0</v>
      </c>
      <c r="RLY67" s="830">
        <f t="shared" si="6262"/>
        <v>0</v>
      </c>
      <c r="RMA67" s="830">
        <f t="shared" si="6262"/>
        <v>0</v>
      </c>
      <c r="RMC67" s="830">
        <f t="shared" si="6262"/>
        <v>0</v>
      </c>
      <c r="RME67" s="830">
        <f t="shared" si="6262"/>
        <v>0</v>
      </c>
      <c r="RMG67" s="830">
        <f t="shared" si="6262"/>
        <v>0</v>
      </c>
      <c r="RMI67" s="830">
        <f t="shared" si="6262"/>
        <v>0</v>
      </c>
      <c r="RMK67" s="830">
        <f t="shared" si="6262"/>
        <v>0</v>
      </c>
      <c r="RMM67" s="830">
        <f t="shared" si="6262"/>
        <v>0</v>
      </c>
      <c r="RMO67" s="830">
        <f t="shared" si="6262"/>
        <v>0</v>
      </c>
      <c r="RMQ67" s="830">
        <f t="shared" si="6262"/>
        <v>0</v>
      </c>
      <c r="RMS67" s="830">
        <f t="shared" si="6262"/>
        <v>0</v>
      </c>
      <c r="RMU67" s="830">
        <f t="shared" si="6262"/>
        <v>0</v>
      </c>
      <c r="RMW67" s="830">
        <f t="shared" si="6262"/>
        <v>0</v>
      </c>
      <c r="RMY67" s="830">
        <f t="shared" si="6262"/>
        <v>0</v>
      </c>
      <c r="RNA67" s="830">
        <f t="shared" si="6262"/>
        <v>0</v>
      </c>
      <c r="RNC67" s="830">
        <f t="shared" si="6262"/>
        <v>0</v>
      </c>
      <c r="RNE67" s="830">
        <f t="shared" si="6262"/>
        <v>0</v>
      </c>
      <c r="RNG67" s="830">
        <f t="shared" si="6262"/>
        <v>0</v>
      </c>
      <c r="RNI67" s="830">
        <f t="shared" si="6262"/>
        <v>0</v>
      </c>
      <c r="RNK67" s="830">
        <f t="shared" si="6262"/>
        <v>0</v>
      </c>
      <c r="RNM67" s="830">
        <f t="shared" si="6262"/>
        <v>0</v>
      </c>
      <c r="RNO67" s="830">
        <f t="shared" si="6262"/>
        <v>0</v>
      </c>
      <c r="RNQ67" s="830">
        <f t="shared" si="6262"/>
        <v>0</v>
      </c>
      <c r="RNS67" s="830">
        <f t="shared" si="6262"/>
        <v>0</v>
      </c>
      <c r="RNU67" s="830">
        <f t="shared" si="6262"/>
        <v>0</v>
      </c>
      <c r="RNW67" s="830">
        <f t="shared" si="6262"/>
        <v>0</v>
      </c>
      <c r="RNY67" s="830">
        <f t="shared" si="6262"/>
        <v>0</v>
      </c>
      <c r="ROA67" s="830">
        <f t="shared" si="6262"/>
        <v>0</v>
      </c>
      <c r="ROC67" s="830">
        <f t="shared" si="6262"/>
        <v>0</v>
      </c>
      <c r="ROE67" s="830">
        <f t="shared" si="6262"/>
        <v>0</v>
      </c>
      <c r="ROG67" s="830">
        <f t="shared" si="6262"/>
        <v>0</v>
      </c>
      <c r="ROI67" s="830">
        <f t="shared" si="6294"/>
        <v>0</v>
      </c>
      <c r="ROK67" s="830">
        <f t="shared" si="6294"/>
        <v>0</v>
      </c>
      <c r="ROM67" s="830">
        <f t="shared" si="6294"/>
        <v>0</v>
      </c>
      <c r="ROO67" s="830">
        <f t="shared" si="6294"/>
        <v>0</v>
      </c>
      <c r="ROQ67" s="830">
        <f t="shared" si="6294"/>
        <v>0</v>
      </c>
      <c r="ROS67" s="830">
        <f t="shared" si="6294"/>
        <v>0</v>
      </c>
      <c r="ROU67" s="830">
        <f t="shared" si="6294"/>
        <v>0</v>
      </c>
      <c r="ROW67" s="830">
        <f t="shared" si="6294"/>
        <v>0</v>
      </c>
      <c r="ROY67" s="830">
        <f t="shared" si="6294"/>
        <v>0</v>
      </c>
      <c r="RPA67" s="830">
        <f t="shared" si="6294"/>
        <v>0</v>
      </c>
      <c r="RPC67" s="830">
        <f t="shared" si="6294"/>
        <v>0</v>
      </c>
      <c r="RPE67" s="830">
        <f t="shared" si="6294"/>
        <v>0</v>
      </c>
      <c r="RPG67" s="830">
        <f t="shared" si="6294"/>
        <v>0</v>
      </c>
      <c r="RPI67" s="830">
        <f t="shared" si="6294"/>
        <v>0</v>
      </c>
      <c r="RPK67" s="830">
        <f t="shared" si="6294"/>
        <v>0</v>
      </c>
      <c r="RPM67" s="830">
        <f t="shared" si="6294"/>
        <v>0</v>
      </c>
      <c r="RPO67" s="830">
        <f t="shared" si="6294"/>
        <v>0</v>
      </c>
      <c r="RPQ67" s="830">
        <f t="shared" si="6294"/>
        <v>0</v>
      </c>
      <c r="RPS67" s="830">
        <f t="shared" si="6294"/>
        <v>0</v>
      </c>
      <c r="RPU67" s="830">
        <f t="shared" si="6294"/>
        <v>0</v>
      </c>
      <c r="RPW67" s="830">
        <f t="shared" si="6294"/>
        <v>0</v>
      </c>
      <c r="RPY67" s="830">
        <f t="shared" si="6294"/>
        <v>0</v>
      </c>
      <c r="RQA67" s="830">
        <f t="shared" si="6294"/>
        <v>0</v>
      </c>
      <c r="RQC67" s="830">
        <f t="shared" si="6294"/>
        <v>0</v>
      </c>
      <c r="RQE67" s="830">
        <f t="shared" si="6294"/>
        <v>0</v>
      </c>
      <c r="RQG67" s="830">
        <f t="shared" si="6294"/>
        <v>0</v>
      </c>
      <c r="RQI67" s="830">
        <f t="shared" si="6294"/>
        <v>0</v>
      </c>
      <c r="RQK67" s="830">
        <f t="shared" si="6294"/>
        <v>0</v>
      </c>
      <c r="RQM67" s="830">
        <f t="shared" si="6294"/>
        <v>0</v>
      </c>
      <c r="RQO67" s="830">
        <f t="shared" si="6294"/>
        <v>0</v>
      </c>
      <c r="RQQ67" s="830">
        <f t="shared" si="6294"/>
        <v>0</v>
      </c>
      <c r="RQS67" s="830">
        <f t="shared" si="6294"/>
        <v>0</v>
      </c>
      <c r="RQU67" s="830">
        <f t="shared" si="6326"/>
        <v>0</v>
      </c>
      <c r="RQW67" s="830">
        <f t="shared" si="6326"/>
        <v>0</v>
      </c>
      <c r="RQY67" s="830">
        <f t="shared" si="6326"/>
        <v>0</v>
      </c>
      <c r="RRA67" s="830">
        <f t="shared" si="6326"/>
        <v>0</v>
      </c>
      <c r="RRC67" s="830">
        <f t="shared" si="6326"/>
        <v>0</v>
      </c>
      <c r="RRE67" s="830">
        <f t="shared" si="6326"/>
        <v>0</v>
      </c>
      <c r="RRG67" s="830">
        <f t="shared" si="6326"/>
        <v>0</v>
      </c>
      <c r="RRI67" s="830">
        <f t="shared" si="6326"/>
        <v>0</v>
      </c>
      <c r="RRK67" s="830">
        <f t="shared" si="6326"/>
        <v>0</v>
      </c>
      <c r="RRM67" s="830">
        <f t="shared" si="6326"/>
        <v>0</v>
      </c>
      <c r="RRO67" s="830">
        <f t="shared" si="6326"/>
        <v>0</v>
      </c>
      <c r="RRQ67" s="830">
        <f t="shared" si="6326"/>
        <v>0</v>
      </c>
      <c r="RRS67" s="830">
        <f t="shared" si="6326"/>
        <v>0</v>
      </c>
      <c r="RRU67" s="830">
        <f t="shared" si="6326"/>
        <v>0</v>
      </c>
      <c r="RRW67" s="830">
        <f t="shared" si="6326"/>
        <v>0</v>
      </c>
      <c r="RRY67" s="830">
        <f t="shared" si="6326"/>
        <v>0</v>
      </c>
      <c r="RSA67" s="830">
        <f t="shared" si="6326"/>
        <v>0</v>
      </c>
      <c r="RSC67" s="830">
        <f t="shared" si="6326"/>
        <v>0</v>
      </c>
      <c r="RSE67" s="830">
        <f t="shared" si="6326"/>
        <v>0</v>
      </c>
      <c r="RSG67" s="830">
        <f t="shared" si="6326"/>
        <v>0</v>
      </c>
      <c r="RSI67" s="830">
        <f t="shared" si="6326"/>
        <v>0</v>
      </c>
      <c r="RSK67" s="830">
        <f t="shared" si="6326"/>
        <v>0</v>
      </c>
      <c r="RSM67" s="830">
        <f t="shared" si="6326"/>
        <v>0</v>
      </c>
      <c r="RSO67" s="830">
        <f t="shared" si="6326"/>
        <v>0</v>
      </c>
      <c r="RSQ67" s="830">
        <f t="shared" si="6326"/>
        <v>0</v>
      </c>
      <c r="RSS67" s="830">
        <f t="shared" si="6326"/>
        <v>0</v>
      </c>
      <c r="RSU67" s="830">
        <f t="shared" si="6326"/>
        <v>0</v>
      </c>
      <c r="RSW67" s="830">
        <f t="shared" si="6326"/>
        <v>0</v>
      </c>
      <c r="RSY67" s="830">
        <f t="shared" si="6326"/>
        <v>0</v>
      </c>
      <c r="RTA67" s="830">
        <f t="shared" si="6326"/>
        <v>0</v>
      </c>
      <c r="RTC67" s="830">
        <f t="shared" si="6326"/>
        <v>0</v>
      </c>
      <c r="RTE67" s="830">
        <f t="shared" si="6326"/>
        <v>0</v>
      </c>
      <c r="RTG67" s="830">
        <f t="shared" si="6358"/>
        <v>0</v>
      </c>
      <c r="RTI67" s="830">
        <f t="shared" si="6358"/>
        <v>0</v>
      </c>
      <c r="RTK67" s="830">
        <f t="shared" si="6358"/>
        <v>0</v>
      </c>
      <c r="RTM67" s="830">
        <f t="shared" si="6358"/>
        <v>0</v>
      </c>
      <c r="RTO67" s="830">
        <f t="shared" si="6358"/>
        <v>0</v>
      </c>
      <c r="RTQ67" s="830">
        <f t="shared" si="6358"/>
        <v>0</v>
      </c>
      <c r="RTS67" s="830">
        <f t="shared" si="6358"/>
        <v>0</v>
      </c>
      <c r="RTU67" s="830">
        <f t="shared" si="6358"/>
        <v>0</v>
      </c>
      <c r="RTW67" s="830">
        <f t="shared" si="6358"/>
        <v>0</v>
      </c>
      <c r="RTY67" s="830">
        <f t="shared" si="6358"/>
        <v>0</v>
      </c>
      <c r="RUA67" s="830">
        <f t="shared" si="6358"/>
        <v>0</v>
      </c>
      <c r="RUC67" s="830">
        <f t="shared" si="6358"/>
        <v>0</v>
      </c>
      <c r="RUE67" s="830">
        <f t="shared" si="6358"/>
        <v>0</v>
      </c>
      <c r="RUG67" s="830">
        <f t="shared" si="6358"/>
        <v>0</v>
      </c>
      <c r="RUI67" s="830">
        <f t="shared" si="6358"/>
        <v>0</v>
      </c>
      <c r="RUK67" s="830">
        <f t="shared" si="6358"/>
        <v>0</v>
      </c>
      <c r="RUM67" s="830">
        <f t="shared" si="6358"/>
        <v>0</v>
      </c>
      <c r="RUO67" s="830">
        <f t="shared" si="6358"/>
        <v>0</v>
      </c>
      <c r="RUQ67" s="830">
        <f t="shared" si="6358"/>
        <v>0</v>
      </c>
      <c r="RUS67" s="830">
        <f t="shared" si="6358"/>
        <v>0</v>
      </c>
      <c r="RUU67" s="830">
        <f t="shared" si="6358"/>
        <v>0</v>
      </c>
      <c r="RUW67" s="830">
        <f t="shared" si="6358"/>
        <v>0</v>
      </c>
      <c r="RUY67" s="830">
        <f t="shared" si="6358"/>
        <v>0</v>
      </c>
      <c r="RVA67" s="830">
        <f t="shared" si="6358"/>
        <v>0</v>
      </c>
      <c r="RVC67" s="830">
        <f t="shared" si="6358"/>
        <v>0</v>
      </c>
      <c r="RVE67" s="830">
        <f t="shared" si="6358"/>
        <v>0</v>
      </c>
      <c r="RVG67" s="830">
        <f t="shared" si="6358"/>
        <v>0</v>
      </c>
      <c r="RVI67" s="830">
        <f t="shared" si="6358"/>
        <v>0</v>
      </c>
      <c r="RVK67" s="830">
        <f t="shared" si="6358"/>
        <v>0</v>
      </c>
      <c r="RVM67" s="830">
        <f t="shared" si="6358"/>
        <v>0</v>
      </c>
      <c r="RVO67" s="830">
        <f t="shared" si="6358"/>
        <v>0</v>
      </c>
      <c r="RVQ67" s="830">
        <f t="shared" si="6358"/>
        <v>0</v>
      </c>
      <c r="RVS67" s="830">
        <f t="shared" si="6390"/>
        <v>0</v>
      </c>
      <c r="RVU67" s="830">
        <f t="shared" si="6390"/>
        <v>0</v>
      </c>
      <c r="RVW67" s="830">
        <f t="shared" si="6390"/>
        <v>0</v>
      </c>
      <c r="RVY67" s="830">
        <f t="shared" si="6390"/>
        <v>0</v>
      </c>
      <c r="RWA67" s="830">
        <f t="shared" si="6390"/>
        <v>0</v>
      </c>
      <c r="RWC67" s="830">
        <f t="shared" si="6390"/>
        <v>0</v>
      </c>
      <c r="RWE67" s="830">
        <f t="shared" si="6390"/>
        <v>0</v>
      </c>
      <c r="RWG67" s="830">
        <f t="shared" si="6390"/>
        <v>0</v>
      </c>
      <c r="RWI67" s="830">
        <f t="shared" si="6390"/>
        <v>0</v>
      </c>
      <c r="RWK67" s="830">
        <f t="shared" si="6390"/>
        <v>0</v>
      </c>
      <c r="RWM67" s="830">
        <f t="shared" si="6390"/>
        <v>0</v>
      </c>
      <c r="RWO67" s="830">
        <f t="shared" si="6390"/>
        <v>0</v>
      </c>
      <c r="RWQ67" s="830">
        <f t="shared" si="6390"/>
        <v>0</v>
      </c>
      <c r="RWS67" s="830">
        <f t="shared" si="6390"/>
        <v>0</v>
      </c>
      <c r="RWU67" s="830">
        <f t="shared" si="6390"/>
        <v>0</v>
      </c>
      <c r="RWW67" s="830">
        <f t="shared" si="6390"/>
        <v>0</v>
      </c>
      <c r="RWY67" s="830">
        <f t="shared" si="6390"/>
        <v>0</v>
      </c>
      <c r="RXA67" s="830">
        <f t="shared" si="6390"/>
        <v>0</v>
      </c>
      <c r="RXC67" s="830">
        <f t="shared" si="6390"/>
        <v>0</v>
      </c>
      <c r="RXE67" s="830">
        <f t="shared" si="6390"/>
        <v>0</v>
      </c>
      <c r="RXG67" s="830">
        <f t="shared" si="6390"/>
        <v>0</v>
      </c>
      <c r="RXI67" s="830">
        <f t="shared" si="6390"/>
        <v>0</v>
      </c>
      <c r="RXK67" s="830">
        <f t="shared" si="6390"/>
        <v>0</v>
      </c>
      <c r="RXM67" s="830">
        <f t="shared" si="6390"/>
        <v>0</v>
      </c>
      <c r="RXO67" s="830">
        <f t="shared" si="6390"/>
        <v>0</v>
      </c>
      <c r="RXQ67" s="830">
        <f t="shared" si="6390"/>
        <v>0</v>
      </c>
      <c r="RXS67" s="830">
        <f t="shared" si="6390"/>
        <v>0</v>
      </c>
      <c r="RXU67" s="830">
        <f t="shared" si="6390"/>
        <v>0</v>
      </c>
      <c r="RXW67" s="830">
        <f t="shared" si="6390"/>
        <v>0</v>
      </c>
      <c r="RXY67" s="830">
        <f t="shared" si="6390"/>
        <v>0</v>
      </c>
      <c r="RYA67" s="830">
        <f t="shared" si="6390"/>
        <v>0</v>
      </c>
      <c r="RYC67" s="830">
        <f t="shared" si="6390"/>
        <v>0</v>
      </c>
      <c r="RYE67" s="830">
        <f t="shared" si="6422"/>
        <v>0</v>
      </c>
      <c r="RYG67" s="830">
        <f t="shared" si="6422"/>
        <v>0</v>
      </c>
      <c r="RYI67" s="830">
        <f t="shared" si="6422"/>
        <v>0</v>
      </c>
      <c r="RYK67" s="830">
        <f t="shared" si="6422"/>
        <v>0</v>
      </c>
      <c r="RYM67" s="830">
        <f t="shared" si="6422"/>
        <v>0</v>
      </c>
      <c r="RYO67" s="830">
        <f t="shared" si="6422"/>
        <v>0</v>
      </c>
      <c r="RYQ67" s="830">
        <f t="shared" si="6422"/>
        <v>0</v>
      </c>
      <c r="RYS67" s="830">
        <f t="shared" si="6422"/>
        <v>0</v>
      </c>
      <c r="RYU67" s="830">
        <f t="shared" si="6422"/>
        <v>0</v>
      </c>
      <c r="RYW67" s="830">
        <f t="shared" si="6422"/>
        <v>0</v>
      </c>
      <c r="RYY67" s="830">
        <f t="shared" si="6422"/>
        <v>0</v>
      </c>
      <c r="RZA67" s="830">
        <f t="shared" si="6422"/>
        <v>0</v>
      </c>
      <c r="RZC67" s="830">
        <f t="shared" si="6422"/>
        <v>0</v>
      </c>
      <c r="RZE67" s="830">
        <f t="shared" si="6422"/>
        <v>0</v>
      </c>
      <c r="RZG67" s="830">
        <f t="shared" si="6422"/>
        <v>0</v>
      </c>
      <c r="RZI67" s="830">
        <f t="shared" si="6422"/>
        <v>0</v>
      </c>
      <c r="RZK67" s="830">
        <f t="shared" si="6422"/>
        <v>0</v>
      </c>
      <c r="RZM67" s="830">
        <f t="shared" si="6422"/>
        <v>0</v>
      </c>
      <c r="RZO67" s="830">
        <f t="shared" si="6422"/>
        <v>0</v>
      </c>
      <c r="RZQ67" s="830">
        <f t="shared" si="6422"/>
        <v>0</v>
      </c>
      <c r="RZS67" s="830">
        <f t="shared" si="6422"/>
        <v>0</v>
      </c>
      <c r="RZU67" s="830">
        <f t="shared" si="6422"/>
        <v>0</v>
      </c>
      <c r="RZW67" s="830">
        <f t="shared" si="6422"/>
        <v>0</v>
      </c>
      <c r="RZY67" s="830">
        <f t="shared" si="6422"/>
        <v>0</v>
      </c>
      <c r="SAA67" s="830">
        <f t="shared" si="6422"/>
        <v>0</v>
      </c>
      <c r="SAC67" s="830">
        <f t="shared" si="6422"/>
        <v>0</v>
      </c>
      <c r="SAE67" s="830">
        <f t="shared" si="6422"/>
        <v>0</v>
      </c>
      <c r="SAG67" s="830">
        <f t="shared" si="6422"/>
        <v>0</v>
      </c>
      <c r="SAI67" s="830">
        <f t="shared" si="6422"/>
        <v>0</v>
      </c>
      <c r="SAK67" s="830">
        <f t="shared" si="6422"/>
        <v>0</v>
      </c>
      <c r="SAM67" s="830">
        <f t="shared" si="6422"/>
        <v>0</v>
      </c>
      <c r="SAO67" s="830">
        <f t="shared" si="6422"/>
        <v>0</v>
      </c>
      <c r="SAQ67" s="830">
        <f t="shared" si="6454"/>
        <v>0</v>
      </c>
      <c r="SAS67" s="830">
        <f t="shared" si="6454"/>
        <v>0</v>
      </c>
      <c r="SAU67" s="830">
        <f t="shared" si="6454"/>
        <v>0</v>
      </c>
      <c r="SAW67" s="830">
        <f t="shared" si="6454"/>
        <v>0</v>
      </c>
      <c r="SAY67" s="830">
        <f t="shared" si="6454"/>
        <v>0</v>
      </c>
      <c r="SBA67" s="830">
        <f t="shared" si="6454"/>
        <v>0</v>
      </c>
      <c r="SBC67" s="830">
        <f t="shared" si="6454"/>
        <v>0</v>
      </c>
      <c r="SBE67" s="830">
        <f t="shared" si="6454"/>
        <v>0</v>
      </c>
      <c r="SBG67" s="830">
        <f t="shared" si="6454"/>
        <v>0</v>
      </c>
      <c r="SBI67" s="830">
        <f t="shared" si="6454"/>
        <v>0</v>
      </c>
      <c r="SBK67" s="830">
        <f t="shared" si="6454"/>
        <v>0</v>
      </c>
      <c r="SBM67" s="830">
        <f t="shared" si="6454"/>
        <v>0</v>
      </c>
      <c r="SBO67" s="830">
        <f t="shared" si="6454"/>
        <v>0</v>
      </c>
      <c r="SBQ67" s="830">
        <f t="shared" si="6454"/>
        <v>0</v>
      </c>
      <c r="SBS67" s="830">
        <f t="shared" si="6454"/>
        <v>0</v>
      </c>
      <c r="SBU67" s="830">
        <f t="shared" si="6454"/>
        <v>0</v>
      </c>
      <c r="SBW67" s="830">
        <f t="shared" si="6454"/>
        <v>0</v>
      </c>
      <c r="SBY67" s="830">
        <f t="shared" si="6454"/>
        <v>0</v>
      </c>
      <c r="SCA67" s="830">
        <f t="shared" si="6454"/>
        <v>0</v>
      </c>
      <c r="SCC67" s="830">
        <f t="shared" si="6454"/>
        <v>0</v>
      </c>
      <c r="SCE67" s="830">
        <f t="shared" si="6454"/>
        <v>0</v>
      </c>
      <c r="SCG67" s="830">
        <f t="shared" si="6454"/>
        <v>0</v>
      </c>
      <c r="SCI67" s="830">
        <f t="shared" si="6454"/>
        <v>0</v>
      </c>
      <c r="SCK67" s="830">
        <f t="shared" si="6454"/>
        <v>0</v>
      </c>
      <c r="SCM67" s="830">
        <f t="shared" si="6454"/>
        <v>0</v>
      </c>
      <c r="SCO67" s="830">
        <f t="shared" si="6454"/>
        <v>0</v>
      </c>
      <c r="SCQ67" s="830">
        <f t="shared" si="6454"/>
        <v>0</v>
      </c>
      <c r="SCS67" s="830">
        <f t="shared" si="6454"/>
        <v>0</v>
      </c>
      <c r="SCU67" s="830">
        <f t="shared" si="6454"/>
        <v>0</v>
      </c>
      <c r="SCW67" s="830">
        <f t="shared" si="6454"/>
        <v>0</v>
      </c>
      <c r="SCY67" s="830">
        <f t="shared" si="6454"/>
        <v>0</v>
      </c>
      <c r="SDA67" s="830">
        <f t="shared" si="6454"/>
        <v>0</v>
      </c>
      <c r="SDC67" s="830">
        <f t="shared" si="6486"/>
        <v>0</v>
      </c>
      <c r="SDE67" s="830">
        <f t="shared" si="6486"/>
        <v>0</v>
      </c>
      <c r="SDG67" s="830">
        <f t="shared" si="6486"/>
        <v>0</v>
      </c>
      <c r="SDI67" s="830">
        <f t="shared" si="6486"/>
        <v>0</v>
      </c>
      <c r="SDK67" s="830">
        <f t="shared" si="6486"/>
        <v>0</v>
      </c>
      <c r="SDM67" s="830">
        <f t="shared" si="6486"/>
        <v>0</v>
      </c>
      <c r="SDO67" s="830">
        <f t="shared" si="6486"/>
        <v>0</v>
      </c>
      <c r="SDQ67" s="830">
        <f t="shared" si="6486"/>
        <v>0</v>
      </c>
      <c r="SDS67" s="830">
        <f t="shared" si="6486"/>
        <v>0</v>
      </c>
      <c r="SDU67" s="830">
        <f t="shared" si="6486"/>
        <v>0</v>
      </c>
      <c r="SDW67" s="830">
        <f t="shared" si="6486"/>
        <v>0</v>
      </c>
      <c r="SDY67" s="830">
        <f t="shared" si="6486"/>
        <v>0</v>
      </c>
      <c r="SEA67" s="830">
        <f t="shared" si="6486"/>
        <v>0</v>
      </c>
      <c r="SEC67" s="830">
        <f t="shared" si="6486"/>
        <v>0</v>
      </c>
      <c r="SEE67" s="830">
        <f t="shared" si="6486"/>
        <v>0</v>
      </c>
      <c r="SEG67" s="830">
        <f t="shared" si="6486"/>
        <v>0</v>
      </c>
      <c r="SEI67" s="830">
        <f t="shared" si="6486"/>
        <v>0</v>
      </c>
      <c r="SEK67" s="830">
        <f t="shared" si="6486"/>
        <v>0</v>
      </c>
      <c r="SEM67" s="830">
        <f t="shared" si="6486"/>
        <v>0</v>
      </c>
      <c r="SEO67" s="830">
        <f t="shared" si="6486"/>
        <v>0</v>
      </c>
      <c r="SEQ67" s="830">
        <f t="shared" si="6486"/>
        <v>0</v>
      </c>
      <c r="SES67" s="830">
        <f t="shared" si="6486"/>
        <v>0</v>
      </c>
      <c r="SEU67" s="830">
        <f t="shared" si="6486"/>
        <v>0</v>
      </c>
      <c r="SEW67" s="830">
        <f t="shared" si="6486"/>
        <v>0</v>
      </c>
      <c r="SEY67" s="830">
        <f t="shared" si="6486"/>
        <v>0</v>
      </c>
      <c r="SFA67" s="830">
        <f t="shared" si="6486"/>
        <v>0</v>
      </c>
      <c r="SFC67" s="830">
        <f t="shared" si="6486"/>
        <v>0</v>
      </c>
      <c r="SFE67" s="830">
        <f t="shared" si="6486"/>
        <v>0</v>
      </c>
      <c r="SFG67" s="830">
        <f t="shared" si="6486"/>
        <v>0</v>
      </c>
      <c r="SFI67" s="830">
        <f t="shared" si="6486"/>
        <v>0</v>
      </c>
      <c r="SFK67" s="830">
        <f t="shared" si="6486"/>
        <v>0</v>
      </c>
      <c r="SFM67" s="830">
        <f t="shared" si="6486"/>
        <v>0</v>
      </c>
      <c r="SFO67" s="830">
        <f t="shared" si="6518"/>
        <v>0</v>
      </c>
      <c r="SFQ67" s="830">
        <f t="shared" si="6518"/>
        <v>0</v>
      </c>
      <c r="SFS67" s="830">
        <f t="shared" si="6518"/>
        <v>0</v>
      </c>
      <c r="SFU67" s="830">
        <f t="shared" si="6518"/>
        <v>0</v>
      </c>
      <c r="SFW67" s="830">
        <f t="shared" si="6518"/>
        <v>0</v>
      </c>
      <c r="SFY67" s="830">
        <f t="shared" si="6518"/>
        <v>0</v>
      </c>
      <c r="SGA67" s="830">
        <f t="shared" si="6518"/>
        <v>0</v>
      </c>
      <c r="SGC67" s="830">
        <f t="shared" si="6518"/>
        <v>0</v>
      </c>
      <c r="SGE67" s="830">
        <f t="shared" si="6518"/>
        <v>0</v>
      </c>
      <c r="SGG67" s="830">
        <f t="shared" si="6518"/>
        <v>0</v>
      </c>
      <c r="SGI67" s="830">
        <f t="shared" si="6518"/>
        <v>0</v>
      </c>
      <c r="SGK67" s="830">
        <f t="shared" si="6518"/>
        <v>0</v>
      </c>
      <c r="SGM67" s="830">
        <f t="shared" si="6518"/>
        <v>0</v>
      </c>
      <c r="SGO67" s="830">
        <f t="shared" si="6518"/>
        <v>0</v>
      </c>
      <c r="SGQ67" s="830">
        <f t="shared" si="6518"/>
        <v>0</v>
      </c>
      <c r="SGS67" s="830">
        <f t="shared" si="6518"/>
        <v>0</v>
      </c>
      <c r="SGU67" s="830">
        <f t="shared" si="6518"/>
        <v>0</v>
      </c>
      <c r="SGW67" s="830">
        <f t="shared" si="6518"/>
        <v>0</v>
      </c>
      <c r="SGY67" s="830">
        <f t="shared" si="6518"/>
        <v>0</v>
      </c>
      <c r="SHA67" s="830">
        <f t="shared" si="6518"/>
        <v>0</v>
      </c>
      <c r="SHC67" s="830">
        <f t="shared" si="6518"/>
        <v>0</v>
      </c>
      <c r="SHE67" s="830">
        <f t="shared" si="6518"/>
        <v>0</v>
      </c>
      <c r="SHG67" s="830">
        <f t="shared" si="6518"/>
        <v>0</v>
      </c>
      <c r="SHI67" s="830">
        <f t="shared" si="6518"/>
        <v>0</v>
      </c>
      <c r="SHK67" s="830">
        <f t="shared" si="6518"/>
        <v>0</v>
      </c>
      <c r="SHM67" s="830">
        <f t="shared" si="6518"/>
        <v>0</v>
      </c>
      <c r="SHO67" s="830">
        <f t="shared" si="6518"/>
        <v>0</v>
      </c>
      <c r="SHQ67" s="830">
        <f t="shared" si="6518"/>
        <v>0</v>
      </c>
      <c r="SHS67" s="830">
        <f t="shared" si="6518"/>
        <v>0</v>
      </c>
      <c r="SHU67" s="830">
        <f t="shared" si="6518"/>
        <v>0</v>
      </c>
      <c r="SHW67" s="830">
        <f t="shared" si="6518"/>
        <v>0</v>
      </c>
      <c r="SHY67" s="830">
        <f t="shared" si="6518"/>
        <v>0</v>
      </c>
      <c r="SIA67" s="830">
        <f t="shared" si="6550"/>
        <v>0</v>
      </c>
      <c r="SIC67" s="830">
        <f t="shared" si="6550"/>
        <v>0</v>
      </c>
      <c r="SIE67" s="830">
        <f t="shared" si="6550"/>
        <v>0</v>
      </c>
      <c r="SIG67" s="830">
        <f t="shared" si="6550"/>
        <v>0</v>
      </c>
      <c r="SII67" s="830">
        <f t="shared" si="6550"/>
        <v>0</v>
      </c>
      <c r="SIK67" s="830">
        <f t="shared" si="6550"/>
        <v>0</v>
      </c>
      <c r="SIM67" s="830">
        <f t="shared" si="6550"/>
        <v>0</v>
      </c>
      <c r="SIO67" s="830">
        <f t="shared" si="6550"/>
        <v>0</v>
      </c>
      <c r="SIQ67" s="830">
        <f t="shared" si="6550"/>
        <v>0</v>
      </c>
      <c r="SIS67" s="830">
        <f t="shared" si="6550"/>
        <v>0</v>
      </c>
      <c r="SIU67" s="830">
        <f t="shared" si="6550"/>
        <v>0</v>
      </c>
      <c r="SIW67" s="830">
        <f t="shared" si="6550"/>
        <v>0</v>
      </c>
      <c r="SIY67" s="830">
        <f t="shared" si="6550"/>
        <v>0</v>
      </c>
      <c r="SJA67" s="830">
        <f t="shared" si="6550"/>
        <v>0</v>
      </c>
      <c r="SJC67" s="830">
        <f t="shared" si="6550"/>
        <v>0</v>
      </c>
      <c r="SJE67" s="830">
        <f t="shared" si="6550"/>
        <v>0</v>
      </c>
      <c r="SJG67" s="830">
        <f t="shared" si="6550"/>
        <v>0</v>
      </c>
      <c r="SJI67" s="830">
        <f t="shared" si="6550"/>
        <v>0</v>
      </c>
      <c r="SJK67" s="830">
        <f t="shared" si="6550"/>
        <v>0</v>
      </c>
      <c r="SJM67" s="830">
        <f t="shared" si="6550"/>
        <v>0</v>
      </c>
      <c r="SJO67" s="830">
        <f t="shared" si="6550"/>
        <v>0</v>
      </c>
      <c r="SJQ67" s="830">
        <f t="shared" si="6550"/>
        <v>0</v>
      </c>
      <c r="SJS67" s="830">
        <f t="shared" si="6550"/>
        <v>0</v>
      </c>
      <c r="SJU67" s="830">
        <f t="shared" si="6550"/>
        <v>0</v>
      </c>
      <c r="SJW67" s="830">
        <f t="shared" si="6550"/>
        <v>0</v>
      </c>
      <c r="SJY67" s="830">
        <f t="shared" si="6550"/>
        <v>0</v>
      </c>
      <c r="SKA67" s="830">
        <f t="shared" si="6550"/>
        <v>0</v>
      </c>
      <c r="SKC67" s="830">
        <f t="shared" si="6550"/>
        <v>0</v>
      </c>
      <c r="SKE67" s="830">
        <f t="shared" si="6550"/>
        <v>0</v>
      </c>
      <c r="SKG67" s="830">
        <f t="shared" si="6550"/>
        <v>0</v>
      </c>
      <c r="SKI67" s="830">
        <f t="shared" si="6550"/>
        <v>0</v>
      </c>
      <c r="SKK67" s="830">
        <f t="shared" si="6550"/>
        <v>0</v>
      </c>
      <c r="SKM67" s="830">
        <f t="shared" si="6582"/>
        <v>0</v>
      </c>
      <c r="SKO67" s="830">
        <f t="shared" si="6582"/>
        <v>0</v>
      </c>
      <c r="SKQ67" s="830">
        <f t="shared" si="6582"/>
        <v>0</v>
      </c>
      <c r="SKS67" s="830">
        <f t="shared" si="6582"/>
        <v>0</v>
      </c>
      <c r="SKU67" s="830">
        <f t="shared" si="6582"/>
        <v>0</v>
      </c>
      <c r="SKW67" s="830">
        <f t="shared" si="6582"/>
        <v>0</v>
      </c>
      <c r="SKY67" s="830">
        <f t="shared" si="6582"/>
        <v>0</v>
      </c>
      <c r="SLA67" s="830">
        <f t="shared" si="6582"/>
        <v>0</v>
      </c>
      <c r="SLC67" s="830">
        <f t="shared" si="6582"/>
        <v>0</v>
      </c>
      <c r="SLE67" s="830">
        <f t="shared" si="6582"/>
        <v>0</v>
      </c>
      <c r="SLG67" s="830">
        <f t="shared" si="6582"/>
        <v>0</v>
      </c>
      <c r="SLI67" s="830">
        <f t="shared" si="6582"/>
        <v>0</v>
      </c>
      <c r="SLK67" s="830">
        <f t="shared" si="6582"/>
        <v>0</v>
      </c>
      <c r="SLM67" s="830">
        <f t="shared" si="6582"/>
        <v>0</v>
      </c>
      <c r="SLO67" s="830">
        <f t="shared" si="6582"/>
        <v>0</v>
      </c>
      <c r="SLQ67" s="830">
        <f t="shared" si="6582"/>
        <v>0</v>
      </c>
      <c r="SLS67" s="830">
        <f t="shared" si="6582"/>
        <v>0</v>
      </c>
      <c r="SLU67" s="830">
        <f t="shared" si="6582"/>
        <v>0</v>
      </c>
      <c r="SLW67" s="830">
        <f t="shared" si="6582"/>
        <v>0</v>
      </c>
      <c r="SLY67" s="830">
        <f t="shared" si="6582"/>
        <v>0</v>
      </c>
      <c r="SMA67" s="830">
        <f t="shared" si="6582"/>
        <v>0</v>
      </c>
      <c r="SMC67" s="830">
        <f t="shared" si="6582"/>
        <v>0</v>
      </c>
      <c r="SME67" s="830">
        <f t="shared" si="6582"/>
        <v>0</v>
      </c>
      <c r="SMG67" s="830">
        <f t="shared" si="6582"/>
        <v>0</v>
      </c>
      <c r="SMI67" s="830">
        <f t="shared" si="6582"/>
        <v>0</v>
      </c>
      <c r="SMK67" s="830">
        <f t="shared" si="6582"/>
        <v>0</v>
      </c>
      <c r="SMM67" s="830">
        <f t="shared" si="6582"/>
        <v>0</v>
      </c>
      <c r="SMO67" s="830">
        <f t="shared" si="6582"/>
        <v>0</v>
      </c>
      <c r="SMQ67" s="830">
        <f t="shared" si="6582"/>
        <v>0</v>
      </c>
      <c r="SMS67" s="830">
        <f t="shared" si="6582"/>
        <v>0</v>
      </c>
      <c r="SMU67" s="830">
        <f t="shared" si="6582"/>
        <v>0</v>
      </c>
      <c r="SMW67" s="830">
        <f t="shared" si="6582"/>
        <v>0</v>
      </c>
      <c r="SMY67" s="830">
        <f t="shared" si="6614"/>
        <v>0</v>
      </c>
      <c r="SNA67" s="830">
        <f t="shared" si="6614"/>
        <v>0</v>
      </c>
      <c r="SNC67" s="830">
        <f t="shared" si="6614"/>
        <v>0</v>
      </c>
      <c r="SNE67" s="830">
        <f t="shared" si="6614"/>
        <v>0</v>
      </c>
      <c r="SNG67" s="830">
        <f t="shared" si="6614"/>
        <v>0</v>
      </c>
      <c r="SNI67" s="830">
        <f t="shared" si="6614"/>
        <v>0</v>
      </c>
      <c r="SNK67" s="830">
        <f t="shared" si="6614"/>
        <v>0</v>
      </c>
      <c r="SNM67" s="830">
        <f t="shared" si="6614"/>
        <v>0</v>
      </c>
      <c r="SNO67" s="830">
        <f t="shared" si="6614"/>
        <v>0</v>
      </c>
      <c r="SNQ67" s="830">
        <f t="shared" si="6614"/>
        <v>0</v>
      </c>
      <c r="SNS67" s="830">
        <f t="shared" si="6614"/>
        <v>0</v>
      </c>
      <c r="SNU67" s="830">
        <f t="shared" si="6614"/>
        <v>0</v>
      </c>
      <c r="SNW67" s="830">
        <f t="shared" si="6614"/>
        <v>0</v>
      </c>
      <c r="SNY67" s="830">
        <f t="shared" si="6614"/>
        <v>0</v>
      </c>
      <c r="SOA67" s="830">
        <f t="shared" si="6614"/>
        <v>0</v>
      </c>
      <c r="SOC67" s="830">
        <f t="shared" si="6614"/>
        <v>0</v>
      </c>
      <c r="SOE67" s="830">
        <f t="shared" si="6614"/>
        <v>0</v>
      </c>
      <c r="SOG67" s="830">
        <f t="shared" si="6614"/>
        <v>0</v>
      </c>
      <c r="SOI67" s="830">
        <f t="shared" si="6614"/>
        <v>0</v>
      </c>
      <c r="SOK67" s="830">
        <f t="shared" si="6614"/>
        <v>0</v>
      </c>
      <c r="SOM67" s="830">
        <f t="shared" si="6614"/>
        <v>0</v>
      </c>
      <c r="SOO67" s="830">
        <f t="shared" si="6614"/>
        <v>0</v>
      </c>
      <c r="SOQ67" s="830">
        <f t="shared" si="6614"/>
        <v>0</v>
      </c>
      <c r="SOS67" s="830">
        <f t="shared" si="6614"/>
        <v>0</v>
      </c>
      <c r="SOU67" s="830">
        <f t="shared" si="6614"/>
        <v>0</v>
      </c>
      <c r="SOW67" s="830">
        <f t="shared" si="6614"/>
        <v>0</v>
      </c>
      <c r="SOY67" s="830">
        <f t="shared" si="6614"/>
        <v>0</v>
      </c>
      <c r="SPA67" s="830">
        <f t="shared" si="6614"/>
        <v>0</v>
      </c>
      <c r="SPC67" s="830">
        <f t="shared" si="6614"/>
        <v>0</v>
      </c>
      <c r="SPE67" s="830">
        <f t="shared" si="6614"/>
        <v>0</v>
      </c>
      <c r="SPG67" s="830">
        <f t="shared" si="6614"/>
        <v>0</v>
      </c>
      <c r="SPI67" s="830">
        <f t="shared" si="6614"/>
        <v>0</v>
      </c>
      <c r="SPK67" s="830">
        <f t="shared" si="6646"/>
        <v>0</v>
      </c>
      <c r="SPM67" s="830">
        <f t="shared" si="6646"/>
        <v>0</v>
      </c>
      <c r="SPO67" s="830">
        <f t="shared" si="6646"/>
        <v>0</v>
      </c>
      <c r="SPQ67" s="830">
        <f t="shared" si="6646"/>
        <v>0</v>
      </c>
      <c r="SPS67" s="830">
        <f t="shared" si="6646"/>
        <v>0</v>
      </c>
      <c r="SPU67" s="830">
        <f t="shared" si="6646"/>
        <v>0</v>
      </c>
      <c r="SPW67" s="830">
        <f t="shared" si="6646"/>
        <v>0</v>
      </c>
      <c r="SPY67" s="830">
        <f t="shared" si="6646"/>
        <v>0</v>
      </c>
      <c r="SQA67" s="830">
        <f t="shared" si="6646"/>
        <v>0</v>
      </c>
      <c r="SQC67" s="830">
        <f t="shared" si="6646"/>
        <v>0</v>
      </c>
      <c r="SQE67" s="830">
        <f t="shared" si="6646"/>
        <v>0</v>
      </c>
      <c r="SQG67" s="830">
        <f t="shared" si="6646"/>
        <v>0</v>
      </c>
      <c r="SQI67" s="830">
        <f t="shared" si="6646"/>
        <v>0</v>
      </c>
      <c r="SQK67" s="830">
        <f t="shared" si="6646"/>
        <v>0</v>
      </c>
      <c r="SQM67" s="830">
        <f t="shared" si="6646"/>
        <v>0</v>
      </c>
      <c r="SQO67" s="830">
        <f t="shared" si="6646"/>
        <v>0</v>
      </c>
      <c r="SQQ67" s="830">
        <f t="shared" si="6646"/>
        <v>0</v>
      </c>
      <c r="SQS67" s="830">
        <f t="shared" si="6646"/>
        <v>0</v>
      </c>
      <c r="SQU67" s="830">
        <f t="shared" si="6646"/>
        <v>0</v>
      </c>
      <c r="SQW67" s="830">
        <f t="shared" si="6646"/>
        <v>0</v>
      </c>
      <c r="SQY67" s="830">
        <f t="shared" si="6646"/>
        <v>0</v>
      </c>
      <c r="SRA67" s="830">
        <f t="shared" si="6646"/>
        <v>0</v>
      </c>
      <c r="SRC67" s="830">
        <f t="shared" si="6646"/>
        <v>0</v>
      </c>
      <c r="SRE67" s="830">
        <f t="shared" si="6646"/>
        <v>0</v>
      </c>
      <c r="SRG67" s="830">
        <f t="shared" si="6646"/>
        <v>0</v>
      </c>
      <c r="SRI67" s="830">
        <f t="shared" si="6646"/>
        <v>0</v>
      </c>
      <c r="SRK67" s="830">
        <f t="shared" si="6646"/>
        <v>0</v>
      </c>
      <c r="SRM67" s="830">
        <f t="shared" si="6646"/>
        <v>0</v>
      </c>
      <c r="SRO67" s="830">
        <f t="shared" si="6646"/>
        <v>0</v>
      </c>
      <c r="SRQ67" s="830">
        <f t="shared" si="6646"/>
        <v>0</v>
      </c>
      <c r="SRS67" s="830">
        <f t="shared" si="6646"/>
        <v>0</v>
      </c>
      <c r="SRU67" s="830">
        <f t="shared" si="6646"/>
        <v>0</v>
      </c>
      <c r="SRW67" s="830">
        <f t="shared" si="6678"/>
        <v>0</v>
      </c>
      <c r="SRY67" s="830">
        <f t="shared" si="6678"/>
        <v>0</v>
      </c>
      <c r="SSA67" s="830">
        <f t="shared" si="6678"/>
        <v>0</v>
      </c>
      <c r="SSC67" s="830">
        <f t="shared" si="6678"/>
        <v>0</v>
      </c>
      <c r="SSE67" s="830">
        <f t="shared" si="6678"/>
        <v>0</v>
      </c>
      <c r="SSG67" s="830">
        <f t="shared" si="6678"/>
        <v>0</v>
      </c>
      <c r="SSI67" s="830">
        <f t="shared" si="6678"/>
        <v>0</v>
      </c>
      <c r="SSK67" s="830">
        <f t="shared" si="6678"/>
        <v>0</v>
      </c>
      <c r="SSM67" s="830">
        <f t="shared" si="6678"/>
        <v>0</v>
      </c>
      <c r="SSO67" s="830">
        <f t="shared" si="6678"/>
        <v>0</v>
      </c>
      <c r="SSQ67" s="830">
        <f t="shared" si="6678"/>
        <v>0</v>
      </c>
      <c r="SSS67" s="830">
        <f t="shared" si="6678"/>
        <v>0</v>
      </c>
      <c r="SSU67" s="830">
        <f t="shared" si="6678"/>
        <v>0</v>
      </c>
      <c r="SSW67" s="830">
        <f t="shared" si="6678"/>
        <v>0</v>
      </c>
      <c r="SSY67" s="830">
        <f t="shared" si="6678"/>
        <v>0</v>
      </c>
      <c r="STA67" s="830">
        <f t="shared" si="6678"/>
        <v>0</v>
      </c>
      <c r="STC67" s="830">
        <f t="shared" si="6678"/>
        <v>0</v>
      </c>
      <c r="STE67" s="830">
        <f t="shared" si="6678"/>
        <v>0</v>
      </c>
      <c r="STG67" s="830">
        <f t="shared" si="6678"/>
        <v>0</v>
      </c>
      <c r="STI67" s="830">
        <f t="shared" si="6678"/>
        <v>0</v>
      </c>
      <c r="STK67" s="830">
        <f t="shared" si="6678"/>
        <v>0</v>
      </c>
      <c r="STM67" s="830">
        <f t="shared" si="6678"/>
        <v>0</v>
      </c>
      <c r="STO67" s="830">
        <f t="shared" si="6678"/>
        <v>0</v>
      </c>
      <c r="STQ67" s="830">
        <f t="shared" si="6678"/>
        <v>0</v>
      </c>
      <c r="STS67" s="830">
        <f t="shared" si="6678"/>
        <v>0</v>
      </c>
      <c r="STU67" s="830">
        <f t="shared" si="6678"/>
        <v>0</v>
      </c>
      <c r="STW67" s="830">
        <f t="shared" si="6678"/>
        <v>0</v>
      </c>
      <c r="STY67" s="830">
        <f t="shared" si="6678"/>
        <v>0</v>
      </c>
      <c r="SUA67" s="830">
        <f t="shared" si="6678"/>
        <v>0</v>
      </c>
      <c r="SUC67" s="830">
        <f t="shared" si="6678"/>
        <v>0</v>
      </c>
      <c r="SUE67" s="830">
        <f t="shared" si="6678"/>
        <v>0</v>
      </c>
      <c r="SUG67" s="830">
        <f t="shared" si="6678"/>
        <v>0</v>
      </c>
      <c r="SUI67" s="830">
        <f t="shared" si="6710"/>
        <v>0</v>
      </c>
      <c r="SUK67" s="830">
        <f t="shared" si="6710"/>
        <v>0</v>
      </c>
      <c r="SUM67" s="830">
        <f t="shared" si="6710"/>
        <v>0</v>
      </c>
      <c r="SUO67" s="830">
        <f t="shared" si="6710"/>
        <v>0</v>
      </c>
      <c r="SUQ67" s="830">
        <f t="shared" si="6710"/>
        <v>0</v>
      </c>
      <c r="SUS67" s="830">
        <f t="shared" si="6710"/>
        <v>0</v>
      </c>
      <c r="SUU67" s="830">
        <f t="shared" si="6710"/>
        <v>0</v>
      </c>
      <c r="SUW67" s="830">
        <f t="shared" si="6710"/>
        <v>0</v>
      </c>
      <c r="SUY67" s="830">
        <f t="shared" si="6710"/>
        <v>0</v>
      </c>
      <c r="SVA67" s="830">
        <f t="shared" si="6710"/>
        <v>0</v>
      </c>
      <c r="SVC67" s="830">
        <f t="shared" si="6710"/>
        <v>0</v>
      </c>
      <c r="SVE67" s="830">
        <f t="shared" si="6710"/>
        <v>0</v>
      </c>
      <c r="SVG67" s="830">
        <f t="shared" si="6710"/>
        <v>0</v>
      </c>
      <c r="SVI67" s="830">
        <f t="shared" si="6710"/>
        <v>0</v>
      </c>
      <c r="SVK67" s="830">
        <f t="shared" si="6710"/>
        <v>0</v>
      </c>
      <c r="SVM67" s="830">
        <f t="shared" si="6710"/>
        <v>0</v>
      </c>
      <c r="SVO67" s="830">
        <f t="shared" si="6710"/>
        <v>0</v>
      </c>
      <c r="SVQ67" s="830">
        <f t="shared" si="6710"/>
        <v>0</v>
      </c>
      <c r="SVS67" s="830">
        <f t="shared" si="6710"/>
        <v>0</v>
      </c>
      <c r="SVU67" s="830">
        <f t="shared" si="6710"/>
        <v>0</v>
      </c>
      <c r="SVW67" s="830">
        <f t="shared" si="6710"/>
        <v>0</v>
      </c>
      <c r="SVY67" s="830">
        <f t="shared" si="6710"/>
        <v>0</v>
      </c>
      <c r="SWA67" s="830">
        <f t="shared" si="6710"/>
        <v>0</v>
      </c>
      <c r="SWC67" s="830">
        <f t="shared" si="6710"/>
        <v>0</v>
      </c>
      <c r="SWE67" s="830">
        <f t="shared" si="6710"/>
        <v>0</v>
      </c>
      <c r="SWG67" s="830">
        <f t="shared" si="6710"/>
        <v>0</v>
      </c>
      <c r="SWI67" s="830">
        <f t="shared" si="6710"/>
        <v>0</v>
      </c>
      <c r="SWK67" s="830">
        <f t="shared" si="6710"/>
        <v>0</v>
      </c>
      <c r="SWM67" s="830">
        <f t="shared" si="6710"/>
        <v>0</v>
      </c>
      <c r="SWO67" s="830">
        <f t="shared" si="6710"/>
        <v>0</v>
      </c>
      <c r="SWQ67" s="830">
        <f t="shared" si="6710"/>
        <v>0</v>
      </c>
      <c r="SWS67" s="830">
        <f t="shared" si="6710"/>
        <v>0</v>
      </c>
      <c r="SWU67" s="830">
        <f t="shared" si="6742"/>
        <v>0</v>
      </c>
      <c r="SWW67" s="830">
        <f t="shared" si="6742"/>
        <v>0</v>
      </c>
      <c r="SWY67" s="830">
        <f t="shared" si="6742"/>
        <v>0</v>
      </c>
      <c r="SXA67" s="830">
        <f t="shared" si="6742"/>
        <v>0</v>
      </c>
      <c r="SXC67" s="830">
        <f t="shared" si="6742"/>
        <v>0</v>
      </c>
      <c r="SXE67" s="830">
        <f t="shared" si="6742"/>
        <v>0</v>
      </c>
      <c r="SXG67" s="830">
        <f t="shared" si="6742"/>
        <v>0</v>
      </c>
      <c r="SXI67" s="830">
        <f t="shared" si="6742"/>
        <v>0</v>
      </c>
      <c r="SXK67" s="830">
        <f t="shared" si="6742"/>
        <v>0</v>
      </c>
      <c r="SXM67" s="830">
        <f t="shared" si="6742"/>
        <v>0</v>
      </c>
      <c r="SXO67" s="830">
        <f t="shared" si="6742"/>
        <v>0</v>
      </c>
      <c r="SXQ67" s="830">
        <f t="shared" si="6742"/>
        <v>0</v>
      </c>
      <c r="SXS67" s="830">
        <f t="shared" si="6742"/>
        <v>0</v>
      </c>
      <c r="SXU67" s="830">
        <f t="shared" si="6742"/>
        <v>0</v>
      </c>
      <c r="SXW67" s="830">
        <f t="shared" si="6742"/>
        <v>0</v>
      </c>
      <c r="SXY67" s="830">
        <f t="shared" si="6742"/>
        <v>0</v>
      </c>
      <c r="SYA67" s="830">
        <f t="shared" si="6742"/>
        <v>0</v>
      </c>
      <c r="SYC67" s="830">
        <f t="shared" si="6742"/>
        <v>0</v>
      </c>
      <c r="SYE67" s="830">
        <f t="shared" si="6742"/>
        <v>0</v>
      </c>
      <c r="SYG67" s="830">
        <f t="shared" si="6742"/>
        <v>0</v>
      </c>
      <c r="SYI67" s="830">
        <f t="shared" si="6742"/>
        <v>0</v>
      </c>
      <c r="SYK67" s="830">
        <f t="shared" si="6742"/>
        <v>0</v>
      </c>
      <c r="SYM67" s="830">
        <f t="shared" si="6742"/>
        <v>0</v>
      </c>
      <c r="SYO67" s="830">
        <f t="shared" si="6742"/>
        <v>0</v>
      </c>
      <c r="SYQ67" s="830">
        <f t="shared" si="6742"/>
        <v>0</v>
      </c>
      <c r="SYS67" s="830">
        <f t="shared" si="6742"/>
        <v>0</v>
      </c>
      <c r="SYU67" s="830">
        <f t="shared" si="6742"/>
        <v>0</v>
      </c>
      <c r="SYW67" s="830">
        <f t="shared" si="6742"/>
        <v>0</v>
      </c>
      <c r="SYY67" s="830">
        <f t="shared" si="6742"/>
        <v>0</v>
      </c>
      <c r="SZA67" s="830">
        <f t="shared" si="6742"/>
        <v>0</v>
      </c>
      <c r="SZC67" s="830">
        <f t="shared" si="6742"/>
        <v>0</v>
      </c>
      <c r="SZE67" s="830">
        <f t="shared" si="6742"/>
        <v>0</v>
      </c>
      <c r="SZG67" s="830">
        <f t="shared" si="6774"/>
        <v>0</v>
      </c>
      <c r="SZI67" s="830">
        <f t="shared" si="6774"/>
        <v>0</v>
      </c>
      <c r="SZK67" s="830">
        <f t="shared" si="6774"/>
        <v>0</v>
      </c>
      <c r="SZM67" s="830">
        <f t="shared" si="6774"/>
        <v>0</v>
      </c>
      <c r="SZO67" s="830">
        <f t="shared" si="6774"/>
        <v>0</v>
      </c>
      <c r="SZQ67" s="830">
        <f t="shared" si="6774"/>
        <v>0</v>
      </c>
      <c r="SZS67" s="830">
        <f t="shared" si="6774"/>
        <v>0</v>
      </c>
      <c r="SZU67" s="830">
        <f t="shared" si="6774"/>
        <v>0</v>
      </c>
      <c r="SZW67" s="830">
        <f t="shared" si="6774"/>
        <v>0</v>
      </c>
      <c r="SZY67" s="830">
        <f t="shared" si="6774"/>
        <v>0</v>
      </c>
      <c r="TAA67" s="830">
        <f t="shared" si="6774"/>
        <v>0</v>
      </c>
      <c r="TAC67" s="830">
        <f t="shared" si="6774"/>
        <v>0</v>
      </c>
      <c r="TAE67" s="830">
        <f t="shared" si="6774"/>
        <v>0</v>
      </c>
      <c r="TAG67" s="830">
        <f t="shared" si="6774"/>
        <v>0</v>
      </c>
      <c r="TAI67" s="830">
        <f t="shared" si="6774"/>
        <v>0</v>
      </c>
      <c r="TAK67" s="830">
        <f t="shared" si="6774"/>
        <v>0</v>
      </c>
      <c r="TAM67" s="830">
        <f t="shared" si="6774"/>
        <v>0</v>
      </c>
      <c r="TAO67" s="830">
        <f t="shared" si="6774"/>
        <v>0</v>
      </c>
      <c r="TAQ67" s="830">
        <f t="shared" si="6774"/>
        <v>0</v>
      </c>
      <c r="TAS67" s="830">
        <f t="shared" si="6774"/>
        <v>0</v>
      </c>
      <c r="TAU67" s="830">
        <f t="shared" si="6774"/>
        <v>0</v>
      </c>
      <c r="TAW67" s="830">
        <f t="shared" si="6774"/>
        <v>0</v>
      </c>
      <c r="TAY67" s="830">
        <f t="shared" si="6774"/>
        <v>0</v>
      </c>
      <c r="TBA67" s="830">
        <f t="shared" si="6774"/>
        <v>0</v>
      </c>
      <c r="TBC67" s="830">
        <f t="shared" si="6774"/>
        <v>0</v>
      </c>
      <c r="TBE67" s="830">
        <f t="shared" si="6774"/>
        <v>0</v>
      </c>
      <c r="TBG67" s="830">
        <f t="shared" si="6774"/>
        <v>0</v>
      </c>
      <c r="TBI67" s="830">
        <f t="shared" si="6774"/>
        <v>0</v>
      </c>
      <c r="TBK67" s="830">
        <f t="shared" si="6774"/>
        <v>0</v>
      </c>
      <c r="TBM67" s="830">
        <f t="shared" si="6774"/>
        <v>0</v>
      </c>
      <c r="TBO67" s="830">
        <f t="shared" si="6774"/>
        <v>0</v>
      </c>
      <c r="TBQ67" s="830">
        <f t="shared" si="6774"/>
        <v>0</v>
      </c>
      <c r="TBS67" s="830">
        <f t="shared" si="6806"/>
        <v>0</v>
      </c>
      <c r="TBU67" s="830">
        <f t="shared" si="6806"/>
        <v>0</v>
      </c>
      <c r="TBW67" s="830">
        <f t="shared" si="6806"/>
        <v>0</v>
      </c>
      <c r="TBY67" s="830">
        <f t="shared" si="6806"/>
        <v>0</v>
      </c>
      <c r="TCA67" s="830">
        <f t="shared" si="6806"/>
        <v>0</v>
      </c>
      <c r="TCC67" s="830">
        <f t="shared" si="6806"/>
        <v>0</v>
      </c>
      <c r="TCE67" s="830">
        <f t="shared" si="6806"/>
        <v>0</v>
      </c>
      <c r="TCG67" s="830">
        <f t="shared" si="6806"/>
        <v>0</v>
      </c>
      <c r="TCI67" s="830">
        <f t="shared" si="6806"/>
        <v>0</v>
      </c>
      <c r="TCK67" s="830">
        <f t="shared" si="6806"/>
        <v>0</v>
      </c>
      <c r="TCM67" s="830">
        <f t="shared" si="6806"/>
        <v>0</v>
      </c>
      <c r="TCO67" s="830">
        <f t="shared" si="6806"/>
        <v>0</v>
      </c>
      <c r="TCQ67" s="830">
        <f t="shared" si="6806"/>
        <v>0</v>
      </c>
      <c r="TCS67" s="830">
        <f t="shared" si="6806"/>
        <v>0</v>
      </c>
      <c r="TCU67" s="830">
        <f t="shared" si="6806"/>
        <v>0</v>
      </c>
      <c r="TCW67" s="830">
        <f t="shared" si="6806"/>
        <v>0</v>
      </c>
      <c r="TCY67" s="830">
        <f t="shared" si="6806"/>
        <v>0</v>
      </c>
      <c r="TDA67" s="830">
        <f t="shared" si="6806"/>
        <v>0</v>
      </c>
      <c r="TDC67" s="830">
        <f t="shared" si="6806"/>
        <v>0</v>
      </c>
      <c r="TDE67" s="830">
        <f t="shared" si="6806"/>
        <v>0</v>
      </c>
      <c r="TDG67" s="830">
        <f t="shared" si="6806"/>
        <v>0</v>
      </c>
      <c r="TDI67" s="830">
        <f t="shared" si="6806"/>
        <v>0</v>
      </c>
      <c r="TDK67" s="830">
        <f t="shared" si="6806"/>
        <v>0</v>
      </c>
      <c r="TDM67" s="830">
        <f t="shared" si="6806"/>
        <v>0</v>
      </c>
      <c r="TDO67" s="830">
        <f t="shared" si="6806"/>
        <v>0</v>
      </c>
      <c r="TDQ67" s="830">
        <f t="shared" si="6806"/>
        <v>0</v>
      </c>
      <c r="TDS67" s="830">
        <f t="shared" si="6806"/>
        <v>0</v>
      </c>
      <c r="TDU67" s="830">
        <f t="shared" si="6806"/>
        <v>0</v>
      </c>
      <c r="TDW67" s="830">
        <f t="shared" si="6806"/>
        <v>0</v>
      </c>
      <c r="TDY67" s="830">
        <f t="shared" si="6806"/>
        <v>0</v>
      </c>
      <c r="TEA67" s="830">
        <f t="shared" si="6806"/>
        <v>0</v>
      </c>
      <c r="TEC67" s="830">
        <f t="shared" si="6806"/>
        <v>0</v>
      </c>
      <c r="TEE67" s="830">
        <f t="shared" si="6838"/>
        <v>0</v>
      </c>
      <c r="TEG67" s="830">
        <f t="shared" si="6838"/>
        <v>0</v>
      </c>
      <c r="TEI67" s="830">
        <f t="shared" si="6838"/>
        <v>0</v>
      </c>
      <c r="TEK67" s="830">
        <f t="shared" si="6838"/>
        <v>0</v>
      </c>
      <c r="TEM67" s="830">
        <f t="shared" si="6838"/>
        <v>0</v>
      </c>
      <c r="TEO67" s="830">
        <f t="shared" si="6838"/>
        <v>0</v>
      </c>
      <c r="TEQ67" s="830">
        <f t="shared" si="6838"/>
        <v>0</v>
      </c>
      <c r="TES67" s="830">
        <f t="shared" si="6838"/>
        <v>0</v>
      </c>
      <c r="TEU67" s="830">
        <f t="shared" si="6838"/>
        <v>0</v>
      </c>
      <c r="TEW67" s="830">
        <f t="shared" si="6838"/>
        <v>0</v>
      </c>
      <c r="TEY67" s="830">
        <f t="shared" si="6838"/>
        <v>0</v>
      </c>
      <c r="TFA67" s="830">
        <f t="shared" si="6838"/>
        <v>0</v>
      </c>
      <c r="TFC67" s="830">
        <f t="shared" si="6838"/>
        <v>0</v>
      </c>
      <c r="TFE67" s="830">
        <f t="shared" si="6838"/>
        <v>0</v>
      </c>
      <c r="TFG67" s="830">
        <f t="shared" si="6838"/>
        <v>0</v>
      </c>
      <c r="TFI67" s="830">
        <f t="shared" si="6838"/>
        <v>0</v>
      </c>
      <c r="TFK67" s="830">
        <f t="shared" si="6838"/>
        <v>0</v>
      </c>
      <c r="TFM67" s="830">
        <f t="shared" si="6838"/>
        <v>0</v>
      </c>
      <c r="TFO67" s="830">
        <f t="shared" si="6838"/>
        <v>0</v>
      </c>
      <c r="TFQ67" s="830">
        <f t="shared" si="6838"/>
        <v>0</v>
      </c>
      <c r="TFS67" s="830">
        <f t="shared" si="6838"/>
        <v>0</v>
      </c>
      <c r="TFU67" s="830">
        <f t="shared" si="6838"/>
        <v>0</v>
      </c>
      <c r="TFW67" s="830">
        <f t="shared" si="6838"/>
        <v>0</v>
      </c>
      <c r="TFY67" s="830">
        <f t="shared" si="6838"/>
        <v>0</v>
      </c>
      <c r="TGA67" s="830">
        <f t="shared" si="6838"/>
        <v>0</v>
      </c>
      <c r="TGC67" s="830">
        <f t="shared" si="6838"/>
        <v>0</v>
      </c>
      <c r="TGE67" s="830">
        <f t="shared" si="6838"/>
        <v>0</v>
      </c>
      <c r="TGG67" s="830">
        <f t="shared" si="6838"/>
        <v>0</v>
      </c>
      <c r="TGI67" s="830">
        <f t="shared" si="6838"/>
        <v>0</v>
      </c>
      <c r="TGK67" s="830">
        <f t="shared" si="6838"/>
        <v>0</v>
      </c>
      <c r="TGM67" s="830">
        <f t="shared" si="6838"/>
        <v>0</v>
      </c>
      <c r="TGO67" s="830">
        <f t="shared" si="6838"/>
        <v>0</v>
      </c>
      <c r="TGQ67" s="830">
        <f t="shared" si="6870"/>
        <v>0</v>
      </c>
      <c r="TGS67" s="830">
        <f t="shared" si="6870"/>
        <v>0</v>
      </c>
      <c r="TGU67" s="830">
        <f t="shared" si="6870"/>
        <v>0</v>
      </c>
      <c r="TGW67" s="830">
        <f t="shared" si="6870"/>
        <v>0</v>
      </c>
      <c r="TGY67" s="830">
        <f t="shared" si="6870"/>
        <v>0</v>
      </c>
      <c r="THA67" s="830">
        <f t="shared" si="6870"/>
        <v>0</v>
      </c>
      <c r="THC67" s="830">
        <f t="shared" si="6870"/>
        <v>0</v>
      </c>
      <c r="THE67" s="830">
        <f t="shared" si="6870"/>
        <v>0</v>
      </c>
      <c r="THG67" s="830">
        <f t="shared" si="6870"/>
        <v>0</v>
      </c>
      <c r="THI67" s="830">
        <f t="shared" si="6870"/>
        <v>0</v>
      </c>
      <c r="THK67" s="830">
        <f t="shared" si="6870"/>
        <v>0</v>
      </c>
      <c r="THM67" s="830">
        <f t="shared" si="6870"/>
        <v>0</v>
      </c>
      <c r="THO67" s="830">
        <f t="shared" si="6870"/>
        <v>0</v>
      </c>
      <c r="THQ67" s="830">
        <f t="shared" si="6870"/>
        <v>0</v>
      </c>
      <c r="THS67" s="830">
        <f t="shared" si="6870"/>
        <v>0</v>
      </c>
      <c r="THU67" s="830">
        <f t="shared" si="6870"/>
        <v>0</v>
      </c>
      <c r="THW67" s="830">
        <f t="shared" si="6870"/>
        <v>0</v>
      </c>
      <c r="THY67" s="830">
        <f t="shared" si="6870"/>
        <v>0</v>
      </c>
      <c r="TIA67" s="830">
        <f t="shared" si="6870"/>
        <v>0</v>
      </c>
      <c r="TIC67" s="830">
        <f t="shared" si="6870"/>
        <v>0</v>
      </c>
      <c r="TIE67" s="830">
        <f t="shared" si="6870"/>
        <v>0</v>
      </c>
      <c r="TIG67" s="830">
        <f t="shared" si="6870"/>
        <v>0</v>
      </c>
      <c r="TII67" s="830">
        <f t="shared" si="6870"/>
        <v>0</v>
      </c>
      <c r="TIK67" s="830">
        <f t="shared" si="6870"/>
        <v>0</v>
      </c>
      <c r="TIM67" s="830">
        <f t="shared" si="6870"/>
        <v>0</v>
      </c>
      <c r="TIO67" s="830">
        <f t="shared" si="6870"/>
        <v>0</v>
      </c>
      <c r="TIQ67" s="830">
        <f t="shared" si="6870"/>
        <v>0</v>
      </c>
      <c r="TIS67" s="830">
        <f t="shared" si="6870"/>
        <v>0</v>
      </c>
      <c r="TIU67" s="830">
        <f t="shared" si="6870"/>
        <v>0</v>
      </c>
      <c r="TIW67" s="830">
        <f t="shared" si="6870"/>
        <v>0</v>
      </c>
      <c r="TIY67" s="830">
        <f t="shared" si="6870"/>
        <v>0</v>
      </c>
      <c r="TJA67" s="830">
        <f t="shared" si="6870"/>
        <v>0</v>
      </c>
      <c r="TJC67" s="830">
        <f t="shared" si="6902"/>
        <v>0</v>
      </c>
      <c r="TJE67" s="830">
        <f t="shared" si="6902"/>
        <v>0</v>
      </c>
      <c r="TJG67" s="830">
        <f t="shared" si="6902"/>
        <v>0</v>
      </c>
      <c r="TJI67" s="830">
        <f t="shared" si="6902"/>
        <v>0</v>
      </c>
      <c r="TJK67" s="830">
        <f t="shared" si="6902"/>
        <v>0</v>
      </c>
      <c r="TJM67" s="830">
        <f t="shared" si="6902"/>
        <v>0</v>
      </c>
      <c r="TJO67" s="830">
        <f t="shared" si="6902"/>
        <v>0</v>
      </c>
      <c r="TJQ67" s="830">
        <f t="shared" si="6902"/>
        <v>0</v>
      </c>
      <c r="TJS67" s="830">
        <f t="shared" si="6902"/>
        <v>0</v>
      </c>
      <c r="TJU67" s="830">
        <f t="shared" si="6902"/>
        <v>0</v>
      </c>
      <c r="TJW67" s="830">
        <f t="shared" si="6902"/>
        <v>0</v>
      </c>
      <c r="TJY67" s="830">
        <f t="shared" si="6902"/>
        <v>0</v>
      </c>
      <c r="TKA67" s="830">
        <f t="shared" si="6902"/>
        <v>0</v>
      </c>
      <c r="TKC67" s="830">
        <f t="shared" si="6902"/>
        <v>0</v>
      </c>
      <c r="TKE67" s="830">
        <f t="shared" si="6902"/>
        <v>0</v>
      </c>
      <c r="TKG67" s="830">
        <f t="shared" si="6902"/>
        <v>0</v>
      </c>
      <c r="TKI67" s="830">
        <f t="shared" si="6902"/>
        <v>0</v>
      </c>
      <c r="TKK67" s="830">
        <f t="shared" si="6902"/>
        <v>0</v>
      </c>
      <c r="TKM67" s="830">
        <f t="shared" si="6902"/>
        <v>0</v>
      </c>
      <c r="TKO67" s="830">
        <f t="shared" si="6902"/>
        <v>0</v>
      </c>
      <c r="TKQ67" s="830">
        <f t="shared" si="6902"/>
        <v>0</v>
      </c>
      <c r="TKS67" s="830">
        <f t="shared" si="6902"/>
        <v>0</v>
      </c>
      <c r="TKU67" s="830">
        <f t="shared" si="6902"/>
        <v>0</v>
      </c>
      <c r="TKW67" s="830">
        <f t="shared" si="6902"/>
        <v>0</v>
      </c>
      <c r="TKY67" s="830">
        <f t="shared" si="6902"/>
        <v>0</v>
      </c>
      <c r="TLA67" s="830">
        <f t="shared" si="6902"/>
        <v>0</v>
      </c>
      <c r="TLC67" s="830">
        <f t="shared" si="6902"/>
        <v>0</v>
      </c>
      <c r="TLE67" s="830">
        <f t="shared" si="6902"/>
        <v>0</v>
      </c>
      <c r="TLG67" s="830">
        <f t="shared" si="6902"/>
        <v>0</v>
      </c>
      <c r="TLI67" s="830">
        <f t="shared" si="6902"/>
        <v>0</v>
      </c>
      <c r="TLK67" s="830">
        <f t="shared" si="6902"/>
        <v>0</v>
      </c>
      <c r="TLM67" s="830">
        <f t="shared" si="6902"/>
        <v>0</v>
      </c>
      <c r="TLO67" s="830">
        <f t="shared" si="6934"/>
        <v>0</v>
      </c>
      <c r="TLQ67" s="830">
        <f t="shared" si="6934"/>
        <v>0</v>
      </c>
      <c r="TLS67" s="830">
        <f t="shared" si="6934"/>
        <v>0</v>
      </c>
      <c r="TLU67" s="830">
        <f t="shared" si="6934"/>
        <v>0</v>
      </c>
      <c r="TLW67" s="830">
        <f t="shared" si="6934"/>
        <v>0</v>
      </c>
      <c r="TLY67" s="830">
        <f t="shared" si="6934"/>
        <v>0</v>
      </c>
      <c r="TMA67" s="830">
        <f t="shared" si="6934"/>
        <v>0</v>
      </c>
      <c r="TMC67" s="830">
        <f t="shared" si="6934"/>
        <v>0</v>
      </c>
      <c r="TME67" s="830">
        <f t="shared" si="6934"/>
        <v>0</v>
      </c>
      <c r="TMG67" s="830">
        <f t="shared" si="6934"/>
        <v>0</v>
      </c>
      <c r="TMI67" s="830">
        <f t="shared" si="6934"/>
        <v>0</v>
      </c>
      <c r="TMK67" s="830">
        <f t="shared" si="6934"/>
        <v>0</v>
      </c>
      <c r="TMM67" s="830">
        <f t="shared" si="6934"/>
        <v>0</v>
      </c>
      <c r="TMO67" s="830">
        <f t="shared" si="6934"/>
        <v>0</v>
      </c>
      <c r="TMQ67" s="830">
        <f t="shared" si="6934"/>
        <v>0</v>
      </c>
      <c r="TMS67" s="830">
        <f t="shared" si="6934"/>
        <v>0</v>
      </c>
      <c r="TMU67" s="830">
        <f t="shared" si="6934"/>
        <v>0</v>
      </c>
      <c r="TMW67" s="830">
        <f t="shared" si="6934"/>
        <v>0</v>
      </c>
      <c r="TMY67" s="830">
        <f t="shared" si="6934"/>
        <v>0</v>
      </c>
      <c r="TNA67" s="830">
        <f t="shared" si="6934"/>
        <v>0</v>
      </c>
      <c r="TNC67" s="830">
        <f t="shared" si="6934"/>
        <v>0</v>
      </c>
      <c r="TNE67" s="830">
        <f t="shared" si="6934"/>
        <v>0</v>
      </c>
      <c r="TNG67" s="830">
        <f t="shared" si="6934"/>
        <v>0</v>
      </c>
      <c r="TNI67" s="830">
        <f t="shared" si="6934"/>
        <v>0</v>
      </c>
      <c r="TNK67" s="830">
        <f t="shared" si="6934"/>
        <v>0</v>
      </c>
      <c r="TNM67" s="830">
        <f t="shared" si="6934"/>
        <v>0</v>
      </c>
      <c r="TNO67" s="830">
        <f t="shared" si="6934"/>
        <v>0</v>
      </c>
      <c r="TNQ67" s="830">
        <f t="shared" si="6934"/>
        <v>0</v>
      </c>
      <c r="TNS67" s="830">
        <f t="shared" si="6934"/>
        <v>0</v>
      </c>
      <c r="TNU67" s="830">
        <f t="shared" si="6934"/>
        <v>0</v>
      </c>
      <c r="TNW67" s="830">
        <f t="shared" si="6934"/>
        <v>0</v>
      </c>
      <c r="TNY67" s="830">
        <f t="shared" si="6934"/>
        <v>0</v>
      </c>
      <c r="TOA67" s="830">
        <f t="shared" si="6966"/>
        <v>0</v>
      </c>
      <c r="TOC67" s="830">
        <f t="shared" si="6966"/>
        <v>0</v>
      </c>
      <c r="TOE67" s="830">
        <f t="shared" si="6966"/>
        <v>0</v>
      </c>
      <c r="TOG67" s="830">
        <f t="shared" si="6966"/>
        <v>0</v>
      </c>
      <c r="TOI67" s="830">
        <f t="shared" si="6966"/>
        <v>0</v>
      </c>
      <c r="TOK67" s="830">
        <f t="shared" si="6966"/>
        <v>0</v>
      </c>
      <c r="TOM67" s="830">
        <f t="shared" si="6966"/>
        <v>0</v>
      </c>
      <c r="TOO67" s="830">
        <f t="shared" si="6966"/>
        <v>0</v>
      </c>
      <c r="TOQ67" s="830">
        <f t="shared" si="6966"/>
        <v>0</v>
      </c>
      <c r="TOS67" s="830">
        <f t="shared" si="6966"/>
        <v>0</v>
      </c>
      <c r="TOU67" s="830">
        <f t="shared" si="6966"/>
        <v>0</v>
      </c>
      <c r="TOW67" s="830">
        <f t="shared" si="6966"/>
        <v>0</v>
      </c>
      <c r="TOY67" s="830">
        <f t="shared" si="6966"/>
        <v>0</v>
      </c>
      <c r="TPA67" s="830">
        <f t="shared" si="6966"/>
        <v>0</v>
      </c>
      <c r="TPC67" s="830">
        <f t="shared" si="6966"/>
        <v>0</v>
      </c>
      <c r="TPE67" s="830">
        <f t="shared" si="6966"/>
        <v>0</v>
      </c>
      <c r="TPG67" s="830">
        <f t="shared" si="6966"/>
        <v>0</v>
      </c>
      <c r="TPI67" s="830">
        <f t="shared" si="6966"/>
        <v>0</v>
      </c>
      <c r="TPK67" s="830">
        <f t="shared" si="6966"/>
        <v>0</v>
      </c>
      <c r="TPM67" s="830">
        <f t="shared" si="6966"/>
        <v>0</v>
      </c>
      <c r="TPO67" s="830">
        <f t="shared" si="6966"/>
        <v>0</v>
      </c>
      <c r="TPQ67" s="830">
        <f t="shared" si="6966"/>
        <v>0</v>
      </c>
      <c r="TPS67" s="830">
        <f t="shared" si="6966"/>
        <v>0</v>
      </c>
      <c r="TPU67" s="830">
        <f t="shared" si="6966"/>
        <v>0</v>
      </c>
      <c r="TPW67" s="830">
        <f t="shared" si="6966"/>
        <v>0</v>
      </c>
      <c r="TPY67" s="830">
        <f t="shared" si="6966"/>
        <v>0</v>
      </c>
      <c r="TQA67" s="830">
        <f t="shared" si="6966"/>
        <v>0</v>
      </c>
      <c r="TQC67" s="830">
        <f t="shared" si="6966"/>
        <v>0</v>
      </c>
      <c r="TQE67" s="830">
        <f t="shared" si="6966"/>
        <v>0</v>
      </c>
      <c r="TQG67" s="830">
        <f t="shared" si="6966"/>
        <v>0</v>
      </c>
      <c r="TQI67" s="830">
        <f t="shared" si="6966"/>
        <v>0</v>
      </c>
      <c r="TQK67" s="830">
        <f t="shared" si="6966"/>
        <v>0</v>
      </c>
      <c r="TQM67" s="830">
        <f t="shared" si="6998"/>
        <v>0</v>
      </c>
      <c r="TQO67" s="830">
        <f t="shared" si="6998"/>
        <v>0</v>
      </c>
      <c r="TQQ67" s="830">
        <f t="shared" si="6998"/>
        <v>0</v>
      </c>
      <c r="TQS67" s="830">
        <f t="shared" si="6998"/>
        <v>0</v>
      </c>
      <c r="TQU67" s="830">
        <f t="shared" si="6998"/>
        <v>0</v>
      </c>
      <c r="TQW67" s="830">
        <f t="shared" si="6998"/>
        <v>0</v>
      </c>
      <c r="TQY67" s="830">
        <f t="shared" si="6998"/>
        <v>0</v>
      </c>
      <c r="TRA67" s="830">
        <f t="shared" si="6998"/>
        <v>0</v>
      </c>
      <c r="TRC67" s="830">
        <f t="shared" si="6998"/>
        <v>0</v>
      </c>
      <c r="TRE67" s="830">
        <f t="shared" si="6998"/>
        <v>0</v>
      </c>
      <c r="TRG67" s="830">
        <f t="shared" si="6998"/>
        <v>0</v>
      </c>
      <c r="TRI67" s="830">
        <f t="shared" si="6998"/>
        <v>0</v>
      </c>
      <c r="TRK67" s="830">
        <f t="shared" si="6998"/>
        <v>0</v>
      </c>
      <c r="TRM67" s="830">
        <f t="shared" si="6998"/>
        <v>0</v>
      </c>
      <c r="TRO67" s="830">
        <f t="shared" si="6998"/>
        <v>0</v>
      </c>
      <c r="TRQ67" s="830">
        <f t="shared" si="6998"/>
        <v>0</v>
      </c>
      <c r="TRS67" s="830">
        <f t="shared" si="6998"/>
        <v>0</v>
      </c>
      <c r="TRU67" s="830">
        <f t="shared" si="6998"/>
        <v>0</v>
      </c>
      <c r="TRW67" s="830">
        <f t="shared" si="6998"/>
        <v>0</v>
      </c>
      <c r="TRY67" s="830">
        <f t="shared" si="6998"/>
        <v>0</v>
      </c>
      <c r="TSA67" s="830">
        <f t="shared" si="6998"/>
        <v>0</v>
      </c>
      <c r="TSC67" s="830">
        <f t="shared" si="6998"/>
        <v>0</v>
      </c>
      <c r="TSE67" s="830">
        <f t="shared" si="6998"/>
        <v>0</v>
      </c>
      <c r="TSG67" s="830">
        <f t="shared" si="6998"/>
        <v>0</v>
      </c>
      <c r="TSI67" s="830">
        <f t="shared" si="6998"/>
        <v>0</v>
      </c>
      <c r="TSK67" s="830">
        <f t="shared" si="6998"/>
        <v>0</v>
      </c>
      <c r="TSM67" s="830">
        <f t="shared" si="6998"/>
        <v>0</v>
      </c>
      <c r="TSO67" s="830">
        <f t="shared" si="6998"/>
        <v>0</v>
      </c>
      <c r="TSQ67" s="830">
        <f t="shared" si="6998"/>
        <v>0</v>
      </c>
      <c r="TSS67" s="830">
        <f t="shared" si="6998"/>
        <v>0</v>
      </c>
      <c r="TSU67" s="830">
        <f t="shared" si="6998"/>
        <v>0</v>
      </c>
      <c r="TSW67" s="830">
        <f t="shared" si="6998"/>
        <v>0</v>
      </c>
      <c r="TSY67" s="830">
        <f t="shared" si="7030"/>
        <v>0</v>
      </c>
      <c r="TTA67" s="830">
        <f t="shared" si="7030"/>
        <v>0</v>
      </c>
      <c r="TTC67" s="830">
        <f t="shared" si="7030"/>
        <v>0</v>
      </c>
      <c r="TTE67" s="830">
        <f t="shared" si="7030"/>
        <v>0</v>
      </c>
      <c r="TTG67" s="830">
        <f t="shared" si="7030"/>
        <v>0</v>
      </c>
      <c r="TTI67" s="830">
        <f t="shared" si="7030"/>
        <v>0</v>
      </c>
      <c r="TTK67" s="830">
        <f t="shared" si="7030"/>
        <v>0</v>
      </c>
      <c r="TTM67" s="830">
        <f t="shared" si="7030"/>
        <v>0</v>
      </c>
      <c r="TTO67" s="830">
        <f t="shared" si="7030"/>
        <v>0</v>
      </c>
      <c r="TTQ67" s="830">
        <f t="shared" si="7030"/>
        <v>0</v>
      </c>
      <c r="TTS67" s="830">
        <f t="shared" si="7030"/>
        <v>0</v>
      </c>
      <c r="TTU67" s="830">
        <f t="shared" si="7030"/>
        <v>0</v>
      </c>
      <c r="TTW67" s="830">
        <f t="shared" si="7030"/>
        <v>0</v>
      </c>
      <c r="TTY67" s="830">
        <f t="shared" si="7030"/>
        <v>0</v>
      </c>
      <c r="TUA67" s="830">
        <f t="shared" si="7030"/>
        <v>0</v>
      </c>
      <c r="TUC67" s="830">
        <f t="shared" si="7030"/>
        <v>0</v>
      </c>
      <c r="TUE67" s="830">
        <f t="shared" si="7030"/>
        <v>0</v>
      </c>
      <c r="TUG67" s="830">
        <f t="shared" si="7030"/>
        <v>0</v>
      </c>
      <c r="TUI67" s="830">
        <f t="shared" si="7030"/>
        <v>0</v>
      </c>
      <c r="TUK67" s="830">
        <f t="shared" si="7030"/>
        <v>0</v>
      </c>
      <c r="TUM67" s="830">
        <f t="shared" si="7030"/>
        <v>0</v>
      </c>
      <c r="TUO67" s="830">
        <f t="shared" si="7030"/>
        <v>0</v>
      </c>
      <c r="TUQ67" s="830">
        <f t="shared" si="7030"/>
        <v>0</v>
      </c>
      <c r="TUS67" s="830">
        <f t="shared" si="7030"/>
        <v>0</v>
      </c>
      <c r="TUU67" s="830">
        <f t="shared" si="7030"/>
        <v>0</v>
      </c>
      <c r="TUW67" s="830">
        <f t="shared" si="7030"/>
        <v>0</v>
      </c>
      <c r="TUY67" s="830">
        <f t="shared" si="7030"/>
        <v>0</v>
      </c>
      <c r="TVA67" s="830">
        <f t="shared" si="7030"/>
        <v>0</v>
      </c>
      <c r="TVC67" s="830">
        <f t="shared" si="7030"/>
        <v>0</v>
      </c>
      <c r="TVE67" s="830">
        <f t="shared" si="7030"/>
        <v>0</v>
      </c>
      <c r="TVG67" s="830">
        <f t="shared" si="7030"/>
        <v>0</v>
      </c>
      <c r="TVI67" s="830">
        <f t="shared" si="7030"/>
        <v>0</v>
      </c>
      <c r="TVK67" s="830">
        <f t="shared" si="7062"/>
        <v>0</v>
      </c>
      <c r="TVM67" s="830">
        <f t="shared" si="7062"/>
        <v>0</v>
      </c>
      <c r="TVO67" s="830">
        <f t="shared" si="7062"/>
        <v>0</v>
      </c>
      <c r="TVQ67" s="830">
        <f t="shared" si="7062"/>
        <v>0</v>
      </c>
      <c r="TVS67" s="830">
        <f t="shared" si="7062"/>
        <v>0</v>
      </c>
      <c r="TVU67" s="830">
        <f t="shared" si="7062"/>
        <v>0</v>
      </c>
      <c r="TVW67" s="830">
        <f t="shared" si="7062"/>
        <v>0</v>
      </c>
      <c r="TVY67" s="830">
        <f t="shared" si="7062"/>
        <v>0</v>
      </c>
      <c r="TWA67" s="830">
        <f t="shared" si="7062"/>
        <v>0</v>
      </c>
      <c r="TWC67" s="830">
        <f t="shared" si="7062"/>
        <v>0</v>
      </c>
      <c r="TWE67" s="830">
        <f t="shared" si="7062"/>
        <v>0</v>
      </c>
      <c r="TWG67" s="830">
        <f t="shared" si="7062"/>
        <v>0</v>
      </c>
      <c r="TWI67" s="830">
        <f t="shared" si="7062"/>
        <v>0</v>
      </c>
      <c r="TWK67" s="830">
        <f t="shared" si="7062"/>
        <v>0</v>
      </c>
      <c r="TWM67" s="830">
        <f t="shared" si="7062"/>
        <v>0</v>
      </c>
      <c r="TWO67" s="830">
        <f t="shared" si="7062"/>
        <v>0</v>
      </c>
      <c r="TWQ67" s="830">
        <f t="shared" si="7062"/>
        <v>0</v>
      </c>
      <c r="TWS67" s="830">
        <f t="shared" si="7062"/>
        <v>0</v>
      </c>
      <c r="TWU67" s="830">
        <f t="shared" si="7062"/>
        <v>0</v>
      </c>
      <c r="TWW67" s="830">
        <f t="shared" si="7062"/>
        <v>0</v>
      </c>
      <c r="TWY67" s="830">
        <f t="shared" si="7062"/>
        <v>0</v>
      </c>
      <c r="TXA67" s="830">
        <f t="shared" si="7062"/>
        <v>0</v>
      </c>
      <c r="TXC67" s="830">
        <f t="shared" si="7062"/>
        <v>0</v>
      </c>
      <c r="TXE67" s="830">
        <f t="shared" si="7062"/>
        <v>0</v>
      </c>
      <c r="TXG67" s="830">
        <f t="shared" si="7062"/>
        <v>0</v>
      </c>
      <c r="TXI67" s="830">
        <f t="shared" si="7062"/>
        <v>0</v>
      </c>
      <c r="TXK67" s="830">
        <f t="shared" si="7062"/>
        <v>0</v>
      </c>
      <c r="TXM67" s="830">
        <f t="shared" si="7062"/>
        <v>0</v>
      </c>
      <c r="TXO67" s="830">
        <f t="shared" si="7062"/>
        <v>0</v>
      </c>
      <c r="TXQ67" s="830">
        <f t="shared" si="7062"/>
        <v>0</v>
      </c>
      <c r="TXS67" s="830">
        <f t="shared" si="7062"/>
        <v>0</v>
      </c>
      <c r="TXU67" s="830">
        <f t="shared" si="7062"/>
        <v>0</v>
      </c>
      <c r="TXW67" s="830">
        <f t="shared" si="7094"/>
        <v>0</v>
      </c>
      <c r="TXY67" s="830">
        <f t="shared" si="7094"/>
        <v>0</v>
      </c>
      <c r="TYA67" s="830">
        <f t="shared" si="7094"/>
        <v>0</v>
      </c>
      <c r="TYC67" s="830">
        <f t="shared" si="7094"/>
        <v>0</v>
      </c>
      <c r="TYE67" s="830">
        <f t="shared" si="7094"/>
        <v>0</v>
      </c>
      <c r="TYG67" s="830">
        <f t="shared" si="7094"/>
        <v>0</v>
      </c>
      <c r="TYI67" s="830">
        <f t="shared" si="7094"/>
        <v>0</v>
      </c>
      <c r="TYK67" s="830">
        <f t="shared" si="7094"/>
        <v>0</v>
      </c>
      <c r="TYM67" s="830">
        <f t="shared" si="7094"/>
        <v>0</v>
      </c>
      <c r="TYO67" s="830">
        <f t="shared" si="7094"/>
        <v>0</v>
      </c>
      <c r="TYQ67" s="830">
        <f t="shared" si="7094"/>
        <v>0</v>
      </c>
      <c r="TYS67" s="830">
        <f t="shared" si="7094"/>
        <v>0</v>
      </c>
      <c r="TYU67" s="830">
        <f t="shared" si="7094"/>
        <v>0</v>
      </c>
      <c r="TYW67" s="830">
        <f t="shared" si="7094"/>
        <v>0</v>
      </c>
      <c r="TYY67" s="830">
        <f t="shared" si="7094"/>
        <v>0</v>
      </c>
      <c r="TZA67" s="830">
        <f t="shared" si="7094"/>
        <v>0</v>
      </c>
      <c r="TZC67" s="830">
        <f t="shared" si="7094"/>
        <v>0</v>
      </c>
      <c r="TZE67" s="830">
        <f t="shared" si="7094"/>
        <v>0</v>
      </c>
      <c r="TZG67" s="830">
        <f t="shared" si="7094"/>
        <v>0</v>
      </c>
      <c r="TZI67" s="830">
        <f t="shared" si="7094"/>
        <v>0</v>
      </c>
      <c r="TZK67" s="830">
        <f t="shared" si="7094"/>
        <v>0</v>
      </c>
      <c r="TZM67" s="830">
        <f t="shared" si="7094"/>
        <v>0</v>
      </c>
      <c r="TZO67" s="830">
        <f t="shared" si="7094"/>
        <v>0</v>
      </c>
      <c r="TZQ67" s="830">
        <f t="shared" si="7094"/>
        <v>0</v>
      </c>
      <c r="TZS67" s="830">
        <f t="shared" si="7094"/>
        <v>0</v>
      </c>
      <c r="TZU67" s="830">
        <f t="shared" si="7094"/>
        <v>0</v>
      </c>
      <c r="TZW67" s="830">
        <f t="shared" si="7094"/>
        <v>0</v>
      </c>
      <c r="TZY67" s="830">
        <f t="shared" si="7094"/>
        <v>0</v>
      </c>
      <c r="UAA67" s="830">
        <f t="shared" si="7094"/>
        <v>0</v>
      </c>
      <c r="UAC67" s="830">
        <f t="shared" si="7094"/>
        <v>0</v>
      </c>
      <c r="UAE67" s="830">
        <f t="shared" si="7094"/>
        <v>0</v>
      </c>
      <c r="UAG67" s="830">
        <f t="shared" si="7094"/>
        <v>0</v>
      </c>
      <c r="UAI67" s="830">
        <f t="shared" si="7126"/>
        <v>0</v>
      </c>
      <c r="UAK67" s="830">
        <f t="shared" si="7126"/>
        <v>0</v>
      </c>
      <c r="UAM67" s="830">
        <f t="shared" si="7126"/>
        <v>0</v>
      </c>
      <c r="UAO67" s="830">
        <f t="shared" si="7126"/>
        <v>0</v>
      </c>
      <c r="UAQ67" s="830">
        <f t="shared" si="7126"/>
        <v>0</v>
      </c>
      <c r="UAS67" s="830">
        <f t="shared" si="7126"/>
        <v>0</v>
      </c>
      <c r="UAU67" s="830">
        <f t="shared" si="7126"/>
        <v>0</v>
      </c>
      <c r="UAW67" s="830">
        <f t="shared" si="7126"/>
        <v>0</v>
      </c>
      <c r="UAY67" s="830">
        <f t="shared" si="7126"/>
        <v>0</v>
      </c>
      <c r="UBA67" s="830">
        <f t="shared" si="7126"/>
        <v>0</v>
      </c>
      <c r="UBC67" s="830">
        <f t="shared" si="7126"/>
        <v>0</v>
      </c>
      <c r="UBE67" s="830">
        <f t="shared" si="7126"/>
        <v>0</v>
      </c>
      <c r="UBG67" s="830">
        <f t="shared" si="7126"/>
        <v>0</v>
      </c>
      <c r="UBI67" s="830">
        <f t="shared" si="7126"/>
        <v>0</v>
      </c>
      <c r="UBK67" s="830">
        <f t="shared" si="7126"/>
        <v>0</v>
      </c>
      <c r="UBM67" s="830">
        <f t="shared" si="7126"/>
        <v>0</v>
      </c>
      <c r="UBO67" s="830">
        <f t="shared" si="7126"/>
        <v>0</v>
      </c>
      <c r="UBQ67" s="830">
        <f t="shared" si="7126"/>
        <v>0</v>
      </c>
      <c r="UBS67" s="830">
        <f t="shared" si="7126"/>
        <v>0</v>
      </c>
      <c r="UBU67" s="830">
        <f t="shared" si="7126"/>
        <v>0</v>
      </c>
      <c r="UBW67" s="830">
        <f t="shared" si="7126"/>
        <v>0</v>
      </c>
      <c r="UBY67" s="830">
        <f t="shared" si="7126"/>
        <v>0</v>
      </c>
      <c r="UCA67" s="830">
        <f t="shared" si="7126"/>
        <v>0</v>
      </c>
      <c r="UCC67" s="830">
        <f t="shared" si="7126"/>
        <v>0</v>
      </c>
      <c r="UCE67" s="830">
        <f t="shared" si="7126"/>
        <v>0</v>
      </c>
      <c r="UCG67" s="830">
        <f t="shared" si="7126"/>
        <v>0</v>
      </c>
      <c r="UCI67" s="830">
        <f t="shared" si="7126"/>
        <v>0</v>
      </c>
      <c r="UCK67" s="830">
        <f t="shared" si="7126"/>
        <v>0</v>
      </c>
      <c r="UCM67" s="830">
        <f t="shared" si="7126"/>
        <v>0</v>
      </c>
      <c r="UCO67" s="830">
        <f t="shared" si="7126"/>
        <v>0</v>
      </c>
      <c r="UCQ67" s="830">
        <f t="shared" si="7126"/>
        <v>0</v>
      </c>
      <c r="UCS67" s="830">
        <f t="shared" si="7126"/>
        <v>0</v>
      </c>
      <c r="UCU67" s="830">
        <f t="shared" si="7158"/>
        <v>0</v>
      </c>
      <c r="UCW67" s="830">
        <f t="shared" si="7158"/>
        <v>0</v>
      </c>
      <c r="UCY67" s="830">
        <f t="shared" si="7158"/>
        <v>0</v>
      </c>
      <c r="UDA67" s="830">
        <f t="shared" si="7158"/>
        <v>0</v>
      </c>
      <c r="UDC67" s="830">
        <f t="shared" si="7158"/>
        <v>0</v>
      </c>
      <c r="UDE67" s="830">
        <f t="shared" si="7158"/>
        <v>0</v>
      </c>
      <c r="UDG67" s="830">
        <f t="shared" si="7158"/>
        <v>0</v>
      </c>
      <c r="UDI67" s="830">
        <f t="shared" si="7158"/>
        <v>0</v>
      </c>
      <c r="UDK67" s="830">
        <f t="shared" si="7158"/>
        <v>0</v>
      </c>
      <c r="UDM67" s="830">
        <f t="shared" si="7158"/>
        <v>0</v>
      </c>
      <c r="UDO67" s="830">
        <f t="shared" si="7158"/>
        <v>0</v>
      </c>
      <c r="UDQ67" s="830">
        <f t="shared" si="7158"/>
        <v>0</v>
      </c>
      <c r="UDS67" s="830">
        <f t="shared" si="7158"/>
        <v>0</v>
      </c>
      <c r="UDU67" s="830">
        <f t="shared" si="7158"/>
        <v>0</v>
      </c>
      <c r="UDW67" s="830">
        <f t="shared" si="7158"/>
        <v>0</v>
      </c>
      <c r="UDY67" s="830">
        <f t="shared" si="7158"/>
        <v>0</v>
      </c>
      <c r="UEA67" s="830">
        <f t="shared" si="7158"/>
        <v>0</v>
      </c>
      <c r="UEC67" s="830">
        <f t="shared" si="7158"/>
        <v>0</v>
      </c>
      <c r="UEE67" s="830">
        <f t="shared" si="7158"/>
        <v>0</v>
      </c>
      <c r="UEG67" s="830">
        <f t="shared" si="7158"/>
        <v>0</v>
      </c>
      <c r="UEI67" s="830">
        <f t="shared" si="7158"/>
        <v>0</v>
      </c>
      <c r="UEK67" s="830">
        <f t="shared" si="7158"/>
        <v>0</v>
      </c>
      <c r="UEM67" s="830">
        <f t="shared" si="7158"/>
        <v>0</v>
      </c>
      <c r="UEO67" s="830">
        <f t="shared" si="7158"/>
        <v>0</v>
      </c>
      <c r="UEQ67" s="830">
        <f t="shared" si="7158"/>
        <v>0</v>
      </c>
      <c r="UES67" s="830">
        <f t="shared" si="7158"/>
        <v>0</v>
      </c>
      <c r="UEU67" s="830">
        <f t="shared" si="7158"/>
        <v>0</v>
      </c>
      <c r="UEW67" s="830">
        <f t="shared" si="7158"/>
        <v>0</v>
      </c>
      <c r="UEY67" s="830">
        <f t="shared" si="7158"/>
        <v>0</v>
      </c>
      <c r="UFA67" s="830">
        <f t="shared" si="7158"/>
        <v>0</v>
      </c>
      <c r="UFC67" s="830">
        <f t="shared" si="7158"/>
        <v>0</v>
      </c>
      <c r="UFE67" s="830">
        <f t="shared" si="7158"/>
        <v>0</v>
      </c>
      <c r="UFG67" s="830">
        <f t="shared" si="7190"/>
        <v>0</v>
      </c>
      <c r="UFI67" s="830">
        <f t="shared" si="7190"/>
        <v>0</v>
      </c>
      <c r="UFK67" s="830">
        <f t="shared" si="7190"/>
        <v>0</v>
      </c>
      <c r="UFM67" s="830">
        <f t="shared" si="7190"/>
        <v>0</v>
      </c>
      <c r="UFO67" s="830">
        <f t="shared" si="7190"/>
        <v>0</v>
      </c>
      <c r="UFQ67" s="830">
        <f t="shared" si="7190"/>
        <v>0</v>
      </c>
      <c r="UFS67" s="830">
        <f t="shared" si="7190"/>
        <v>0</v>
      </c>
      <c r="UFU67" s="830">
        <f t="shared" si="7190"/>
        <v>0</v>
      </c>
      <c r="UFW67" s="830">
        <f t="shared" si="7190"/>
        <v>0</v>
      </c>
      <c r="UFY67" s="830">
        <f t="shared" si="7190"/>
        <v>0</v>
      </c>
      <c r="UGA67" s="830">
        <f t="shared" si="7190"/>
        <v>0</v>
      </c>
      <c r="UGC67" s="830">
        <f t="shared" si="7190"/>
        <v>0</v>
      </c>
      <c r="UGE67" s="830">
        <f t="shared" si="7190"/>
        <v>0</v>
      </c>
      <c r="UGG67" s="830">
        <f t="shared" si="7190"/>
        <v>0</v>
      </c>
      <c r="UGI67" s="830">
        <f t="shared" si="7190"/>
        <v>0</v>
      </c>
      <c r="UGK67" s="830">
        <f t="shared" si="7190"/>
        <v>0</v>
      </c>
      <c r="UGM67" s="830">
        <f t="shared" si="7190"/>
        <v>0</v>
      </c>
      <c r="UGO67" s="830">
        <f t="shared" si="7190"/>
        <v>0</v>
      </c>
      <c r="UGQ67" s="830">
        <f t="shared" si="7190"/>
        <v>0</v>
      </c>
      <c r="UGS67" s="830">
        <f t="shared" si="7190"/>
        <v>0</v>
      </c>
      <c r="UGU67" s="830">
        <f t="shared" si="7190"/>
        <v>0</v>
      </c>
      <c r="UGW67" s="830">
        <f t="shared" si="7190"/>
        <v>0</v>
      </c>
      <c r="UGY67" s="830">
        <f t="shared" si="7190"/>
        <v>0</v>
      </c>
      <c r="UHA67" s="830">
        <f t="shared" si="7190"/>
        <v>0</v>
      </c>
      <c r="UHC67" s="830">
        <f t="shared" si="7190"/>
        <v>0</v>
      </c>
      <c r="UHE67" s="830">
        <f t="shared" si="7190"/>
        <v>0</v>
      </c>
      <c r="UHG67" s="830">
        <f t="shared" si="7190"/>
        <v>0</v>
      </c>
      <c r="UHI67" s="830">
        <f t="shared" si="7190"/>
        <v>0</v>
      </c>
      <c r="UHK67" s="830">
        <f t="shared" si="7190"/>
        <v>0</v>
      </c>
      <c r="UHM67" s="830">
        <f t="shared" si="7190"/>
        <v>0</v>
      </c>
      <c r="UHO67" s="830">
        <f t="shared" si="7190"/>
        <v>0</v>
      </c>
      <c r="UHQ67" s="830">
        <f t="shared" si="7190"/>
        <v>0</v>
      </c>
      <c r="UHS67" s="830">
        <f t="shared" si="7222"/>
        <v>0</v>
      </c>
      <c r="UHU67" s="830">
        <f t="shared" si="7222"/>
        <v>0</v>
      </c>
      <c r="UHW67" s="830">
        <f t="shared" si="7222"/>
        <v>0</v>
      </c>
      <c r="UHY67" s="830">
        <f t="shared" si="7222"/>
        <v>0</v>
      </c>
      <c r="UIA67" s="830">
        <f t="shared" si="7222"/>
        <v>0</v>
      </c>
      <c r="UIC67" s="830">
        <f t="shared" si="7222"/>
        <v>0</v>
      </c>
      <c r="UIE67" s="830">
        <f t="shared" si="7222"/>
        <v>0</v>
      </c>
      <c r="UIG67" s="830">
        <f t="shared" si="7222"/>
        <v>0</v>
      </c>
      <c r="UII67" s="830">
        <f t="shared" si="7222"/>
        <v>0</v>
      </c>
      <c r="UIK67" s="830">
        <f t="shared" si="7222"/>
        <v>0</v>
      </c>
      <c r="UIM67" s="830">
        <f t="shared" si="7222"/>
        <v>0</v>
      </c>
      <c r="UIO67" s="830">
        <f t="shared" si="7222"/>
        <v>0</v>
      </c>
      <c r="UIQ67" s="830">
        <f t="shared" si="7222"/>
        <v>0</v>
      </c>
      <c r="UIS67" s="830">
        <f t="shared" si="7222"/>
        <v>0</v>
      </c>
      <c r="UIU67" s="830">
        <f t="shared" si="7222"/>
        <v>0</v>
      </c>
      <c r="UIW67" s="830">
        <f t="shared" si="7222"/>
        <v>0</v>
      </c>
      <c r="UIY67" s="830">
        <f t="shared" si="7222"/>
        <v>0</v>
      </c>
      <c r="UJA67" s="830">
        <f t="shared" si="7222"/>
        <v>0</v>
      </c>
      <c r="UJC67" s="830">
        <f t="shared" si="7222"/>
        <v>0</v>
      </c>
      <c r="UJE67" s="830">
        <f t="shared" si="7222"/>
        <v>0</v>
      </c>
      <c r="UJG67" s="830">
        <f t="shared" si="7222"/>
        <v>0</v>
      </c>
      <c r="UJI67" s="830">
        <f t="shared" si="7222"/>
        <v>0</v>
      </c>
      <c r="UJK67" s="830">
        <f t="shared" si="7222"/>
        <v>0</v>
      </c>
      <c r="UJM67" s="830">
        <f t="shared" si="7222"/>
        <v>0</v>
      </c>
      <c r="UJO67" s="830">
        <f t="shared" si="7222"/>
        <v>0</v>
      </c>
      <c r="UJQ67" s="830">
        <f t="shared" si="7222"/>
        <v>0</v>
      </c>
      <c r="UJS67" s="830">
        <f t="shared" si="7222"/>
        <v>0</v>
      </c>
      <c r="UJU67" s="830">
        <f t="shared" si="7222"/>
        <v>0</v>
      </c>
      <c r="UJW67" s="830">
        <f t="shared" si="7222"/>
        <v>0</v>
      </c>
      <c r="UJY67" s="830">
        <f t="shared" si="7222"/>
        <v>0</v>
      </c>
      <c r="UKA67" s="830">
        <f t="shared" si="7222"/>
        <v>0</v>
      </c>
      <c r="UKC67" s="830">
        <f t="shared" si="7222"/>
        <v>0</v>
      </c>
      <c r="UKE67" s="830">
        <f t="shared" si="7254"/>
        <v>0</v>
      </c>
      <c r="UKG67" s="830">
        <f t="shared" si="7254"/>
        <v>0</v>
      </c>
      <c r="UKI67" s="830">
        <f t="shared" si="7254"/>
        <v>0</v>
      </c>
      <c r="UKK67" s="830">
        <f t="shared" si="7254"/>
        <v>0</v>
      </c>
      <c r="UKM67" s="830">
        <f t="shared" si="7254"/>
        <v>0</v>
      </c>
      <c r="UKO67" s="830">
        <f t="shared" si="7254"/>
        <v>0</v>
      </c>
      <c r="UKQ67" s="830">
        <f t="shared" si="7254"/>
        <v>0</v>
      </c>
      <c r="UKS67" s="830">
        <f t="shared" si="7254"/>
        <v>0</v>
      </c>
      <c r="UKU67" s="830">
        <f t="shared" si="7254"/>
        <v>0</v>
      </c>
      <c r="UKW67" s="830">
        <f t="shared" si="7254"/>
        <v>0</v>
      </c>
      <c r="UKY67" s="830">
        <f t="shared" si="7254"/>
        <v>0</v>
      </c>
      <c r="ULA67" s="830">
        <f t="shared" si="7254"/>
        <v>0</v>
      </c>
      <c r="ULC67" s="830">
        <f t="shared" si="7254"/>
        <v>0</v>
      </c>
      <c r="ULE67" s="830">
        <f t="shared" si="7254"/>
        <v>0</v>
      </c>
      <c r="ULG67" s="830">
        <f t="shared" si="7254"/>
        <v>0</v>
      </c>
      <c r="ULI67" s="830">
        <f t="shared" si="7254"/>
        <v>0</v>
      </c>
      <c r="ULK67" s="830">
        <f t="shared" si="7254"/>
        <v>0</v>
      </c>
      <c r="ULM67" s="830">
        <f t="shared" si="7254"/>
        <v>0</v>
      </c>
      <c r="ULO67" s="830">
        <f t="shared" si="7254"/>
        <v>0</v>
      </c>
      <c r="ULQ67" s="830">
        <f t="shared" si="7254"/>
        <v>0</v>
      </c>
      <c r="ULS67" s="830">
        <f t="shared" si="7254"/>
        <v>0</v>
      </c>
      <c r="ULU67" s="830">
        <f t="shared" si="7254"/>
        <v>0</v>
      </c>
      <c r="ULW67" s="830">
        <f t="shared" si="7254"/>
        <v>0</v>
      </c>
      <c r="ULY67" s="830">
        <f t="shared" si="7254"/>
        <v>0</v>
      </c>
      <c r="UMA67" s="830">
        <f t="shared" si="7254"/>
        <v>0</v>
      </c>
      <c r="UMC67" s="830">
        <f t="shared" si="7254"/>
        <v>0</v>
      </c>
      <c r="UME67" s="830">
        <f t="shared" si="7254"/>
        <v>0</v>
      </c>
      <c r="UMG67" s="830">
        <f t="shared" si="7254"/>
        <v>0</v>
      </c>
      <c r="UMI67" s="830">
        <f t="shared" si="7254"/>
        <v>0</v>
      </c>
      <c r="UMK67" s="830">
        <f t="shared" si="7254"/>
        <v>0</v>
      </c>
      <c r="UMM67" s="830">
        <f t="shared" si="7254"/>
        <v>0</v>
      </c>
      <c r="UMO67" s="830">
        <f t="shared" si="7254"/>
        <v>0</v>
      </c>
      <c r="UMQ67" s="830">
        <f t="shared" si="7286"/>
        <v>0</v>
      </c>
      <c r="UMS67" s="830">
        <f t="shared" si="7286"/>
        <v>0</v>
      </c>
      <c r="UMU67" s="830">
        <f t="shared" si="7286"/>
        <v>0</v>
      </c>
      <c r="UMW67" s="830">
        <f t="shared" si="7286"/>
        <v>0</v>
      </c>
      <c r="UMY67" s="830">
        <f t="shared" si="7286"/>
        <v>0</v>
      </c>
      <c r="UNA67" s="830">
        <f t="shared" si="7286"/>
        <v>0</v>
      </c>
      <c r="UNC67" s="830">
        <f t="shared" si="7286"/>
        <v>0</v>
      </c>
      <c r="UNE67" s="830">
        <f t="shared" si="7286"/>
        <v>0</v>
      </c>
      <c r="UNG67" s="830">
        <f t="shared" si="7286"/>
        <v>0</v>
      </c>
      <c r="UNI67" s="830">
        <f t="shared" si="7286"/>
        <v>0</v>
      </c>
      <c r="UNK67" s="830">
        <f t="shared" si="7286"/>
        <v>0</v>
      </c>
      <c r="UNM67" s="830">
        <f t="shared" si="7286"/>
        <v>0</v>
      </c>
      <c r="UNO67" s="830">
        <f t="shared" si="7286"/>
        <v>0</v>
      </c>
      <c r="UNQ67" s="830">
        <f t="shared" si="7286"/>
        <v>0</v>
      </c>
      <c r="UNS67" s="830">
        <f t="shared" si="7286"/>
        <v>0</v>
      </c>
      <c r="UNU67" s="830">
        <f t="shared" si="7286"/>
        <v>0</v>
      </c>
      <c r="UNW67" s="830">
        <f t="shared" si="7286"/>
        <v>0</v>
      </c>
      <c r="UNY67" s="830">
        <f t="shared" si="7286"/>
        <v>0</v>
      </c>
      <c r="UOA67" s="830">
        <f t="shared" si="7286"/>
        <v>0</v>
      </c>
      <c r="UOC67" s="830">
        <f t="shared" si="7286"/>
        <v>0</v>
      </c>
      <c r="UOE67" s="830">
        <f t="shared" si="7286"/>
        <v>0</v>
      </c>
      <c r="UOG67" s="830">
        <f t="shared" si="7286"/>
        <v>0</v>
      </c>
      <c r="UOI67" s="830">
        <f t="shared" si="7286"/>
        <v>0</v>
      </c>
      <c r="UOK67" s="830">
        <f t="shared" si="7286"/>
        <v>0</v>
      </c>
      <c r="UOM67" s="830">
        <f t="shared" si="7286"/>
        <v>0</v>
      </c>
      <c r="UOO67" s="830">
        <f t="shared" si="7286"/>
        <v>0</v>
      </c>
      <c r="UOQ67" s="830">
        <f t="shared" si="7286"/>
        <v>0</v>
      </c>
      <c r="UOS67" s="830">
        <f t="shared" si="7286"/>
        <v>0</v>
      </c>
      <c r="UOU67" s="830">
        <f t="shared" si="7286"/>
        <v>0</v>
      </c>
      <c r="UOW67" s="830">
        <f t="shared" si="7286"/>
        <v>0</v>
      </c>
      <c r="UOY67" s="830">
        <f t="shared" si="7286"/>
        <v>0</v>
      </c>
      <c r="UPA67" s="830">
        <f t="shared" si="7286"/>
        <v>0</v>
      </c>
      <c r="UPC67" s="830">
        <f t="shared" si="7318"/>
        <v>0</v>
      </c>
      <c r="UPE67" s="830">
        <f t="shared" si="7318"/>
        <v>0</v>
      </c>
      <c r="UPG67" s="830">
        <f t="shared" si="7318"/>
        <v>0</v>
      </c>
      <c r="UPI67" s="830">
        <f t="shared" si="7318"/>
        <v>0</v>
      </c>
      <c r="UPK67" s="830">
        <f t="shared" si="7318"/>
        <v>0</v>
      </c>
      <c r="UPM67" s="830">
        <f t="shared" si="7318"/>
        <v>0</v>
      </c>
      <c r="UPO67" s="830">
        <f t="shared" si="7318"/>
        <v>0</v>
      </c>
      <c r="UPQ67" s="830">
        <f t="shared" si="7318"/>
        <v>0</v>
      </c>
      <c r="UPS67" s="830">
        <f t="shared" si="7318"/>
        <v>0</v>
      </c>
      <c r="UPU67" s="830">
        <f t="shared" si="7318"/>
        <v>0</v>
      </c>
      <c r="UPW67" s="830">
        <f t="shared" si="7318"/>
        <v>0</v>
      </c>
      <c r="UPY67" s="830">
        <f t="shared" si="7318"/>
        <v>0</v>
      </c>
      <c r="UQA67" s="830">
        <f t="shared" si="7318"/>
        <v>0</v>
      </c>
      <c r="UQC67" s="830">
        <f t="shared" si="7318"/>
        <v>0</v>
      </c>
      <c r="UQE67" s="830">
        <f t="shared" si="7318"/>
        <v>0</v>
      </c>
      <c r="UQG67" s="830">
        <f t="shared" si="7318"/>
        <v>0</v>
      </c>
      <c r="UQI67" s="830">
        <f t="shared" si="7318"/>
        <v>0</v>
      </c>
      <c r="UQK67" s="830">
        <f t="shared" si="7318"/>
        <v>0</v>
      </c>
      <c r="UQM67" s="830">
        <f t="shared" si="7318"/>
        <v>0</v>
      </c>
      <c r="UQO67" s="830">
        <f t="shared" si="7318"/>
        <v>0</v>
      </c>
      <c r="UQQ67" s="830">
        <f t="shared" si="7318"/>
        <v>0</v>
      </c>
      <c r="UQS67" s="830">
        <f t="shared" si="7318"/>
        <v>0</v>
      </c>
      <c r="UQU67" s="830">
        <f t="shared" si="7318"/>
        <v>0</v>
      </c>
      <c r="UQW67" s="830">
        <f t="shared" si="7318"/>
        <v>0</v>
      </c>
      <c r="UQY67" s="830">
        <f t="shared" si="7318"/>
        <v>0</v>
      </c>
      <c r="URA67" s="830">
        <f t="shared" si="7318"/>
        <v>0</v>
      </c>
      <c r="URC67" s="830">
        <f t="shared" si="7318"/>
        <v>0</v>
      </c>
      <c r="URE67" s="830">
        <f t="shared" si="7318"/>
        <v>0</v>
      </c>
      <c r="URG67" s="830">
        <f t="shared" si="7318"/>
        <v>0</v>
      </c>
      <c r="URI67" s="830">
        <f t="shared" si="7318"/>
        <v>0</v>
      </c>
      <c r="URK67" s="830">
        <f t="shared" si="7318"/>
        <v>0</v>
      </c>
      <c r="URM67" s="830">
        <f t="shared" si="7318"/>
        <v>0</v>
      </c>
      <c r="URO67" s="830">
        <f t="shared" si="7350"/>
        <v>0</v>
      </c>
      <c r="URQ67" s="830">
        <f t="shared" si="7350"/>
        <v>0</v>
      </c>
      <c r="URS67" s="830">
        <f t="shared" si="7350"/>
        <v>0</v>
      </c>
      <c r="URU67" s="830">
        <f t="shared" si="7350"/>
        <v>0</v>
      </c>
      <c r="URW67" s="830">
        <f t="shared" si="7350"/>
        <v>0</v>
      </c>
      <c r="URY67" s="830">
        <f t="shared" si="7350"/>
        <v>0</v>
      </c>
      <c r="USA67" s="830">
        <f t="shared" si="7350"/>
        <v>0</v>
      </c>
      <c r="USC67" s="830">
        <f t="shared" si="7350"/>
        <v>0</v>
      </c>
      <c r="USE67" s="830">
        <f t="shared" si="7350"/>
        <v>0</v>
      </c>
      <c r="USG67" s="830">
        <f t="shared" si="7350"/>
        <v>0</v>
      </c>
      <c r="USI67" s="830">
        <f t="shared" si="7350"/>
        <v>0</v>
      </c>
      <c r="USK67" s="830">
        <f t="shared" si="7350"/>
        <v>0</v>
      </c>
      <c r="USM67" s="830">
        <f t="shared" si="7350"/>
        <v>0</v>
      </c>
      <c r="USO67" s="830">
        <f t="shared" si="7350"/>
        <v>0</v>
      </c>
      <c r="USQ67" s="830">
        <f t="shared" si="7350"/>
        <v>0</v>
      </c>
      <c r="USS67" s="830">
        <f t="shared" si="7350"/>
        <v>0</v>
      </c>
      <c r="USU67" s="830">
        <f t="shared" si="7350"/>
        <v>0</v>
      </c>
      <c r="USW67" s="830">
        <f t="shared" si="7350"/>
        <v>0</v>
      </c>
      <c r="USY67" s="830">
        <f t="shared" si="7350"/>
        <v>0</v>
      </c>
      <c r="UTA67" s="830">
        <f t="shared" si="7350"/>
        <v>0</v>
      </c>
      <c r="UTC67" s="830">
        <f t="shared" si="7350"/>
        <v>0</v>
      </c>
      <c r="UTE67" s="830">
        <f t="shared" si="7350"/>
        <v>0</v>
      </c>
      <c r="UTG67" s="830">
        <f t="shared" si="7350"/>
        <v>0</v>
      </c>
      <c r="UTI67" s="830">
        <f t="shared" si="7350"/>
        <v>0</v>
      </c>
      <c r="UTK67" s="830">
        <f t="shared" si="7350"/>
        <v>0</v>
      </c>
      <c r="UTM67" s="830">
        <f t="shared" si="7350"/>
        <v>0</v>
      </c>
      <c r="UTO67" s="830">
        <f t="shared" si="7350"/>
        <v>0</v>
      </c>
      <c r="UTQ67" s="830">
        <f t="shared" si="7350"/>
        <v>0</v>
      </c>
      <c r="UTS67" s="830">
        <f t="shared" si="7350"/>
        <v>0</v>
      </c>
      <c r="UTU67" s="830">
        <f t="shared" si="7350"/>
        <v>0</v>
      </c>
      <c r="UTW67" s="830">
        <f t="shared" si="7350"/>
        <v>0</v>
      </c>
      <c r="UTY67" s="830">
        <f t="shared" si="7350"/>
        <v>0</v>
      </c>
      <c r="UUA67" s="830">
        <f t="shared" si="7382"/>
        <v>0</v>
      </c>
      <c r="UUC67" s="830">
        <f t="shared" si="7382"/>
        <v>0</v>
      </c>
      <c r="UUE67" s="830">
        <f t="shared" si="7382"/>
        <v>0</v>
      </c>
      <c r="UUG67" s="830">
        <f t="shared" si="7382"/>
        <v>0</v>
      </c>
      <c r="UUI67" s="830">
        <f t="shared" si="7382"/>
        <v>0</v>
      </c>
      <c r="UUK67" s="830">
        <f t="shared" si="7382"/>
        <v>0</v>
      </c>
      <c r="UUM67" s="830">
        <f t="shared" si="7382"/>
        <v>0</v>
      </c>
      <c r="UUO67" s="830">
        <f t="shared" si="7382"/>
        <v>0</v>
      </c>
      <c r="UUQ67" s="830">
        <f t="shared" si="7382"/>
        <v>0</v>
      </c>
      <c r="UUS67" s="830">
        <f t="shared" si="7382"/>
        <v>0</v>
      </c>
      <c r="UUU67" s="830">
        <f t="shared" si="7382"/>
        <v>0</v>
      </c>
      <c r="UUW67" s="830">
        <f t="shared" si="7382"/>
        <v>0</v>
      </c>
      <c r="UUY67" s="830">
        <f t="shared" si="7382"/>
        <v>0</v>
      </c>
      <c r="UVA67" s="830">
        <f t="shared" si="7382"/>
        <v>0</v>
      </c>
      <c r="UVC67" s="830">
        <f t="shared" si="7382"/>
        <v>0</v>
      </c>
      <c r="UVE67" s="830">
        <f t="shared" si="7382"/>
        <v>0</v>
      </c>
      <c r="UVG67" s="830">
        <f t="shared" si="7382"/>
        <v>0</v>
      </c>
      <c r="UVI67" s="830">
        <f t="shared" si="7382"/>
        <v>0</v>
      </c>
      <c r="UVK67" s="830">
        <f t="shared" si="7382"/>
        <v>0</v>
      </c>
      <c r="UVM67" s="830">
        <f t="shared" si="7382"/>
        <v>0</v>
      </c>
      <c r="UVO67" s="830">
        <f t="shared" si="7382"/>
        <v>0</v>
      </c>
      <c r="UVQ67" s="830">
        <f t="shared" si="7382"/>
        <v>0</v>
      </c>
      <c r="UVS67" s="830">
        <f t="shared" si="7382"/>
        <v>0</v>
      </c>
      <c r="UVU67" s="830">
        <f t="shared" si="7382"/>
        <v>0</v>
      </c>
      <c r="UVW67" s="830">
        <f t="shared" si="7382"/>
        <v>0</v>
      </c>
      <c r="UVY67" s="830">
        <f t="shared" si="7382"/>
        <v>0</v>
      </c>
      <c r="UWA67" s="830">
        <f t="shared" si="7382"/>
        <v>0</v>
      </c>
      <c r="UWC67" s="830">
        <f t="shared" si="7382"/>
        <v>0</v>
      </c>
      <c r="UWE67" s="830">
        <f t="shared" si="7382"/>
        <v>0</v>
      </c>
      <c r="UWG67" s="830">
        <f t="shared" si="7382"/>
        <v>0</v>
      </c>
      <c r="UWI67" s="830">
        <f t="shared" si="7382"/>
        <v>0</v>
      </c>
      <c r="UWK67" s="830">
        <f t="shared" si="7382"/>
        <v>0</v>
      </c>
      <c r="UWM67" s="830">
        <f t="shared" si="7414"/>
        <v>0</v>
      </c>
      <c r="UWO67" s="830">
        <f t="shared" si="7414"/>
        <v>0</v>
      </c>
      <c r="UWQ67" s="830">
        <f t="shared" si="7414"/>
        <v>0</v>
      </c>
      <c r="UWS67" s="830">
        <f t="shared" si="7414"/>
        <v>0</v>
      </c>
      <c r="UWU67" s="830">
        <f t="shared" si="7414"/>
        <v>0</v>
      </c>
      <c r="UWW67" s="830">
        <f t="shared" si="7414"/>
        <v>0</v>
      </c>
      <c r="UWY67" s="830">
        <f t="shared" si="7414"/>
        <v>0</v>
      </c>
      <c r="UXA67" s="830">
        <f t="shared" si="7414"/>
        <v>0</v>
      </c>
      <c r="UXC67" s="830">
        <f t="shared" si="7414"/>
        <v>0</v>
      </c>
      <c r="UXE67" s="830">
        <f t="shared" si="7414"/>
        <v>0</v>
      </c>
      <c r="UXG67" s="830">
        <f t="shared" si="7414"/>
        <v>0</v>
      </c>
      <c r="UXI67" s="830">
        <f t="shared" si="7414"/>
        <v>0</v>
      </c>
      <c r="UXK67" s="830">
        <f t="shared" si="7414"/>
        <v>0</v>
      </c>
      <c r="UXM67" s="830">
        <f t="shared" si="7414"/>
        <v>0</v>
      </c>
      <c r="UXO67" s="830">
        <f t="shared" si="7414"/>
        <v>0</v>
      </c>
      <c r="UXQ67" s="830">
        <f t="shared" si="7414"/>
        <v>0</v>
      </c>
      <c r="UXS67" s="830">
        <f t="shared" si="7414"/>
        <v>0</v>
      </c>
      <c r="UXU67" s="830">
        <f t="shared" si="7414"/>
        <v>0</v>
      </c>
      <c r="UXW67" s="830">
        <f t="shared" si="7414"/>
        <v>0</v>
      </c>
      <c r="UXY67" s="830">
        <f t="shared" si="7414"/>
        <v>0</v>
      </c>
      <c r="UYA67" s="830">
        <f t="shared" si="7414"/>
        <v>0</v>
      </c>
      <c r="UYC67" s="830">
        <f t="shared" si="7414"/>
        <v>0</v>
      </c>
      <c r="UYE67" s="830">
        <f t="shared" si="7414"/>
        <v>0</v>
      </c>
      <c r="UYG67" s="830">
        <f t="shared" si="7414"/>
        <v>0</v>
      </c>
      <c r="UYI67" s="830">
        <f t="shared" si="7414"/>
        <v>0</v>
      </c>
      <c r="UYK67" s="830">
        <f t="shared" si="7414"/>
        <v>0</v>
      </c>
      <c r="UYM67" s="830">
        <f t="shared" si="7414"/>
        <v>0</v>
      </c>
      <c r="UYO67" s="830">
        <f t="shared" si="7414"/>
        <v>0</v>
      </c>
      <c r="UYQ67" s="830">
        <f t="shared" si="7414"/>
        <v>0</v>
      </c>
      <c r="UYS67" s="830">
        <f t="shared" si="7414"/>
        <v>0</v>
      </c>
      <c r="UYU67" s="830">
        <f t="shared" si="7414"/>
        <v>0</v>
      </c>
      <c r="UYW67" s="830">
        <f t="shared" si="7414"/>
        <v>0</v>
      </c>
      <c r="UYY67" s="830">
        <f t="shared" si="7446"/>
        <v>0</v>
      </c>
      <c r="UZA67" s="830">
        <f t="shared" si="7446"/>
        <v>0</v>
      </c>
      <c r="UZC67" s="830">
        <f t="shared" si="7446"/>
        <v>0</v>
      </c>
      <c r="UZE67" s="830">
        <f t="shared" si="7446"/>
        <v>0</v>
      </c>
      <c r="UZG67" s="830">
        <f t="shared" si="7446"/>
        <v>0</v>
      </c>
      <c r="UZI67" s="830">
        <f t="shared" si="7446"/>
        <v>0</v>
      </c>
      <c r="UZK67" s="830">
        <f t="shared" si="7446"/>
        <v>0</v>
      </c>
      <c r="UZM67" s="830">
        <f t="shared" si="7446"/>
        <v>0</v>
      </c>
      <c r="UZO67" s="830">
        <f t="shared" si="7446"/>
        <v>0</v>
      </c>
      <c r="UZQ67" s="830">
        <f t="shared" si="7446"/>
        <v>0</v>
      </c>
      <c r="UZS67" s="830">
        <f t="shared" si="7446"/>
        <v>0</v>
      </c>
      <c r="UZU67" s="830">
        <f t="shared" si="7446"/>
        <v>0</v>
      </c>
      <c r="UZW67" s="830">
        <f t="shared" si="7446"/>
        <v>0</v>
      </c>
      <c r="UZY67" s="830">
        <f t="shared" si="7446"/>
        <v>0</v>
      </c>
      <c r="VAA67" s="830">
        <f t="shared" si="7446"/>
        <v>0</v>
      </c>
      <c r="VAC67" s="830">
        <f t="shared" si="7446"/>
        <v>0</v>
      </c>
      <c r="VAE67" s="830">
        <f t="shared" si="7446"/>
        <v>0</v>
      </c>
      <c r="VAG67" s="830">
        <f t="shared" si="7446"/>
        <v>0</v>
      </c>
      <c r="VAI67" s="830">
        <f t="shared" si="7446"/>
        <v>0</v>
      </c>
      <c r="VAK67" s="830">
        <f t="shared" si="7446"/>
        <v>0</v>
      </c>
      <c r="VAM67" s="830">
        <f t="shared" si="7446"/>
        <v>0</v>
      </c>
      <c r="VAO67" s="830">
        <f t="shared" si="7446"/>
        <v>0</v>
      </c>
      <c r="VAQ67" s="830">
        <f t="shared" si="7446"/>
        <v>0</v>
      </c>
      <c r="VAS67" s="830">
        <f t="shared" si="7446"/>
        <v>0</v>
      </c>
      <c r="VAU67" s="830">
        <f t="shared" si="7446"/>
        <v>0</v>
      </c>
      <c r="VAW67" s="830">
        <f t="shared" si="7446"/>
        <v>0</v>
      </c>
      <c r="VAY67" s="830">
        <f t="shared" si="7446"/>
        <v>0</v>
      </c>
      <c r="VBA67" s="830">
        <f t="shared" si="7446"/>
        <v>0</v>
      </c>
      <c r="VBC67" s="830">
        <f t="shared" si="7446"/>
        <v>0</v>
      </c>
      <c r="VBE67" s="830">
        <f t="shared" si="7446"/>
        <v>0</v>
      </c>
      <c r="VBG67" s="830">
        <f t="shared" si="7446"/>
        <v>0</v>
      </c>
      <c r="VBI67" s="830">
        <f t="shared" si="7446"/>
        <v>0</v>
      </c>
      <c r="VBK67" s="830">
        <f t="shared" si="7478"/>
        <v>0</v>
      </c>
      <c r="VBM67" s="830">
        <f t="shared" si="7478"/>
        <v>0</v>
      </c>
      <c r="VBO67" s="830">
        <f t="shared" si="7478"/>
        <v>0</v>
      </c>
      <c r="VBQ67" s="830">
        <f t="shared" si="7478"/>
        <v>0</v>
      </c>
      <c r="VBS67" s="830">
        <f t="shared" si="7478"/>
        <v>0</v>
      </c>
      <c r="VBU67" s="830">
        <f t="shared" si="7478"/>
        <v>0</v>
      </c>
      <c r="VBW67" s="830">
        <f t="shared" si="7478"/>
        <v>0</v>
      </c>
      <c r="VBY67" s="830">
        <f t="shared" si="7478"/>
        <v>0</v>
      </c>
      <c r="VCA67" s="830">
        <f t="shared" si="7478"/>
        <v>0</v>
      </c>
      <c r="VCC67" s="830">
        <f t="shared" si="7478"/>
        <v>0</v>
      </c>
      <c r="VCE67" s="830">
        <f t="shared" si="7478"/>
        <v>0</v>
      </c>
      <c r="VCG67" s="830">
        <f t="shared" si="7478"/>
        <v>0</v>
      </c>
      <c r="VCI67" s="830">
        <f t="shared" si="7478"/>
        <v>0</v>
      </c>
      <c r="VCK67" s="830">
        <f t="shared" si="7478"/>
        <v>0</v>
      </c>
      <c r="VCM67" s="830">
        <f t="shared" si="7478"/>
        <v>0</v>
      </c>
      <c r="VCO67" s="830">
        <f t="shared" si="7478"/>
        <v>0</v>
      </c>
      <c r="VCQ67" s="830">
        <f t="shared" si="7478"/>
        <v>0</v>
      </c>
      <c r="VCS67" s="830">
        <f t="shared" si="7478"/>
        <v>0</v>
      </c>
      <c r="VCU67" s="830">
        <f t="shared" si="7478"/>
        <v>0</v>
      </c>
      <c r="VCW67" s="830">
        <f t="shared" si="7478"/>
        <v>0</v>
      </c>
      <c r="VCY67" s="830">
        <f t="shared" si="7478"/>
        <v>0</v>
      </c>
      <c r="VDA67" s="830">
        <f t="shared" si="7478"/>
        <v>0</v>
      </c>
      <c r="VDC67" s="830">
        <f t="shared" si="7478"/>
        <v>0</v>
      </c>
      <c r="VDE67" s="830">
        <f t="shared" si="7478"/>
        <v>0</v>
      </c>
      <c r="VDG67" s="830">
        <f t="shared" si="7478"/>
        <v>0</v>
      </c>
      <c r="VDI67" s="830">
        <f t="shared" si="7478"/>
        <v>0</v>
      </c>
      <c r="VDK67" s="830">
        <f t="shared" si="7478"/>
        <v>0</v>
      </c>
      <c r="VDM67" s="830">
        <f t="shared" si="7478"/>
        <v>0</v>
      </c>
      <c r="VDO67" s="830">
        <f t="shared" si="7478"/>
        <v>0</v>
      </c>
      <c r="VDQ67" s="830">
        <f t="shared" si="7478"/>
        <v>0</v>
      </c>
      <c r="VDS67" s="830">
        <f t="shared" si="7478"/>
        <v>0</v>
      </c>
      <c r="VDU67" s="830">
        <f t="shared" si="7478"/>
        <v>0</v>
      </c>
      <c r="VDW67" s="830">
        <f t="shared" si="7510"/>
        <v>0</v>
      </c>
      <c r="VDY67" s="830">
        <f t="shared" si="7510"/>
        <v>0</v>
      </c>
      <c r="VEA67" s="830">
        <f t="shared" si="7510"/>
        <v>0</v>
      </c>
      <c r="VEC67" s="830">
        <f t="shared" si="7510"/>
        <v>0</v>
      </c>
      <c r="VEE67" s="830">
        <f t="shared" si="7510"/>
        <v>0</v>
      </c>
      <c r="VEG67" s="830">
        <f t="shared" si="7510"/>
        <v>0</v>
      </c>
      <c r="VEI67" s="830">
        <f t="shared" si="7510"/>
        <v>0</v>
      </c>
      <c r="VEK67" s="830">
        <f t="shared" si="7510"/>
        <v>0</v>
      </c>
      <c r="VEM67" s="830">
        <f t="shared" si="7510"/>
        <v>0</v>
      </c>
      <c r="VEO67" s="830">
        <f t="shared" si="7510"/>
        <v>0</v>
      </c>
      <c r="VEQ67" s="830">
        <f t="shared" si="7510"/>
        <v>0</v>
      </c>
      <c r="VES67" s="830">
        <f t="shared" si="7510"/>
        <v>0</v>
      </c>
      <c r="VEU67" s="830">
        <f t="shared" si="7510"/>
        <v>0</v>
      </c>
      <c r="VEW67" s="830">
        <f t="shared" si="7510"/>
        <v>0</v>
      </c>
      <c r="VEY67" s="830">
        <f t="shared" si="7510"/>
        <v>0</v>
      </c>
      <c r="VFA67" s="830">
        <f t="shared" si="7510"/>
        <v>0</v>
      </c>
      <c r="VFC67" s="830">
        <f t="shared" si="7510"/>
        <v>0</v>
      </c>
      <c r="VFE67" s="830">
        <f t="shared" si="7510"/>
        <v>0</v>
      </c>
      <c r="VFG67" s="830">
        <f t="shared" si="7510"/>
        <v>0</v>
      </c>
      <c r="VFI67" s="830">
        <f t="shared" si="7510"/>
        <v>0</v>
      </c>
      <c r="VFK67" s="830">
        <f t="shared" si="7510"/>
        <v>0</v>
      </c>
      <c r="VFM67" s="830">
        <f t="shared" si="7510"/>
        <v>0</v>
      </c>
      <c r="VFO67" s="830">
        <f t="shared" si="7510"/>
        <v>0</v>
      </c>
      <c r="VFQ67" s="830">
        <f t="shared" si="7510"/>
        <v>0</v>
      </c>
      <c r="VFS67" s="830">
        <f t="shared" si="7510"/>
        <v>0</v>
      </c>
      <c r="VFU67" s="830">
        <f t="shared" si="7510"/>
        <v>0</v>
      </c>
      <c r="VFW67" s="830">
        <f t="shared" si="7510"/>
        <v>0</v>
      </c>
      <c r="VFY67" s="830">
        <f t="shared" si="7510"/>
        <v>0</v>
      </c>
      <c r="VGA67" s="830">
        <f t="shared" si="7510"/>
        <v>0</v>
      </c>
      <c r="VGC67" s="830">
        <f t="shared" si="7510"/>
        <v>0</v>
      </c>
      <c r="VGE67" s="830">
        <f t="shared" si="7510"/>
        <v>0</v>
      </c>
      <c r="VGG67" s="830">
        <f t="shared" si="7510"/>
        <v>0</v>
      </c>
      <c r="VGI67" s="830">
        <f t="shared" si="7542"/>
        <v>0</v>
      </c>
      <c r="VGK67" s="830">
        <f t="shared" si="7542"/>
        <v>0</v>
      </c>
      <c r="VGM67" s="830">
        <f t="shared" si="7542"/>
        <v>0</v>
      </c>
      <c r="VGO67" s="830">
        <f t="shared" si="7542"/>
        <v>0</v>
      </c>
      <c r="VGQ67" s="830">
        <f t="shared" si="7542"/>
        <v>0</v>
      </c>
      <c r="VGS67" s="830">
        <f t="shared" si="7542"/>
        <v>0</v>
      </c>
      <c r="VGU67" s="830">
        <f t="shared" si="7542"/>
        <v>0</v>
      </c>
      <c r="VGW67" s="830">
        <f t="shared" si="7542"/>
        <v>0</v>
      </c>
      <c r="VGY67" s="830">
        <f t="shared" si="7542"/>
        <v>0</v>
      </c>
      <c r="VHA67" s="830">
        <f t="shared" si="7542"/>
        <v>0</v>
      </c>
      <c r="VHC67" s="830">
        <f t="shared" si="7542"/>
        <v>0</v>
      </c>
      <c r="VHE67" s="830">
        <f t="shared" si="7542"/>
        <v>0</v>
      </c>
      <c r="VHG67" s="830">
        <f t="shared" si="7542"/>
        <v>0</v>
      </c>
      <c r="VHI67" s="830">
        <f t="shared" si="7542"/>
        <v>0</v>
      </c>
      <c r="VHK67" s="830">
        <f t="shared" si="7542"/>
        <v>0</v>
      </c>
      <c r="VHM67" s="830">
        <f t="shared" si="7542"/>
        <v>0</v>
      </c>
      <c r="VHO67" s="830">
        <f t="shared" si="7542"/>
        <v>0</v>
      </c>
      <c r="VHQ67" s="830">
        <f t="shared" si="7542"/>
        <v>0</v>
      </c>
      <c r="VHS67" s="830">
        <f t="shared" si="7542"/>
        <v>0</v>
      </c>
      <c r="VHU67" s="830">
        <f t="shared" si="7542"/>
        <v>0</v>
      </c>
      <c r="VHW67" s="830">
        <f t="shared" si="7542"/>
        <v>0</v>
      </c>
      <c r="VHY67" s="830">
        <f t="shared" si="7542"/>
        <v>0</v>
      </c>
      <c r="VIA67" s="830">
        <f t="shared" si="7542"/>
        <v>0</v>
      </c>
      <c r="VIC67" s="830">
        <f t="shared" si="7542"/>
        <v>0</v>
      </c>
      <c r="VIE67" s="830">
        <f t="shared" si="7542"/>
        <v>0</v>
      </c>
      <c r="VIG67" s="830">
        <f t="shared" si="7542"/>
        <v>0</v>
      </c>
      <c r="VII67" s="830">
        <f t="shared" si="7542"/>
        <v>0</v>
      </c>
      <c r="VIK67" s="830">
        <f t="shared" si="7542"/>
        <v>0</v>
      </c>
      <c r="VIM67" s="830">
        <f t="shared" si="7542"/>
        <v>0</v>
      </c>
      <c r="VIO67" s="830">
        <f t="shared" si="7542"/>
        <v>0</v>
      </c>
      <c r="VIQ67" s="830">
        <f t="shared" si="7542"/>
        <v>0</v>
      </c>
      <c r="VIS67" s="830">
        <f t="shared" si="7542"/>
        <v>0</v>
      </c>
      <c r="VIU67" s="830">
        <f t="shared" si="7574"/>
        <v>0</v>
      </c>
      <c r="VIW67" s="830">
        <f t="shared" si="7574"/>
        <v>0</v>
      </c>
      <c r="VIY67" s="830">
        <f t="shared" si="7574"/>
        <v>0</v>
      </c>
      <c r="VJA67" s="830">
        <f t="shared" si="7574"/>
        <v>0</v>
      </c>
      <c r="VJC67" s="830">
        <f t="shared" si="7574"/>
        <v>0</v>
      </c>
      <c r="VJE67" s="830">
        <f t="shared" si="7574"/>
        <v>0</v>
      </c>
      <c r="VJG67" s="830">
        <f t="shared" si="7574"/>
        <v>0</v>
      </c>
      <c r="VJI67" s="830">
        <f t="shared" si="7574"/>
        <v>0</v>
      </c>
      <c r="VJK67" s="830">
        <f t="shared" si="7574"/>
        <v>0</v>
      </c>
      <c r="VJM67" s="830">
        <f t="shared" si="7574"/>
        <v>0</v>
      </c>
      <c r="VJO67" s="830">
        <f t="shared" si="7574"/>
        <v>0</v>
      </c>
      <c r="VJQ67" s="830">
        <f t="shared" si="7574"/>
        <v>0</v>
      </c>
      <c r="VJS67" s="830">
        <f t="shared" si="7574"/>
        <v>0</v>
      </c>
      <c r="VJU67" s="830">
        <f t="shared" si="7574"/>
        <v>0</v>
      </c>
      <c r="VJW67" s="830">
        <f t="shared" si="7574"/>
        <v>0</v>
      </c>
      <c r="VJY67" s="830">
        <f t="shared" si="7574"/>
        <v>0</v>
      </c>
      <c r="VKA67" s="830">
        <f t="shared" si="7574"/>
        <v>0</v>
      </c>
      <c r="VKC67" s="830">
        <f t="shared" si="7574"/>
        <v>0</v>
      </c>
      <c r="VKE67" s="830">
        <f t="shared" si="7574"/>
        <v>0</v>
      </c>
      <c r="VKG67" s="830">
        <f t="shared" si="7574"/>
        <v>0</v>
      </c>
      <c r="VKI67" s="830">
        <f t="shared" si="7574"/>
        <v>0</v>
      </c>
      <c r="VKK67" s="830">
        <f t="shared" si="7574"/>
        <v>0</v>
      </c>
      <c r="VKM67" s="830">
        <f t="shared" si="7574"/>
        <v>0</v>
      </c>
      <c r="VKO67" s="830">
        <f t="shared" si="7574"/>
        <v>0</v>
      </c>
      <c r="VKQ67" s="830">
        <f t="shared" si="7574"/>
        <v>0</v>
      </c>
      <c r="VKS67" s="830">
        <f t="shared" si="7574"/>
        <v>0</v>
      </c>
      <c r="VKU67" s="830">
        <f t="shared" si="7574"/>
        <v>0</v>
      </c>
      <c r="VKW67" s="830">
        <f t="shared" si="7574"/>
        <v>0</v>
      </c>
      <c r="VKY67" s="830">
        <f t="shared" si="7574"/>
        <v>0</v>
      </c>
      <c r="VLA67" s="830">
        <f t="shared" si="7574"/>
        <v>0</v>
      </c>
      <c r="VLC67" s="830">
        <f t="shared" si="7574"/>
        <v>0</v>
      </c>
      <c r="VLE67" s="830">
        <f t="shared" si="7574"/>
        <v>0</v>
      </c>
      <c r="VLG67" s="830">
        <f t="shared" si="7606"/>
        <v>0</v>
      </c>
      <c r="VLI67" s="830">
        <f t="shared" si="7606"/>
        <v>0</v>
      </c>
      <c r="VLK67" s="830">
        <f t="shared" si="7606"/>
        <v>0</v>
      </c>
      <c r="VLM67" s="830">
        <f t="shared" si="7606"/>
        <v>0</v>
      </c>
      <c r="VLO67" s="830">
        <f t="shared" si="7606"/>
        <v>0</v>
      </c>
      <c r="VLQ67" s="830">
        <f t="shared" si="7606"/>
        <v>0</v>
      </c>
      <c r="VLS67" s="830">
        <f t="shared" si="7606"/>
        <v>0</v>
      </c>
      <c r="VLU67" s="830">
        <f t="shared" si="7606"/>
        <v>0</v>
      </c>
      <c r="VLW67" s="830">
        <f t="shared" si="7606"/>
        <v>0</v>
      </c>
      <c r="VLY67" s="830">
        <f t="shared" si="7606"/>
        <v>0</v>
      </c>
      <c r="VMA67" s="830">
        <f t="shared" si="7606"/>
        <v>0</v>
      </c>
      <c r="VMC67" s="830">
        <f t="shared" si="7606"/>
        <v>0</v>
      </c>
      <c r="VME67" s="830">
        <f t="shared" si="7606"/>
        <v>0</v>
      </c>
      <c r="VMG67" s="830">
        <f t="shared" si="7606"/>
        <v>0</v>
      </c>
      <c r="VMI67" s="830">
        <f t="shared" si="7606"/>
        <v>0</v>
      </c>
      <c r="VMK67" s="830">
        <f t="shared" si="7606"/>
        <v>0</v>
      </c>
      <c r="VMM67" s="830">
        <f t="shared" si="7606"/>
        <v>0</v>
      </c>
      <c r="VMO67" s="830">
        <f t="shared" si="7606"/>
        <v>0</v>
      </c>
      <c r="VMQ67" s="830">
        <f t="shared" si="7606"/>
        <v>0</v>
      </c>
      <c r="VMS67" s="830">
        <f t="shared" si="7606"/>
        <v>0</v>
      </c>
      <c r="VMU67" s="830">
        <f t="shared" si="7606"/>
        <v>0</v>
      </c>
      <c r="VMW67" s="830">
        <f t="shared" si="7606"/>
        <v>0</v>
      </c>
      <c r="VMY67" s="830">
        <f t="shared" si="7606"/>
        <v>0</v>
      </c>
      <c r="VNA67" s="830">
        <f t="shared" si="7606"/>
        <v>0</v>
      </c>
      <c r="VNC67" s="830">
        <f t="shared" si="7606"/>
        <v>0</v>
      </c>
      <c r="VNE67" s="830">
        <f t="shared" si="7606"/>
        <v>0</v>
      </c>
      <c r="VNG67" s="830">
        <f t="shared" si="7606"/>
        <v>0</v>
      </c>
      <c r="VNI67" s="830">
        <f t="shared" si="7606"/>
        <v>0</v>
      </c>
      <c r="VNK67" s="830">
        <f t="shared" si="7606"/>
        <v>0</v>
      </c>
      <c r="VNM67" s="830">
        <f t="shared" si="7606"/>
        <v>0</v>
      </c>
      <c r="VNO67" s="830">
        <f t="shared" si="7606"/>
        <v>0</v>
      </c>
      <c r="VNQ67" s="830">
        <f t="shared" si="7606"/>
        <v>0</v>
      </c>
      <c r="VNS67" s="830">
        <f t="shared" si="7638"/>
        <v>0</v>
      </c>
      <c r="VNU67" s="830">
        <f t="shared" si="7638"/>
        <v>0</v>
      </c>
      <c r="VNW67" s="830">
        <f t="shared" si="7638"/>
        <v>0</v>
      </c>
      <c r="VNY67" s="830">
        <f t="shared" si="7638"/>
        <v>0</v>
      </c>
      <c r="VOA67" s="830">
        <f t="shared" si="7638"/>
        <v>0</v>
      </c>
      <c r="VOC67" s="830">
        <f t="shared" si="7638"/>
        <v>0</v>
      </c>
      <c r="VOE67" s="830">
        <f t="shared" si="7638"/>
        <v>0</v>
      </c>
      <c r="VOG67" s="830">
        <f t="shared" si="7638"/>
        <v>0</v>
      </c>
      <c r="VOI67" s="830">
        <f t="shared" si="7638"/>
        <v>0</v>
      </c>
      <c r="VOK67" s="830">
        <f t="shared" si="7638"/>
        <v>0</v>
      </c>
      <c r="VOM67" s="830">
        <f t="shared" si="7638"/>
        <v>0</v>
      </c>
      <c r="VOO67" s="830">
        <f t="shared" si="7638"/>
        <v>0</v>
      </c>
      <c r="VOQ67" s="830">
        <f t="shared" si="7638"/>
        <v>0</v>
      </c>
      <c r="VOS67" s="830">
        <f t="shared" si="7638"/>
        <v>0</v>
      </c>
      <c r="VOU67" s="830">
        <f t="shared" si="7638"/>
        <v>0</v>
      </c>
      <c r="VOW67" s="830">
        <f t="shared" si="7638"/>
        <v>0</v>
      </c>
      <c r="VOY67" s="830">
        <f t="shared" si="7638"/>
        <v>0</v>
      </c>
      <c r="VPA67" s="830">
        <f t="shared" si="7638"/>
        <v>0</v>
      </c>
      <c r="VPC67" s="830">
        <f t="shared" si="7638"/>
        <v>0</v>
      </c>
      <c r="VPE67" s="830">
        <f t="shared" si="7638"/>
        <v>0</v>
      </c>
      <c r="VPG67" s="830">
        <f t="shared" si="7638"/>
        <v>0</v>
      </c>
      <c r="VPI67" s="830">
        <f t="shared" si="7638"/>
        <v>0</v>
      </c>
      <c r="VPK67" s="830">
        <f t="shared" si="7638"/>
        <v>0</v>
      </c>
      <c r="VPM67" s="830">
        <f t="shared" si="7638"/>
        <v>0</v>
      </c>
      <c r="VPO67" s="830">
        <f t="shared" si="7638"/>
        <v>0</v>
      </c>
      <c r="VPQ67" s="830">
        <f t="shared" si="7638"/>
        <v>0</v>
      </c>
      <c r="VPS67" s="830">
        <f t="shared" si="7638"/>
        <v>0</v>
      </c>
      <c r="VPU67" s="830">
        <f t="shared" si="7638"/>
        <v>0</v>
      </c>
      <c r="VPW67" s="830">
        <f t="shared" si="7638"/>
        <v>0</v>
      </c>
      <c r="VPY67" s="830">
        <f t="shared" si="7638"/>
        <v>0</v>
      </c>
      <c r="VQA67" s="830">
        <f t="shared" si="7638"/>
        <v>0</v>
      </c>
      <c r="VQC67" s="830">
        <f t="shared" si="7638"/>
        <v>0</v>
      </c>
      <c r="VQE67" s="830">
        <f t="shared" si="7670"/>
        <v>0</v>
      </c>
      <c r="VQG67" s="830">
        <f t="shared" si="7670"/>
        <v>0</v>
      </c>
      <c r="VQI67" s="830">
        <f t="shared" si="7670"/>
        <v>0</v>
      </c>
      <c r="VQK67" s="830">
        <f t="shared" si="7670"/>
        <v>0</v>
      </c>
      <c r="VQM67" s="830">
        <f t="shared" si="7670"/>
        <v>0</v>
      </c>
      <c r="VQO67" s="830">
        <f t="shared" si="7670"/>
        <v>0</v>
      </c>
      <c r="VQQ67" s="830">
        <f t="shared" si="7670"/>
        <v>0</v>
      </c>
      <c r="VQS67" s="830">
        <f t="shared" si="7670"/>
        <v>0</v>
      </c>
      <c r="VQU67" s="830">
        <f t="shared" si="7670"/>
        <v>0</v>
      </c>
      <c r="VQW67" s="830">
        <f t="shared" si="7670"/>
        <v>0</v>
      </c>
      <c r="VQY67" s="830">
        <f t="shared" si="7670"/>
        <v>0</v>
      </c>
      <c r="VRA67" s="830">
        <f t="shared" si="7670"/>
        <v>0</v>
      </c>
      <c r="VRC67" s="830">
        <f t="shared" si="7670"/>
        <v>0</v>
      </c>
      <c r="VRE67" s="830">
        <f t="shared" si="7670"/>
        <v>0</v>
      </c>
      <c r="VRG67" s="830">
        <f t="shared" si="7670"/>
        <v>0</v>
      </c>
      <c r="VRI67" s="830">
        <f t="shared" si="7670"/>
        <v>0</v>
      </c>
      <c r="VRK67" s="830">
        <f t="shared" si="7670"/>
        <v>0</v>
      </c>
      <c r="VRM67" s="830">
        <f t="shared" si="7670"/>
        <v>0</v>
      </c>
      <c r="VRO67" s="830">
        <f t="shared" si="7670"/>
        <v>0</v>
      </c>
      <c r="VRQ67" s="830">
        <f t="shared" si="7670"/>
        <v>0</v>
      </c>
      <c r="VRS67" s="830">
        <f t="shared" si="7670"/>
        <v>0</v>
      </c>
      <c r="VRU67" s="830">
        <f t="shared" si="7670"/>
        <v>0</v>
      </c>
      <c r="VRW67" s="830">
        <f t="shared" si="7670"/>
        <v>0</v>
      </c>
      <c r="VRY67" s="830">
        <f t="shared" si="7670"/>
        <v>0</v>
      </c>
      <c r="VSA67" s="830">
        <f t="shared" si="7670"/>
        <v>0</v>
      </c>
      <c r="VSC67" s="830">
        <f t="shared" si="7670"/>
        <v>0</v>
      </c>
      <c r="VSE67" s="830">
        <f t="shared" si="7670"/>
        <v>0</v>
      </c>
      <c r="VSG67" s="830">
        <f t="shared" si="7670"/>
        <v>0</v>
      </c>
      <c r="VSI67" s="830">
        <f t="shared" si="7670"/>
        <v>0</v>
      </c>
      <c r="VSK67" s="830">
        <f t="shared" si="7670"/>
        <v>0</v>
      </c>
      <c r="VSM67" s="830">
        <f t="shared" si="7670"/>
        <v>0</v>
      </c>
      <c r="VSO67" s="830">
        <f t="shared" si="7670"/>
        <v>0</v>
      </c>
      <c r="VSQ67" s="830">
        <f t="shared" si="7702"/>
        <v>0</v>
      </c>
      <c r="VSS67" s="830">
        <f t="shared" si="7702"/>
        <v>0</v>
      </c>
      <c r="VSU67" s="830">
        <f t="shared" si="7702"/>
        <v>0</v>
      </c>
      <c r="VSW67" s="830">
        <f t="shared" si="7702"/>
        <v>0</v>
      </c>
      <c r="VSY67" s="830">
        <f t="shared" si="7702"/>
        <v>0</v>
      </c>
      <c r="VTA67" s="830">
        <f t="shared" si="7702"/>
        <v>0</v>
      </c>
      <c r="VTC67" s="830">
        <f t="shared" si="7702"/>
        <v>0</v>
      </c>
      <c r="VTE67" s="830">
        <f t="shared" si="7702"/>
        <v>0</v>
      </c>
      <c r="VTG67" s="830">
        <f t="shared" si="7702"/>
        <v>0</v>
      </c>
      <c r="VTI67" s="830">
        <f t="shared" si="7702"/>
        <v>0</v>
      </c>
      <c r="VTK67" s="830">
        <f t="shared" si="7702"/>
        <v>0</v>
      </c>
      <c r="VTM67" s="830">
        <f t="shared" si="7702"/>
        <v>0</v>
      </c>
      <c r="VTO67" s="830">
        <f t="shared" si="7702"/>
        <v>0</v>
      </c>
      <c r="VTQ67" s="830">
        <f t="shared" si="7702"/>
        <v>0</v>
      </c>
      <c r="VTS67" s="830">
        <f t="shared" si="7702"/>
        <v>0</v>
      </c>
      <c r="VTU67" s="830">
        <f t="shared" si="7702"/>
        <v>0</v>
      </c>
      <c r="VTW67" s="830">
        <f t="shared" si="7702"/>
        <v>0</v>
      </c>
      <c r="VTY67" s="830">
        <f t="shared" si="7702"/>
        <v>0</v>
      </c>
      <c r="VUA67" s="830">
        <f t="shared" si="7702"/>
        <v>0</v>
      </c>
      <c r="VUC67" s="830">
        <f t="shared" si="7702"/>
        <v>0</v>
      </c>
      <c r="VUE67" s="830">
        <f t="shared" si="7702"/>
        <v>0</v>
      </c>
      <c r="VUG67" s="830">
        <f t="shared" si="7702"/>
        <v>0</v>
      </c>
      <c r="VUI67" s="830">
        <f t="shared" si="7702"/>
        <v>0</v>
      </c>
      <c r="VUK67" s="830">
        <f t="shared" si="7702"/>
        <v>0</v>
      </c>
      <c r="VUM67" s="830">
        <f t="shared" si="7702"/>
        <v>0</v>
      </c>
      <c r="VUO67" s="830">
        <f t="shared" si="7702"/>
        <v>0</v>
      </c>
      <c r="VUQ67" s="830">
        <f t="shared" si="7702"/>
        <v>0</v>
      </c>
      <c r="VUS67" s="830">
        <f t="shared" si="7702"/>
        <v>0</v>
      </c>
      <c r="VUU67" s="830">
        <f t="shared" si="7702"/>
        <v>0</v>
      </c>
      <c r="VUW67" s="830">
        <f t="shared" si="7702"/>
        <v>0</v>
      </c>
      <c r="VUY67" s="830">
        <f t="shared" si="7702"/>
        <v>0</v>
      </c>
      <c r="VVA67" s="830">
        <f t="shared" si="7702"/>
        <v>0</v>
      </c>
      <c r="VVC67" s="830">
        <f t="shared" si="7734"/>
        <v>0</v>
      </c>
      <c r="VVE67" s="830">
        <f t="shared" si="7734"/>
        <v>0</v>
      </c>
      <c r="VVG67" s="830">
        <f t="shared" si="7734"/>
        <v>0</v>
      </c>
      <c r="VVI67" s="830">
        <f t="shared" si="7734"/>
        <v>0</v>
      </c>
      <c r="VVK67" s="830">
        <f t="shared" si="7734"/>
        <v>0</v>
      </c>
      <c r="VVM67" s="830">
        <f t="shared" si="7734"/>
        <v>0</v>
      </c>
      <c r="VVO67" s="830">
        <f t="shared" si="7734"/>
        <v>0</v>
      </c>
      <c r="VVQ67" s="830">
        <f t="shared" si="7734"/>
        <v>0</v>
      </c>
      <c r="VVS67" s="830">
        <f t="shared" si="7734"/>
        <v>0</v>
      </c>
      <c r="VVU67" s="830">
        <f t="shared" si="7734"/>
        <v>0</v>
      </c>
      <c r="VVW67" s="830">
        <f t="shared" si="7734"/>
        <v>0</v>
      </c>
      <c r="VVY67" s="830">
        <f t="shared" si="7734"/>
        <v>0</v>
      </c>
      <c r="VWA67" s="830">
        <f t="shared" si="7734"/>
        <v>0</v>
      </c>
      <c r="VWC67" s="830">
        <f t="shared" si="7734"/>
        <v>0</v>
      </c>
      <c r="VWE67" s="830">
        <f t="shared" si="7734"/>
        <v>0</v>
      </c>
      <c r="VWG67" s="830">
        <f t="shared" si="7734"/>
        <v>0</v>
      </c>
      <c r="VWI67" s="830">
        <f t="shared" si="7734"/>
        <v>0</v>
      </c>
      <c r="VWK67" s="830">
        <f t="shared" si="7734"/>
        <v>0</v>
      </c>
      <c r="VWM67" s="830">
        <f t="shared" si="7734"/>
        <v>0</v>
      </c>
      <c r="VWO67" s="830">
        <f t="shared" si="7734"/>
        <v>0</v>
      </c>
      <c r="VWQ67" s="830">
        <f t="shared" si="7734"/>
        <v>0</v>
      </c>
      <c r="VWS67" s="830">
        <f t="shared" si="7734"/>
        <v>0</v>
      </c>
      <c r="VWU67" s="830">
        <f t="shared" si="7734"/>
        <v>0</v>
      </c>
      <c r="VWW67" s="830">
        <f t="shared" si="7734"/>
        <v>0</v>
      </c>
      <c r="VWY67" s="830">
        <f t="shared" si="7734"/>
        <v>0</v>
      </c>
      <c r="VXA67" s="830">
        <f t="shared" si="7734"/>
        <v>0</v>
      </c>
      <c r="VXC67" s="830">
        <f t="shared" si="7734"/>
        <v>0</v>
      </c>
      <c r="VXE67" s="830">
        <f t="shared" si="7734"/>
        <v>0</v>
      </c>
      <c r="VXG67" s="830">
        <f t="shared" si="7734"/>
        <v>0</v>
      </c>
      <c r="VXI67" s="830">
        <f t="shared" si="7734"/>
        <v>0</v>
      </c>
      <c r="VXK67" s="830">
        <f t="shared" si="7734"/>
        <v>0</v>
      </c>
      <c r="VXM67" s="830">
        <f t="shared" si="7734"/>
        <v>0</v>
      </c>
      <c r="VXO67" s="830">
        <f t="shared" si="7766"/>
        <v>0</v>
      </c>
      <c r="VXQ67" s="830">
        <f t="shared" si="7766"/>
        <v>0</v>
      </c>
      <c r="VXS67" s="830">
        <f t="shared" si="7766"/>
        <v>0</v>
      </c>
      <c r="VXU67" s="830">
        <f t="shared" si="7766"/>
        <v>0</v>
      </c>
      <c r="VXW67" s="830">
        <f t="shared" si="7766"/>
        <v>0</v>
      </c>
      <c r="VXY67" s="830">
        <f t="shared" si="7766"/>
        <v>0</v>
      </c>
      <c r="VYA67" s="830">
        <f t="shared" si="7766"/>
        <v>0</v>
      </c>
      <c r="VYC67" s="830">
        <f t="shared" si="7766"/>
        <v>0</v>
      </c>
      <c r="VYE67" s="830">
        <f t="shared" si="7766"/>
        <v>0</v>
      </c>
      <c r="VYG67" s="830">
        <f t="shared" si="7766"/>
        <v>0</v>
      </c>
      <c r="VYI67" s="830">
        <f t="shared" si="7766"/>
        <v>0</v>
      </c>
      <c r="VYK67" s="830">
        <f t="shared" si="7766"/>
        <v>0</v>
      </c>
      <c r="VYM67" s="830">
        <f t="shared" si="7766"/>
        <v>0</v>
      </c>
      <c r="VYO67" s="830">
        <f t="shared" si="7766"/>
        <v>0</v>
      </c>
      <c r="VYQ67" s="830">
        <f t="shared" si="7766"/>
        <v>0</v>
      </c>
      <c r="VYS67" s="830">
        <f t="shared" si="7766"/>
        <v>0</v>
      </c>
      <c r="VYU67" s="830">
        <f t="shared" si="7766"/>
        <v>0</v>
      </c>
      <c r="VYW67" s="830">
        <f t="shared" si="7766"/>
        <v>0</v>
      </c>
      <c r="VYY67" s="830">
        <f t="shared" si="7766"/>
        <v>0</v>
      </c>
      <c r="VZA67" s="830">
        <f t="shared" si="7766"/>
        <v>0</v>
      </c>
      <c r="VZC67" s="830">
        <f t="shared" si="7766"/>
        <v>0</v>
      </c>
      <c r="VZE67" s="830">
        <f t="shared" si="7766"/>
        <v>0</v>
      </c>
      <c r="VZG67" s="830">
        <f t="shared" si="7766"/>
        <v>0</v>
      </c>
      <c r="VZI67" s="830">
        <f t="shared" si="7766"/>
        <v>0</v>
      </c>
      <c r="VZK67" s="830">
        <f t="shared" si="7766"/>
        <v>0</v>
      </c>
      <c r="VZM67" s="830">
        <f t="shared" si="7766"/>
        <v>0</v>
      </c>
      <c r="VZO67" s="830">
        <f t="shared" si="7766"/>
        <v>0</v>
      </c>
      <c r="VZQ67" s="830">
        <f t="shared" si="7766"/>
        <v>0</v>
      </c>
      <c r="VZS67" s="830">
        <f t="shared" si="7766"/>
        <v>0</v>
      </c>
      <c r="VZU67" s="830">
        <f t="shared" si="7766"/>
        <v>0</v>
      </c>
      <c r="VZW67" s="830">
        <f t="shared" si="7766"/>
        <v>0</v>
      </c>
      <c r="VZY67" s="830">
        <f t="shared" si="7766"/>
        <v>0</v>
      </c>
      <c r="WAA67" s="830">
        <f t="shared" si="7798"/>
        <v>0</v>
      </c>
      <c r="WAC67" s="830">
        <f t="shared" si="7798"/>
        <v>0</v>
      </c>
      <c r="WAE67" s="830">
        <f t="shared" si="7798"/>
        <v>0</v>
      </c>
      <c r="WAG67" s="830">
        <f t="shared" si="7798"/>
        <v>0</v>
      </c>
      <c r="WAI67" s="830">
        <f t="shared" si="7798"/>
        <v>0</v>
      </c>
      <c r="WAK67" s="830">
        <f t="shared" si="7798"/>
        <v>0</v>
      </c>
      <c r="WAM67" s="830">
        <f t="shared" si="7798"/>
        <v>0</v>
      </c>
      <c r="WAO67" s="830">
        <f t="shared" si="7798"/>
        <v>0</v>
      </c>
      <c r="WAQ67" s="830">
        <f t="shared" si="7798"/>
        <v>0</v>
      </c>
      <c r="WAS67" s="830">
        <f t="shared" si="7798"/>
        <v>0</v>
      </c>
      <c r="WAU67" s="830">
        <f t="shared" si="7798"/>
        <v>0</v>
      </c>
      <c r="WAW67" s="830">
        <f t="shared" si="7798"/>
        <v>0</v>
      </c>
      <c r="WAY67" s="830">
        <f t="shared" si="7798"/>
        <v>0</v>
      </c>
      <c r="WBA67" s="830">
        <f t="shared" si="7798"/>
        <v>0</v>
      </c>
      <c r="WBC67" s="830">
        <f t="shared" si="7798"/>
        <v>0</v>
      </c>
      <c r="WBE67" s="830">
        <f t="shared" si="7798"/>
        <v>0</v>
      </c>
      <c r="WBG67" s="830">
        <f t="shared" si="7798"/>
        <v>0</v>
      </c>
      <c r="WBI67" s="830">
        <f t="shared" si="7798"/>
        <v>0</v>
      </c>
      <c r="WBK67" s="830">
        <f t="shared" si="7798"/>
        <v>0</v>
      </c>
      <c r="WBM67" s="830">
        <f t="shared" si="7798"/>
        <v>0</v>
      </c>
      <c r="WBO67" s="830">
        <f t="shared" si="7798"/>
        <v>0</v>
      </c>
      <c r="WBQ67" s="830">
        <f t="shared" si="7798"/>
        <v>0</v>
      </c>
      <c r="WBS67" s="830">
        <f t="shared" si="7798"/>
        <v>0</v>
      </c>
      <c r="WBU67" s="830">
        <f t="shared" si="7798"/>
        <v>0</v>
      </c>
      <c r="WBW67" s="830">
        <f t="shared" si="7798"/>
        <v>0</v>
      </c>
      <c r="WBY67" s="830">
        <f t="shared" si="7798"/>
        <v>0</v>
      </c>
      <c r="WCA67" s="830">
        <f t="shared" si="7798"/>
        <v>0</v>
      </c>
      <c r="WCC67" s="830">
        <f t="shared" si="7798"/>
        <v>0</v>
      </c>
      <c r="WCE67" s="830">
        <f t="shared" si="7798"/>
        <v>0</v>
      </c>
      <c r="WCG67" s="830">
        <f t="shared" si="7798"/>
        <v>0</v>
      </c>
      <c r="WCI67" s="830">
        <f t="shared" si="7798"/>
        <v>0</v>
      </c>
      <c r="WCK67" s="830">
        <f t="shared" si="7798"/>
        <v>0</v>
      </c>
      <c r="WCM67" s="830">
        <f t="shared" si="7830"/>
        <v>0</v>
      </c>
      <c r="WCO67" s="830">
        <f t="shared" si="7830"/>
        <v>0</v>
      </c>
      <c r="WCQ67" s="830">
        <f t="shared" si="7830"/>
        <v>0</v>
      </c>
      <c r="WCS67" s="830">
        <f t="shared" si="7830"/>
        <v>0</v>
      </c>
      <c r="WCU67" s="830">
        <f t="shared" si="7830"/>
        <v>0</v>
      </c>
      <c r="WCW67" s="830">
        <f t="shared" si="7830"/>
        <v>0</v>
      </c>
      <c r="WCY67" s="830">
        <f t="shared" si="7830"/>
        <v>0</v>
      </c>
      <c r="WDA67" s="830">
        <f t="shared" si="7830"/>
        <v>0</v>
      </c>
      <c r="WDC67" s="830">
        <f t="shared" si="7830"/>
        <v>0</v>
      </c>
      <c r="WDE67" s="830">
        <f t="shared" si="7830"/>
        <v>0</v>
      </c>
      <c r="WDG67" s="830">
        <f t="shared" si="7830"/>
        <v>0</v>
      </c>
      <c r="WDI67" s="830">
        <f t="shared" si="7830"/>
        <v>0</v>
      </c>
      <c r="WDK67" s="830">
        <f t="shared" si="7830"/>
        <v>0</v>
      </c>
      <c r="WDM67" s="830">
        <f t="shared" si="7830"/>
        <v>0</v>
      </c>
      <c r="WDO67" s="830">
        <f t="shared" si="7830"/>
        <v>0</v>
      </c>
      <c r="WDQ67" s="830">
        <f t="shared" si="7830"/>
        <v>0</v>
      </c>
      <c r="WDS67" s="830">
        <f t="shared" si="7830"/>
        <v>0</v>
      </c>
      <c r="WDU67" s="830">
        <f t="shared" si="7830"/>
        <v>0</v>
      </c>
      <c r="WDW67" s="830">
        <f t="shared" si="7830"/>
        <v>0</v>
      </c>
      <c r="WDY67" s="830">
        <f t="shared" si="7830"/>
        <v>0</v>
      </c>
      <c r="WEA67" s="830">
        <f t="shared" si="7830"/>
        <v>0</v>
      </c>
      <c r="WEC67" s="830">
        <f t="shared" si="7830"/>
        <v>0</v>
      </c>
      <c r="WEE67" s="830">
        <f t="shared" si="7830"/>
        <v>0</v>
      </c>
      <c r="WEG67" s="830">
        <f t="shared" si="7830"/>
        <v>0</v>
      </c>
      <c r="WEI67" s="830">
        <f t="shared" si="7830"/>
        <v>0</v>
      </c>
      <c r="WEK67" s="830">
        <f t="shared" si="7830"/>
        <v>0</v>
      </c>
      <c r="WEM67" s="830">
        <f t="shared" si="7830"/>
        <v>0</v>
      </c>
      <c r="WEO67" s="830">
        <f t="shared" si="7830"/>
        <v>0</v>
      </c>
      <c r="WEQ67" s="830">
        <f t="shared" si="7830"/>
        <v>0</v>
      </c>
      <c r="WES67" s="830">
        <f t="shared" si="7830"/>
        <v>0</v>
      </c>
      <c r="WEU67" s="830">
        <f t="shared" si="7830"/>
        <v>0</v>
      </c>
      <c r="WEW67" s="830">
        <f t="shared" si="7830"/>
        <v>0</v>
      </c>
      <c r="WEY67" s="830">
        <f t="shared" si="7862"/>
        <v>0</v>
      </c>
      <c r="WFA67" s="830">
        <f t="shared" si="7862"/>
        <v>0</v>
      </c>
      <c r="WFC67" s="830">
        <f t="shared" si="7862"/>
        <v>0</v>
      </c>
      <c r="WFE67" s="830">
        <f t="shared" si="7862"/>
        <v>0</v>
      </c>
      <c r="WFG67" s="830">
        <f t="shared" si="7862"/>
        <v>0</v>
      </c>
      <c r="WFI67" s="830">
        <f t="shared" si="7862"/>
        <v>0</v>
      </c>
      <c r="WFK67" s="830">
        <f t="shared" si="7862"/>
        <v>0</v>
      </c>
      <c r="WFM67" s="830">
        <f t="shared" si="7862"/>
        <v>0</v>
      </c>
      <c r="WFO67" s="830">
        <f t="shared" si="7862"/>
        <v>0</v>
      </c>
      <c r="WFQ67" s="830">
        <f t="shared" si="7862"/>
        <v>0</v>
      </c>
      <c r="WFS67" s="830">
        <f t="shared" si="7862"/>
        <v>0</v>
      </c>
      <c r="WFU67" s="830">
        <f t="shared" si="7862"/>
        <v>0</v>
      </c>
      <c r="WFW67" s="830">
        <f t="shared" si="7862"/>
        <v>0</v>
      </c>
      <c r="WFY67" s="830">
        <f t="shared" si="7862"/>
        <v>0</v>
      </c>
      <c r="WGA67" s="830">
        <f t="shared" si="7862"/>
        <v>0</v>
      </c>
      <c r="WGC67" s="830">
        <f t="shared" si="7862"/>
        <v>0</v>
      </c>
      <c r="WGE67" s="830">
        <f t="shared" si="7862"/>
        <v>0</v>
      </c>
      <c r="WGG67" s="830">
        <f t="shared" si="7862"/>
        <v>0</v>
      </c>
      <c r="WGI67" s="830">
        <f t="shared" si="7862"/>
        <v>0</v>
      </c>
      <c r="WGK67" s="830">
        <f t="shared" si="7862"/>
        <v>0</v>
      </c>
      <c r="WGM67" s="830">
        <f t="shared" si="7862"/>
        <v>0</v>
      </c>
      <c r="WGO67" s="830">
        <f t="shared" si="7862"/>
        <v>0</v>
      </c>
      <c r="WGQ67" s="830">
        <f t="shared" si="7862"/>
        <v>0</v>
      </c>
      <c r="WGS67" s="830">
        <f t="shared" si="7862"/>
        <v>0</v>
      </c>
      <c r="WGU67" s="830">
        <f t="shared" si="7862"/>
        <v>0</v>
      </c>
      <c r="WGW67" s="830">
        <f t="shared" si="7862"/>
        <v>0</v>
      </c>
      <c r="WGY67" s="830">
        <f t="shared" si="7862"/>
        <v>0</v>
      </c>
      <c r="WHA67" s="830">
        <f t="shared" si="7862"/>
        <v>0</v>
      </c>
      <c r="WHC67" s="830">
        <f t="shared" si="7862"/>
        <v>0</v>
      </c>
      <c r="WHE67" s="830">
        <f t="shared" si="7862"/>
        <v>0</v>
      </c>
      <c r="WHG67" s="830">
        <f t="shared" si="7862"/>
        <v>0</v>
      </c>
      <c r="WHI67" s="830">
        <f t="shared" si="7862"/>
        <v>0</v>
      </c>
      <c r="WHK67" s="830">
        <f t="shared" si="7894"/>
        <v>0</v>
      </c>
      <c r="WHM67" s="830">
        <f t="shared" si="7894"/>
        <v>0</v>
      </c>
      <c r="WHO67" s="830">
        <f t="shared" si="7894"/>
        <v>0</v>
      </c>
      <c r="WHQ67" s="830">
        <f t="shared" si="7894"/>
        <v>0</v>
      </c>
      <c r="WHS67" s="830">
        <f t="shared" si="7894"/>
        <v>0</v>
      </c>
      <c r="WHU67" s="830">
        <f t="shared" si="7894"/>
        <v>0</v>
      </c>
      <c r="WHW67" s="830">
        <f t="shared" si="7894"/>
        <v>0</v>
      </c>
      <c r="WHY67" s="830">
        <f t="shared" si="7894"/>
        <v>0</v>
      </c>
      <c r="WIA67" s="830">
        <f t="shared" si="7894"/>
        <v>0</v>
      </c>
      <c r="WIC67" s="830">
        <f t="shared" si="7894"/>
        <v>0</v>
      </c>
      <c r="WIE67" s="830">
        <f t="shared" si="7894"/>
        <v>0</v>
      </c>
      <c r="WIG67" s="830">
        <f t="shared" si="7894"/>
        <v>0</v>
      </c>
      <c r="WII67" s="830">
        <f t="shared" si="7894"/>
        <v>0</v>
      </c>
      <c r="WIK67" s="830">
        <f t="shared" si="7894"/>
        <v>0</v>
      </c>
      <c r="WIM67" s="830">
        <f t="shared" si="7894"/>
        <v>0</v>
      </c>
      <c r="WIO67" s="830">
        <f t="shared" si="7894"/>
        <v>0</v>
      </c>
      <c r="WIQ67" s="830">
        <f t="shared" si="7894"/>
        <v>0</v>
      </c>
      <c r="WIS67" s="830">
        <f t="shared" si="7894"/>
        <v>0</v>
      </c>
      <c r="WIU67" s="830">
        <f t="shared" si="7894"/>
        <v>0</v>
      </c>
      <c r="WIW67" s="830">
        <f t="shared" si="7894"/>
        <v>0</v>
      </c>
      <c r="WIY67" s="830">
        <f t="shared" si="7894"/>
        <v>0</v>
      </c>
      <c r="WJA67" s="830">
        <f t="shared" si="7894"/>
        <v>0</v>
      </c>
      <c r="WJC67" s="830">
        <f t="shared" si="7894"/>
        <v>0</v>
      </c>
      <c r="WJE67" s="830">
        <f t="shared" si="7894"/>
        <v>0</v>
      </c>
      <c r="WJG67" s="830">
        <f t="shared" si="7894"/>
        <v>0</v>
      </c>
      <c r="WJI67" s="830">
        <f t="shared" si="7894"/>
        <v>0</v>
      </c>
      <c r="WJK67" s="830">
        <f t="shared" si="7894"/>
        <v>0</v>
      </c>
      <c r="WJM67" s="830">
        <f t="shared" si="7894"/>
        <v>0</v>
      </c>
      <c r="WJO67" s="830">
        <f t="shared" si="7894"/>
        <v>0</v>
      </c>
      <c r="WJQ67" s="830">
        <f t="shared" si="7894"/>
        <v>0</v>
      </c>
      <c r="WJS67" s="830">
        <f t="shared" si="7894"/>
        <v>0</v>
      </c>
      <c r="WJU67" s="830">
        <f t="shared" si="7894"/>
        <v>0</v>
      </c>
      <c r="WJW67" s="830">
        <f t="shared" si="7926"/>
        <v>0</v>
      </c>
      <c r="WJY67" s="830">
        <f t="shared" si="7926"/>
        <v>0</v>
      </c>
      <c r="WKA67" s="830">
        <f t="shared" si="7926"/>
        <v>0</v>
      </c>
      <c r="WKC67" s="830">
        <f t="shared" si="7926"/>
        <v>0</v>
      </c>
      <c r="WKE67" s="830">
        <f t="shared" si="7926"/>
        <v>0</v>
      </c>
      <c r="WKG67" s="830">
        <f t="shared" si="7926"/>
        <v>0</v>
      </c>
      <c r="WKI67" s="830">
        <f t="shared" si="7926"/>
        <v>0</v>
      </c>
      <c r="WKK67" s="830">
        <f t="shared" si="7926"/>
        <v>0</v>
      </c>
      <c r="WKM67" s="830">
        <f t="shared" si="7926"/>
        <v>0</v>
      </c>
      <c r="WKO67" s="830">
        <f t="shared" si="7926"/>
        <v>0</v>
      </c>
      <c r="WKQ67" s="830">
        <f t="shared" si="7926"/>
        <v>0</v>
      </c>
      <c r="WKS67" s="830">
        <f t="shared" si="7926"/>
        <v>0</v>
      </c>
      <c r="WKU67" s="830">
        <f t="shared" si="7926"/>
        <v>0</v>
      </c>
      <c r="WKW67" s="830">
        <f t="shared" si="7926"/>
        <v>0</v>
      </c>
      <c r="WKY67" s="830">
        <f t="shared" si="7926"/>
        <v>0</v>
      </c>
      <c r="WLA67" s="830">
        <f t="shared" si="7926"/>
        <v>0</v>
      </c>
      <c r="WLC67" s="830">
        <f t="shared" si="7926"/>
        <v>0</v>
      </c>
      <c r="WLE67" s="830">
        <f t="shared" si="7926"/>
        <v>0</v>
      </c>
      <c r="WLG67" s="830">
        <f t="shared" si="7926"/>
        <v>0</v>
      </c>
      <c r="WLI67" s="830">
        <f t="shared" si="7926"/>
        <v>0</v>
      </c>
      <c r="WLK67" s="830">
        <f t="shared" si="7926"/>
        <v>0</v>
      </c>
      <c r="WLM67" s="830">
        <f t="shared" si="7926"/>
        <v>0</v>
      </c>
      <c r="WLO67" s="830">
        <f t="shared" si="7926"/>
        <v>0</v>
      </c>
      <c r="WLQ67" s="830">
        <f t="shared" si="7926"/>
        <v>0</v>
      </c>
      <c r="WLS67" s="830">
        <f t="shared" si="7926"/>
        <v>0</v>
      </c>
      <c r="WLU67" s="830">
        <f t="shared" si="7926"/>
        <v>0</v>
      </c>
      <c r="WLW67" s="830">
        <f t="shared" si="7926"/>
        <v>0</v>
      </c>
      <c r="WLY67" s="830">
        <f t="shared" si="7926"/>
        <v>0</v>
      </c>
      <c r="WMA67" s="830">
        <f t="shared" si="7926"/>
        <v>0</v>
      </c>
      <c r="WMC67" s="830">
        <f t="shared" si="7926"/>
        <v>0</v>
      </c>
      <c r="WME67" s="830">
        <f t="shared" si="7926"/>
        <v>0</v>
      </c>
      <c r="WMG67" s="830">
        <f t="shared" si="7926"/>
        <v>0</v>
      </c>
      <c r="WMI67" s="830">
        <f t="shared" si="7958"/>
        <v>0</v>
      </c>
      <c r="WMK67" s="830">
        <f t="shared" si="7958"/>
        <v>0</v>
      </c>
      <c r="WMM67" s="830">
        <f t="shared" si="7958"/>
        <v>0</v>
      </c>
      <c r="WMO67" s="830">
        <f t="shared" si="7958"/>
        <v>0</v>
      </c>
      <c r="WMQ67" s="830">
        <f t="shared" si="7958"/>
        <v>0</v>
      </c>
      <c r="WMS67" s="830">
        <f t="shared" si="7958"/>
        <v>0</v>
      </c>
      <c r="WMU67" s="830">
        <f t="shared" si="7958"/>
        <v>0</v>
      </c>
      <c r="WMW67" s="830">
        <f t="shared" si="7958"/>
        <v>0</v>
      </c>
      <c r="WMY67" s="830">
        <f t="shared" si="7958"/>
        <v>0</v>
      </c>
      <c r="WNA67" s="830">
        <f t="shared" si="7958"/>
        <v>0</v>
      </c>
      <c r="WNC67" s="830">
        <f t="shared" si="7958"/>
        <v>0</v>
      </c>
      <c r="WNE67" s="830">
        <f t="shared" si="7958"/>
        <v>0</v>
      </c>
      <c r="WNG67" s="830">
        <f t="shared" si="7958"/>
        <v>0</v>
      </c>
      <c r="WNI67" s="830">
        <f t="shared" si="7958"/>
        <v>0</v>
      </c>
      <c r="WNK67" s="830">
        <f t="shared" si="7958"/>
        <v>0</v>
      </c>
      <c r="WNM67" s="830">
        <f t="shared" si="7958"/>
        <v>0</v>
      </c>
      <c r="WNO67" s="830">
        <f t="shared" si="7958"/>
        <v>0</v>
      </c>
      <c r="WNQ67" s="830">
        <f t="shared" si="7958"/>
        <v>0</v>
      </c>
      <c r="WNS67" s="830">
        <f t="shared" si="7958"/>
        <v>0</v>
      </c>
      <c r="WNU67" s="830">
        <f t="shared" si="7958"/>
        <v>0</v>
      </c>
      <c r="WNW67" s="830">
        <f t="shared" si="7958"/>
        <v>0</v>
      </c>
      <c r="WNY67" s="830">
        <f t="shared" si="7958"/>
        <v>0</v>
      </c>
      <c r="WOA67" s="830">
        <f t="shared" si="7958"/>
        <v>0</v>
      </c>
      <c r="WOC67" s="830">
        <f t="shared" si="7958"/>
        <v>0</v>
      </c>
      <c r="WOE67" s="830">
        <f t="shared" si="7958"/>
        <v>0</v>
      </c>
      <c r="WOG67" s="830">
        <f t="shared" si="7958"/>
        <v>0</v>
      </c>
      <c r="WOI67" s="830">
        <f t="shared" si="7958"/>
        <v>0</v>
      </c>
      <c r="WOK67" s="830">
        <f t="shared" si="7958"/>
        <v>0</v>
      </c>
      <c r="WOM67" s="830">
        <f t="shared" si="7958"/>
        <v>0</v>
      </c>
      <c r="WOO67" s="830">
        <f t="shared" si="7958"/>
        <v>0</v>
      </c>
      <c r="WOQ67" s="830">
        <f t="shared" si="7958"/>
        <v>0</v>
      </c>
      <c r="WOS67" s="830">
        <f t="shared" si="7958"/>
        <v>0</v>
      </c>
      <c r="WOU67" s="830">
        <f t="shared" si="7990"/>
        <v>0</v>
      </c>
      <c r="WOW67" s="830">
        <f t="shared" si="7990"/>
        <v>0</v>
      </c>
      <c r="WOY67" s="830">
        <f t="shared" si="7990"/>
        <v>0</v>
      </c>
      <c r="WPA67" s="830">
        <f t="shared" si="7990"/>
        <v>0</v>
      </c>
      <c r="WPC67" s="830">
        <f t="shared" si="7990"/>
        <v>0</v>
      </c>
      <c r="WPE67" s="830">
        <f t="shared" si="7990"/>
        <v>0</v>
      </c>
      <c r="WPG67" s="830">
        <f t="shared" si="7990"/>
        <v>0</v>
      </c>
      <c r="WPI67" s="830">
        <f t="shared" si="7990"/>
        <v>0</v>
      </c>
      <c r="WPK67" s="830">
        <f t="shared" si="7990"/>
        <v>0</v>
      </c>
      <c r="WPM67" s="830">
        <f t="shared" si="7990"/>
        <v>0</v>
      </c>
      <c r="WPO67" s="830">
        <f t="shared" si="7990"/>
        <v>0</v>
      </c>
      <c r="WPQ67" s="830">
        <f t="shared" si="7990"/>
        <v>0</v>
      </c>
      <c r="WPS67" s="830">
        <f t="shared" si="7990"/>
        <v>0</v>
      </c>
      <c r="WPU67" s="830">
        <f t="shared" si="7990"/>
        <v>0</v>
      </c>
      <c r="WPW67" s="830">
        <f t="shared" si="7990"/>
        <v>0</v>
      </c>
      <c r="WPY67" s="830">
        <f t="shared" si="7990"/>
        <v>0</v>
      </c>
      <c r="WQA67" s="830">
        <f t="shared" si="7990"/>
        <v>0</v>
      </c>
      <c r="WQC67" s="830">
        <f t="shared" si="7990"/>
        <v>0</v>
      </c>
      <c r="WQE67" s="830">
        <f t="shared" si="7990"/>
        <v>0</v>
      </c>
      <c r="WQG67" s="830">
        <f t="shared" si="7990"/>
        <v>0</v>
      </c>
      <c r="WQI67" s="830">
        <f t="shared" si="7990"/>
        <v>0</v>
      </c>
      <c r="WQK67" s="830">
        <f t="shared" si="7990"/>
        <v>0</v>
      </c>
      <c r="WQM67" s="830">
        <f t="shared" si="7990"/>
        <v>0</v>
      </c>
      <c r="WQO67" s="830">
        <f t="shared" si="7990"/>
        <v>0</v>
      </c>
      <c r="WQQ67" s="830">
        <f t="shared" si="7990"/>
        <v>0</v>
      </c>
      <c r="WQS67" s="830">
        <f t="shared" si="7990"/>
        <v>0</v>
      </c>
      <c r="WQU67" s="830">
        <f t="shared" si="7990"/>
        <v>0</v>
      </c>
      <c r="WQW67" s="830">
        <f t="shared" si="7990"/>
        <v>0</v>
      </c>
      <c r="WQY67" s="830">
        <f t="shared" si="7990"/>
        <v>0</v>
      </c>
      <c r="WRA67" s="830">
        <f t="shared" si="7990"/>
        <v>0</v>
      </c>
      <c r="WRC67" s="830">
        <f t="shared" si="7990"/>
        <v>0</v>
      </c>
      <c r="WRE67" s="830">
        <f t="shared" si="7990"/>
        <v>0</v>
      </c>
      <c r="WRG67" s="830">
        <f t="shared" si="8022"/>
        <v>0</v>
      </c>
      <c r="WRI67" s="830">
        <f t="shared" si="8022"/>
        <v>0</v>
      </c>
      <c r="WRK67" s="830">
        <f t="shared" si="8022"/>
        <v>0</v>
      </c>
      <c r="WRM67" s="830">
        <f t="shared" si="8022"/>
        <v>0</v>
      </c>
      <c r="WRO67" s="830">
        <f t="shared" si="8022"/>
        <v>0</v>
      </c>
      <c r="WRQ67" s="830">
        <f t="shared" si="8022"/>
        <v>0</v>
      </c>
      <c r="WRS67" s="830">
        <f t="shared" si="8022"/>
        <v>0</v>
      </c>
      <c r="WRU67" s="830">
        <f t="shared" si="8022"/>
        <v>0</v>
      </c>
      <c r="WRW67" s="830">
        <f t="shared" si="8022"/>
        <v>0</v>
      </c>
      <c r="WRY67" s="830">
        <f t="shared" si="8022"/>
        <v>0</v>
      </c>
      <c r="WSA67" s="830">
        <f t="shared" si="8022"/>
        <v>0</v>
      </c>
      <c r="WSC67" s="830">
        <f t="shared" si="8022"/>
        <v>0</v>
      </c>
      <c r="WSE67" s="830">
        <f t="shared" si="8022"/>
        <v>0</v>
      </c>
      <c r="WSG67" s="830">
        <f t="shared" si="8022"/>
        <v>0</v>
      </c>
      <c r="WSI67" s="830">
        <f t="shared" si="8022"/>
        <v>0</v>
      </c>
      <c r="WSK67" s="830">
        <f t="shared" si="8022"/>
        <v>0</v>
      </c>
      <c r="WSM67" s="830">
        <f t="shared" si="8022"/>
        <v>0</v>
      </c>
      <c r="WSO67" s="830">
        <f t="shared" si="8022"/>
        <v>0</v>
      </c>
      <c r="WSQ67" s="830">
        <f t="shared" si="8022"/>
        <v>0</v>
      </c>
      <c r="WSS67" s="830">
        <f t="shared" si="8022"/>
        <v>0</v>
      </c>
      <c r="WSU67" s="830">
        <f t="shared" si="8022"/>
        <v>0</v>
      </c>
      <c r="WSW67" s="830">
        <f t="shared" si="8022"/>
        <v>0</v>
      </c>
      <c r="WSY67" s="830">
        <f t="shared" si="8022"/>
        <v>0</v>
      </c>
      <c r="WTA67" s="830">
        <f t="shared" si="8022"/>
        <v>0</v>
      </c>
      <c r="WTC67" s="830">
        <f t="shared" si="8022"/>
        <v>0</v>
      </c>
      <c r="WTE67" s="830">
        <f t="shared" si="8022"/>
        <v>0</v>
      </c>
      <c r="WTG67" s="830">
        <f t="shared" si="8022"/>
        <v>0</v>
      </c>
      <c r="WTI67" s="830">
        <f t="shared" si="8022"/>
        <v>0</v>
      </c>
      <c r="WTK67" s="830">
        <f t="shared" si="8022"/>
        <v>0</v>
      </c>
      <c r="WTM67" s="830">
        <f t="shared" si="8022"/>
        <v>0</v>
      </c>
      <c r="WTO67" s="830">
        <f t="shared" si="8022"/>
        <v>0</v>
      </c>
      <c r="WTQ67" s="830">
        <f t="shared" si="8022"/>
        <v>0</v>
      </c>
      <c r="WTS67" s="830">
        <f t="shared" si="8054"/>
        <v>0</v>
      </c>
      <c r="WTU67" s="830">
        <f t="shared" si="8054"/>
        <v>0</v>
      </c>
      <c r="WTW67" s="830">
        <f t="shared" si="8054"/>
        <v>0</v>
      </c>
      <c r="WTY67" s="830">
        <f t="shared" si="8054"/>
        <v>0</v>
      </c>
      <c r="WUA67" s="830">
        <f t="shared" si="8054"/>
        <v>0</v>
      </c>
      <c r="WUC67" s="830">
        <f t="shared" si="8054"/>
        <v>0</v>
      </c>
      <c r="WUE67" s="830">
        <f t="shared" si="8054"/>
        <v>0</v>
      </c>
      <c r="WUG67" s="830">
        <f t="shared" si="8054"/>
        <v>0</v>
      </c>
      <c r="WUI67" s="830">
        <f t="shared" si="8054"/>
        <v>0</v>
      </c>
      <c r="WUK67" s="830">
        <f t="shared" si="8054"/>
        <v>0</v>
      </c>
      <c r="WUM67" s="830">
        <f t="shared" si="8054"/>
        <v>0</v>
      </c>
      <c r="WUO67" s="830">
        <f t="shared" si="8054"/>
        <v>0</v>
      </c>
      <c r="WUQ67" s="830">
        <f t="shared" si="8054"/>
        <v>0</v>
      </c>
      <c r="WUS67" s="830">
        <f t="shared" si="8054"/>
        <v>0</v>
      </c>
      <c r="WUU67" s="830">
        <f t="shared" si="8054"/>
        <v>0</v>
      </c>
      <c r="WUW67" s="830">
        <f t="shared" si="8054"/>
        <v>0</v>
      </c>
      <c r="WUY67" s="830">
        <f t="shared" si="8054"/>
        <v>0</v>
      </c>
      <c r="WVA67" s="830">
        <f t="shared" si="8054"/>
        <v>0</v>
      </c>
      <c r="WVC67" s="830">
        <f t="shared" si="8054"/>
        <v>0</v>
      </c>
      <c r="WVE67" s="830">
        <f t="shared" si="8054"/>
        <v>0</v>
      </c>
      <c r="WVG67" s="830">
        <f t="shared" si="8054"/>
        <v>0</v>
      </c>
      <c r="WVI67" s="830">
        <f t="shared" si="8054"/>
        <v>0</v>
      </c>
      <c r="WVK67" s="830">
        <f t="shared" si="8054"/>
        <v>0</v>
      </c>
      <c r="WVM67" s="830">
        <f t="shared" si="8054"/>
        <v>0</v>
      </c>
      <c r="WVO67" s="830">
        <f t="shared" si="8054"/>
        <v>0</v>
      </c>
      <c r="WVQ67" s="830">
        <f t="shared" si="8054"/>
        <v>0</v>
      </c>
      <c r="WVS67" s="830">
        <f t="shared" si="8054"/>
        <v>0</v>
      </c>
      <c r="WVU67" s="830">
        <f t="shared" si="8054"/>
        <v>0</v>
      </c>
      <c r="WVW67" s="830">
        <f t="shared" si="8054"/>
        <v>0</v>
      </c>
      <c r="WVY67" s="830">
        <f t="shared" si="8054"/>
        <v>0</v>
      </c>
      <c r="WWA67" s="830">
        <f t="shared" si="8054"/>
        <v>0</v>
      </c>
      <c r="WWC67" s="830">
        <f t="shared" si="8054"/>
        <v>0</v>
      </c>
      <c r="WWE67" s="830">
        <f t="shared" si="8086"/>
        <v>0</v>
      </c>
      <c r="WWG67" s="830">
        <f t="shared" si="8086"/>
        <v>0</v>
      </c>
      <c r="WWI67" s="830">
        <f t="shared" si="8086"/>
        <v>0</v>
      </c>
      <c r="WWK67" s="830">
        <f t="shared" si="8086"/>
        <v>0</v>
      </c>
      <c r="WWM67" s="830">
        <f t="shared" si="8086"/>
        <v>0</v>
      </c>
      <c r="WWO67" s="830">
        <f t="shared" si="8086"/>
        <v>0</v>
      </c>
      <c r="WWQ67" s="830">
        <f t="shared" si="8086"/>
        <v>0</v>
      </c>
      <c r="WWS67" s="830">
        <f t="shared" si="8086"/>
        <v>0</v>
      </c>
      <c r="WWU67" s="830">
        <f t="shared" si="8086"/>
        <v>0</v>
      </c>
      <c r="WWW67" s="830">
        <f t="shared" si="8086"/>
        <v>0</v>
      </c>
      <c r="WWY67" s="830">
        <f t="shared" si="8086"/>
        <v>0</v>
      </c>
      <c r="WXA67" s="830">
        <f t="shared" si="8086"/>
        <v>0</v>
      </c>
      <c r="WXC67" s="830">
        <f t="shared" si="8086"/>
        <v>0</v>
      </c>
      <c r="WXE67" s="830">
        <f t="shared" si="8086"/>
        <v>0</v>
      </c>
      <c r="WXG67" s="830">
        <f t="shared" si="8086"/>
        <v>0</v>
      </c>
      <c r="WXI67" s="830">
        <f t="shared" si="8086"/>
        <v>0</v>
      </c>
      <c r="WXK67" s="830">
        <f t="shared" si="8086"/>
        <v>0</v>
      </c>
      <c r="WXM67" s="830">
        <f t="shared" si="8086"/>
        <v>0</v>
      </c>
      <c r="WXO67" s="830">
        <f t="shared" si="8086"/>
        <v>0</v>
      </c>
      <c r="WXQ67" s="830">
        <f t="shared" si="8086"/>
        <v>0</v>
      </c>
      <c r="WXS67" s="830">
        <f t="shared" si="8086"/>
        <v>0</v>
      </c>
      <c r="WXU67" s="830">
        <f t="shared" si="8086"/>
        <v>0</v>
      </c>
      <c r="WXW67" s="830">
        <f t="shared" si="8086"/>
        <v>0</v>
      </c>
      <c r="WXY67" s="830">
        <f t="shared" si="8086"/>
        <v>0</v>
      </c>
      <c r="WYA67" s="830">
        <f t="shared" si="8086"/>
        <v>0</v>
      </c>
      <c r="WYC67" s="830">
        <f t="shared" si="8086"/>
        <v>0</v>
      </c>
      <c r="WYE67" s="830">
        <f t="shared" si="8086"/>
        <v>0</v>
      </c>
      <c r="WYG67" s="830">
        <f t="shared" si="8086"/>
        <v>0</v>
      </c>
      <c r="WYI67" s="830">
        <f t="shared" si="8086"/>
        <v>0</v>
      </c>
      <c r="WYK67" s="830">
        <f t="shared" si="8086"/>
        <v>0</v>
      </c>
      <c r="WYM67" s="830">
        <f t="shared" si="8086"/>
        <v>0</v>
      </c>
      <c r="WYO67" s="830">
        <f t="shared" si="8086"/>
        <v>0</v>
      </c>
      <c r="WYQ67" s="830">
        <f t="shared" si="8118"/>
        <v>0</v>
      </c>
      <c r="WYS67" s="830">
        <f t="shared" si="8118"/>
        <v>0</v>
      </c>
      <c r="WYU67" s="830">
        <f t="shared" si="8118"/>
        <v>0</v>
      </c>
      <c r="WYW67" s="830">
        <f t="shared" si="8118"/>
        <v>0</v>
      </c>
      <c r="WYY67" s="830">
        <f t="shared" si="8118"/>
        <v>0</v>
      </c>
      <c r="WZA67" s="830">
        <f t="shared" si="8118"/>
        <v>0</v>
      </c>
      <c r="WZC67" s="830">
        <f t="shared" si="8118"/>
        <v>0</v>
      </c>
      <c r="WZE67" s="830">
        <f t="shared" si="8118"/>
        <v>0</v>
      </c>
      <c r="WZG67" s="830">
        <f t="shared" si="8118"/>
        <v>0</v>
      </c>
      <c r="WZI67" s="830">
        <f t="shared" si="8118"/>
        <v>0</v>
      </c>
      <c r="WZK67" s="830">
        <f t="shared" si="8118"/>
        <v>0</v>
      </c>
      <c r="WZM67" s="830">
        <f t="shared" si="8118"/>
        <v>0</v>
      </c>
      <c r="WZO67" s="830">
        <f t="shared" si="8118"/>
        <v>0</v>
      </c>
      <c r="WZQ67" s="830">
        <f t="shared" si="8118"/>
        <v>0</v>
      </c>
      <c r="WZS67" s="830">
        <f t="shared" si="8118"/>
        <v>0</v>
      </c>
      <c r="WZU67" s="830">
        <f t="shared" si="8118"/>
        <v>0</v>
      </c>
      <c r="WZW67" s="830">
        <f t="shared" si="8134"/>
        <v>0</v>
      </c>
      <c r="WZY67" s="830">
        <f t="shared" si="8134"/>
        <v>0</v>
      </c>
      <c r="XAA67" s="830">
        <f t="shared" si="8134"/>
        <v>0</v>
      </c>
      <c r="XAC67" s="830">
        <f t="shared" si="8134"/>
        <v>0</v>
      </c>
      <c r="XAE67" s="830">
        <f t="shared" si="8134"/>
        <v>0</v>
      </c>
      <c r="XAG67" s="830">
        <f t="shared" si="8134"/>
        <v>0</v>
      </c>
      <c r="XAI67" s="830">
        <f t="shared" si="8134"/>
        <v>0</v>
      </c>
      <c r="XAK67" s="830">
        <f t="shared" si="8134"/>
        <v>0</v>
      </c>
      <c r="XAM67" s="830">
        <f t="shared" si="8134"/>
        <v>0</v>
      </c>
      <c r="XAO67" s="830">
        <f t="shared" si="8134"/>
        <v>0</v>
      </c>
      <c r="XAQ67" s="830">
        <f t="shared" si="8134"/>
        <v>0</v>
      </c>
      <c r="XAS67" s="830">
        <f t="shared" si="8134"/>
        <v>0</v>
      </c>
      <c r="XAU67" s="830">
        <f t="shared" si="8134"/>
        <v>0</v>
      </c>
      <c r="XAW67" s="830">
        <f t="shared" si="8134"/>
        <v>0</v>
      </c>
      <c r="XAY67" s="830">
        <f t="shared" si="8134"/>
        <v>0</v>
      </c>
      <c r="XBA67" s="830">
        <f t="shared" si="8134"/>
        <v>0</v>
      </c>
      <c r="XBC67" s="830">
        <f t="shared" si="8150"/>
        <v>0</v>
      </c>
      <c r="XBE67" s="830">
        <f t="shared" si="8150"/>
        <v>0</v>
      </c>
      <c r="XBG67" s="830">
        <f t="shared" si="8150"/>
        <v>0</v>
      </c>
      <c r="XBI67" s="830">
        <f t="shared" si="8150"/>
        <v>0</v>
      </c>
      <c r="XBK67" s="830">
        <f t="shared" si="8150"/>
        <v>0</v>
      </c>
      <c r="XBM67" s="830">
        <f t="shared" si="8150"/>
        <v>0</v>
      </c>
      <c r="XBO67" s="830">
        <f t="shared" si="8150"/>
        <v>0</v>
      </c>
      <c r="XBQ67" s="830">
        <f t="shared" si="8150"/>
        <v>0</v>
      </c>
      <c r="XBS67" s="830">
        <f t="shared" si="8150"/>
        <v>0</v>
      </c>
      <c r="XBU67" s="830">
        <f t="shared" si="8150"/>
        <v>0</v>
      </c>
      <c r="XBW67" s="830">
        <f t="shared" si="8150"/>
        <v>0</v>
      </c>
      <c r="XBY67" s="830">
        <f t="shared" si="8150"/>
        <v>0</v>
      </c>
      <c r="XCA67" s="830">
        <f t="shared" si="8150"/>
        <v>0</v>
      </c>
      <c r="XCC67" s="830">
        <f t="shared" si="8150"/>
        <v>0</v>
      </c>
      <c r="XCE67" s="830">
        <f t="shared" si="8150"/>
        <v>0</v>
      </c>
      <c r="XCG67" s="830">
        <f t="shared" si="8150"/>
        <v>0</v>
      </c>
      <c r="XCI67" s="830">
        <f t="shared" si="8166"/>
        <v>0</v>
      </c>
      <c r="XCK67" s="830">
        <f t="shared" si="8166"/>
        <v>0</v>
      </c>
      <c r="XCM67" s="830">
        <f t="shared" si="8166"/>
        <v>0</v>
      </c>
      <c r="XCO67" s="830">
        <f t="shared" si="8166"/>
        <v>0</v>
      </c>
      <c r="XCQ67" s="830">
        <f t="shared" si="8166"/>
        <v>0</v>
      </c>
      <c r="XCS67" s="830">
        <f t="shared" si="8166"/>
        <v>0</v>
      </c>
      <c r="XCU67" s="830">
        <f t="shared" si="8166"/>
        <v>0</v>
      </c>
      <c r="XCW67" s="830">
        <f t="shared" si="8166"/>
        <v>0</v>
      </c>
      <c r="XCY67" s="830">
        <f t="shared" si="8166"/>
        <v>0</v>
      </c>
      <c r="XDA67" s="830">
        <f t="shared" si="8166"/>
        <v>0</v>
      </c>
      <c r="XDC67" s="830">
        <f t="shared" si="8166"/>
        <v>0</v>
      </c>
      <c r="XDE67" s="830">
        <f t="shared" si="8166"/>
        <v>0</v>
      </c>
      <c r="XDG67" s="830">
        <f t="shared" si="8166"/>
        <v>0</v>
      </c>
      <c r="XDI67" s="830">
        <f t="shared" si="8166"/>
        <v>0</v>
      </c>
      <c r="XDK67" s="830">
        <f t="shared" si="8166"/>
        <v>0</v>
      </c>
      <c r="XDM67" s="830">
        <f t="shared" si="8166"/>
        <v>0</v>
      </c>
      <c r="XDO67" s="830">
        <f t="shared" si="8182"/>
        <v>0</v>
      </c>
      <c r="XDQ67" s="830">
        <f t="shared" si="8182"/>
        <v>0</v>
      </c>
      <c r="XDS67" s="830">
        <f t="shared" si="8182"/>
        <v>0</v>
      </c>
      <c r="XDU67" s="830">
        <f t="shared" si="8182"/>
        <v>0</v>
      </c>
      <c r="XDW67" s="830">
        <f t="shared" si="8182"/>
        <v>0</v>
      </c>
      <c r="XDY67" s="830">
        <f t="shared" si="8182"/>
        <v>0</v>
      </c>
      <c r="XEA67" s="830">
        <f t="shared" si="8182"/>
        <v>0</v>
      </c>
      <c r="XEC67" s="830">
        <f t="shared" si="8182"/>
        <v>0</v>
      </c>
      <c r="XEE67" s="830">
        <f t="shared" si="8182"/>
        <v>0</v>
      </c>
      <c r="XEG67" s="830">
        <f t="shared" si="8182"/>
        <v>0</v>
      </c>
      <c r="XEI67" s="830">
        <f t="shared" si="8182"/>
        <v>0</v>
      </c>
      <c r="XEK67" s="830">
        <f t="shared" si="8182"/>
        <v>0</v>
      </c>
      <c r="XEM67" s="830">
        <f t="shared" si="8182"/>
        <v>0</v>
      </c>
      <c r="XEO67" s="830">
        <f t="shared" si="8182"/>
        <v>0</v>
      </c>
      <c r="XEQ67" s="830">
        <f t="shared" si="8182"/>
        <v>0</v>
      </c>
      <c r="XES67" s="830">
        <f t="shared" si="8182"/>
        <v>0</v>
      </c>
      <c r="XEU67" s="830">
        <f t="shared" si="8182"/>
        <v>0</v>
      </c>
      <c r="XEW67" s="830">
        <f t="shared" si="8182"/>
        <v>0</v>
      </c>
      <c r="XEY67" s="830">
        <f t="shared" si="8182"/>
        <v>0</v>
      </c>
      <c r="XFA67" s="830">
        <f t="shared" si="8182"/>
        <v>0</v>
      </c>
      <c r="XFC67" s="830">
        <f t="shared" si="8182"/>
        <v>0</v>
      </c>
    </row>
    <row r="68" spans="1:1023 1025:2047 2049:3071 3073:4095 4097:5119 5121:6143 6145:7167 7169:8191 8193:9215 9217:10239 10241:11263 11265:12287 12289:13311 13313:14335 14337:15359 15361:16383" s="378" customFormat="1">
      <c r="A68" s="965" t="str">
        <f>Application!C619</f>
        <v>County of San Mateo AHF R.7 Loan</v>
      </c>
      <c r="B68" s="405"/>
      <c r="C68" s="966">
        <f>Application!AO619/SUM(Application!$AO$619:$AS$621)</f>
        <v>0.48275862068965519</v>
      </c>
      <c r="E68" s="965">
        <f>E$60*$C$65*$C68</f>
        <v>11803.593103448298</v>
      </c>
      <c r="G68" s="830">
        <f t="shared" si="8203"/>
        <v>13997.327931034411</v>
      </c>
      <c r="I68" s="830">
        <f t="shared" ref="I68:BT69" si="8204">I$60*$C68*$C$65</f>
        <v>16203.41915862066</v>
      </c>
      <c r="K68" s="830">
        <f t="shared" si="8204"/>
        <v>18420.689386146551</v>
      </c>
      <c r="M68" s="830">
        <f t="shared" si="8204"/>
        <v>20647.879817634945</v>
      </c>
      <c r="O68" s="830">
        <f t="shared" si="8204"/>
        <v>22883.646410218666</v>
      </c>
      <c r="Q68" s="830">
        <f t="shared" si="8204"/>
        <v>25126.555863421803</v>
      </c>
      <c r="S68" s="830">
        <f t="shared" si="8204"/>
        <v>27375.081442483759</v>
      </c>
      <c r="U68" s="830">
        <f t="shared" si="8204"/>
        <v>29627.598629281896</v>
      </c>
      <c r="W68" s="830">
        <f t="shared" si="8204"/>
        <v>31882.380594164886</v>
      </c>
      <c r="Y68" s="830">
        <f t="shared" si="8204"/>
        <v>34137.593481762349</v>
      </c>
      <c r="AA68" s="830">
        <f t="shared" si="8204"/>
        <v>36391.291503572713</v>
      </c>
      <c r="AC68" s="830">
        <f t="shared" si="8204"/>
        <v>38641.411829866309</v>
      </c>
      <c r="AE68" s="830">
        <f t="shared" si="8204"/>
        <v>40885.769273159538</v>
      </c>
      <c r="AG68" s="830">
        <f t="shared" si="8204"/>
        <v>43122.05075522737</v>
      </c>
      <c r="AI68" s="830">
        <f t="shared" si="8204"/>
        <v>0</v>
      </c>
      <c r="AK68" s="830">
        <f t="shared" si="8204"/>
        <v>0</v>
      </c>
      <c r="AM68" s="830">
        <f t="shared" si="8204"/>
        <v>0</v>
      </c>
      <c r="AO68" s="830">
        <f t="shared" si="8204"/>
        <v>0</v>
      </c>
      <c r="AQ68" s="830">
        <f t="shared" si="8204"/>
        <v>0</v>
      </c>
      <c r="AS68" s="830">
        <f t="shared" si="8204"/>
        <v>0</v>
      </c>
      <c r="AU68" s="830">
        <f t="shared" si="8204"/>
        <v>0</v>
      </c>
      <c r="AW68" s="830">
        <f t="shared" si="8204"/>
        <v>0</v>
      </c>
      <c r="AY68" s="830">
        <f t="shared" si="8204"/>
        <v>0</v>
      </c>
      <c r="BA68" s="830">
        <f t="shared" si="8204"/>
        <v>0</v>
      </c>
      <c r="BC68" s="830">
        <f t="shared" si="8204"/>
        <v>0</v>
      </c>
      <c r="BE68" s="830">
        <f t="shared" si="8204"/>
        <v>0</v>
      </c>
      <c r="BG68" s="830">
        <f t="shared" si="8204"/>
        <v>0</v>
      </c>
      <c r="BI68" s="830">
        <f t="shared" si="8204"/>
        <v>0</v>
      </c>
      <c r="BK68" s="830">
        <f t="shared" si="8204"/>
        <v>0</v>
      </c>
      <c r="BM68" s="830">
        <f t="shared" si="8204"/>
        <v>0</v>
      </c>
      <c r="BO68" s="830">
        <f t="shared" si="8204"/>
        <v>0</v>
      </c>
      <c r="BQ68" s="830">
        <f t="shared" si="8204"/>
        <v>0</v>
      </c>
      <c r="BS68" s="830">
        <f t="shared" si="8204"/>
        <v>0</v>
      </c>
      <c r="BU68" s="830">
        <f t="shared" si="22"/>
        <v>0</v>
      </c>
      <c r="BW68" s="830">
        <f t="shared" si="22"/>
        <v>0</v>
      </c>
      <c r="BY68" s="830">
        <f t="shared" si="22"/>
        <v>0</v>
      </c>
      <c r="CA68" s="830">
        <f t="shared" si="22"/>
        <v>0</v>
      </c>
      <c r="CC68" s="830">
        <f t="shared" si="22"/>
        <v>0</v>
      </c>
      <c r="CE68" s="830">
        <f t="shared" si="22"/>
        <v>0</v>
      </c>
      <c r="CG68" s="830">
        <f t="shared" si="22"/>
        <v>0</v>
      </c>
      <c r="CI68" s="830">
        <f t="shared" si="54"/>
        <v>0</v>
      </c>
      <c r="CK68" s="830">
        <f t="shared" si="54"/>
        <v>0</v>
      </c>
      <c r="CM68" s="830">
        <f t="shared" si="54"/>
        <v>0</v>
      </c>
      <c r="CO68" s="830">
        <f t="shared" si="54"/>
        <v>0</v>
      </c>
      <c r="CQ68" s="830">
        <f t="shared" si="54"/>
        <v>0</v>
      </c>
      <c r="CS68" s="830">
        <f t="shared" si="54"/>
        <v>0</v>
      </c>
      <c r="CU68" s="830">
        <f t="shared" si="54"/>
        <v>0</v>
      </c>
      <c r="CW68" s="830">
        <f t="shared" si="54"/>
        <v>0</v>
      </c>
      <c r="CY68" s="830">
        <f t="shared" si="54"/>
        <v>0</v>
      </c>
      <c r="DA68" s="830">
        <f t="shared" si="54"/>
        <v>0</v>
      </c>
      <c r="DC68" s="830">
        <f t="shared" si="54"/>
        <v>0</v>
      </c>
      <c r="DE68" s="830">
        <f t="shared" si="54"/>
        <v>0</v>
      </c>
      <c r="DG68" s="830">
        <f t="shared" si="54"/>
        <v>0</v>
      </c>
      <c r="DI68" s="830">
        <f t="shared" si="54"/>
        <v>0</v>
      </c>
      <c r="DK68" s="830">
        <f t="shared" si="54"/>
        <v>0</v>
      </c>
      <c r="DM68" s="830">
        <f t="shared" si="54"/>
        <v>0</v>
      </c>
      <c r="DO68" s="830">
        <f t="shared" si="54"/>
        <v>0</v>
      </c>
      <c r="DQ68" s="830">
        <f t="shared" si="54"/>
        <v>0</v>
      </c>
      <c r="DS68" s="830">
        <f t="shared" si="54"/>
        <v>0</v>
      </c>
      <c r="DU68" s="830">
        <f t="shared" si="54"/>
        <v>0</v>
      </c>
      <c r="DW68" s="830">
        <f t="shared" si="54"/>
        <v>0</v>
      </c>
      <c r="DY68" s="830">
        <f t="shared" si="54"/>
        <v>0</v>
      </c>
      <c r="EA68" s="830">
        <f t="shared" si="54"/>
        <v>0</v>
      </c>
      <c r="EC68" s="830">
        <f t="shared" si="54"/>
        <v>0</v>
      </c>
      <c r="EE68" s="830">
        <f t="shared" si="54"/>
        <v>0</v>
      </c>
      <c r="EG68" s="830">
        <f t="shared" si="54"/>
        <v>0</v>
      </c>
      <c r="EI68" s="830">
        <f t="shared" si="54"/>
        <v>0</v>
      </c>
      <c r="EK68" s="830">
        <f t="shared" si="54"/>
        <v>0</v>
      </c>
      <c r="EM68" s="830">
        <f t="shared" si="54"/>
        <v>0</v>
      </c>
      <c r="EO68" s="830">
        <f t="shared" si="54"/>
        <v>0</v>
      </c>
      <c r="EQ68" s="830">
        <f t="shared" si="54"/>
        <v>0</v>
      </c>
      <c r="ES68" s="830">
        <f t="shared" si="54"/>
        <v>0</v>
      </c>
      <c r="EU68" s="830">
        <f t="shared" si="86"/>
        <v>0</v>
      </c>
      <c r="EW68" s="830">
        <f t="shared" si="86"/>
        <v>0</v>
      </c>
      <c r="EY68" s="830">
        <f t="shared" si="86"/>
        <v>0</v>
      </c>
      <c r="FA68" s="830">
        <f t="shared" si="86"/>
        <v>0</v>
      </c>
      <c r="FC68" s="830">
        <f t="shared" si="86"/>
        <v>0</v>
      </c>
      <c r="FE68" s="830">
        <f t="shared" si="86"/>
        <v>0</v>
      </c>
      <c r="FG68" s="830">
        <f t="shared" si="86"/>
        <v>0</v>
      </c>
      <c r="FI68" s="830">
        <f t="shared" si="86"/>
        <v>0</v>
      </c>
      <c r="FK68" s="830">
        <f t="shared" si="86"/>
        <v>0</v>
      </c>
      <c r="FM68" s="830">
        <f t="shared" si="86"/>
        <v>0</v>
      </c>
      <c r="FO68" s="830">
        <f t="shared" si="86"/>
        <v>0</v>
      </c>
      <c r="FQ68" s="830">
        <f t="shared" si="86"/>
        <v>0</v>
      </c>
      <c r="FS68" s="830">
        <f t="shared" si="86"/>
        <v>0</v>
      </c>
      <c r="FU68" s="830">
        <f t="shared" si="86"/>
        <v>0</v>
      </c>
      <c r="FW68" s="830">
        <f t="shared" si="86"/>
        <v>0</v>
      </c>
      <c r="FY68" s="830">
        <f t="shared" si="86"/>
        <v>0</v>
      </c>
      <c r="GA68" s="830">
        <f t="shared" si="86"/>
        <v>0</v>
      </c>
      <c r="GC68" s="830">
        <f t="shared" si="86"/>
        <v>0</v>
      </c>
      <c r="GE68" s="830">
        <f t="shared" si="86"/>
        <v>0</v>
      </c>
      <c r="GG68" s="830">
        <f t="shared" si="86"/>
        <v>0</v>
      </c>
      <c r="GI68" s="830">
        <f t="shared" si="86"/>
        <v>0</v>
      </c>
      <c r="GK68" s="830">
        <f t="shared" si="86"/>
        <v>0</v>
      </c>
      <c r="GM68" s="830">
        <f t="shared" si="86"/>
        <v>0</v>
      </c>
      <c r="GO68" s="830">
        <f t="shared" si="86"/>
        <v>0</v>
      </c>
      <c r="GQ68" s="830">
        <f t="shared" si="86"/>
        <v>0</v>
      </c>
      <c r="GS68" s="830">
        <f t="shared" si="86"/>
        <v>0</v>
      </c>
      <c r="GU68" s="830">
        <f t="shared" si="86"/>
        <v>0</v>
      </c>
      <c r="GW68" s="830">
        <f t="shared" si="86"/>
        <v>0</v>
      </c>
      <c r="GY68" s="830">
        <f t="shared" si="86"/>
        <v>0</v>
      </c>
      <c r="HA68" s="830">
        <f t="shared" si="86"/>
        <v>0</v>
      </c>
      <c r="HC68" s="830">
        <f t="shared" si="86"/>
        <v>0</v>
      </c>
      <c r="HE68" s="830">
        <f t="shared" si="86"/>
        <v>0</v>
      </c>
      <c r="HG68" s="830">
        <f t="shared" si="118"/>
        <v>0</v>
      </c>
      <c r="HI68" s="830">
        <f t="shared" si="118"/>
        <v>0</v>
      </c>
      <c r="HK68" s="830">
        <f t="shared" si="118"/>
        <v>0</v>
      </c>
      <c r="HM68" s="830">
        <f t="shared" si="118"/>
        <v>0</v>
      </c>
      <c r="HO68" s="830">
        <f t="shared" si="118"/>
        <v>0</v>
      </c>
      <c r="HQ68" s="830">
        <f t="shared" si="118"/>
        <v>0</v>
      </c>
      <c r="HS68" s="830">
        <f t="shared" si="118"/>
        <v>0</v>
      </c>
      <c r="HU68" s="830">
        <f t="shared" si="118"/>
        <v>0</v>
      </c>
      <c r="HW68" s="830">
        <f t="shared" si="118"/>
        <v>0</v>
      </c>
      <c r="HY68" s="830">
        <f t="shared" si="118"/>
        <v>0</v>
      </c>
      <c r="IA68" s="830">
        <f t="shared" si="118"/>
        <v>0</v>
      </c>
      <c r="IC68" s="830">
        <f t="shared" si="118"/>
        <v>0</v>
      </c>
      <c r="IE68" s="830">
        <f t="shared" si="118"/>
        <v>0</v>
      </c>
      <c r="IG68" s="830">
        <f t="shared" si="118"/>
        <v>0</v>
      </c>
      <c r="II68" s="830">
        <f t="shared" si="118"/>
        <v>0</v>
      </c>
      <c r="IK68" s="830">
        <f t="shared" si="118"/>
        <v>0</v>
      </c>
      <c r="IM68" s="830">
        <f t="shared" si="118"/>
        <v>0</v>
      </c>
      <c r="IO68" s="830">
        <f t="shared" si="118"/>
        <v>0</v>
      </c>
      <c r="IQ68" s="830">
        <f t="shared" si="118"/>
        <v>0</v>
      </c>
      <c r="IS68" s="830">
        <f t="shared" si="118"/>
        <v>0</v>
      </c>
      <c r="IU68" s="830">
        <f t="shared" si="118"/>
        <v>0</v>
      </c>
      <c r="IW68" s="830">
        <f t="shared" si="118"/>
        <v>0</v>
      </c>
      <c r="IY68" s="830">
        <f t="shared" si="118"/>
        <v>0</v>
      </c>
      <c r="JA68" s="830">
        <f t="shared" si="118"/>
        <v>0</v>
      </c>
      <c r="JC68" s="830">
        <f t="shared" si="118"/>
        <v>0</v>
      </c>
      <c r="JE68" s="830">
        <f t="shared" si="118"/>
        <v>0</v>
      </c>
      <c r="JG68" s="830">
        <f t="shared" si="118"/>
        <v>0</v>
      </c>
      <c r="JI68" s="830">
        <f t="shared" si="118"/>
        <v>0</v>
      </c>
      <c r="JK68" s="830">
        <f t="shared" si="118"/>
        <v>0</v>
      </c>
      <c r="JM68" s="830">
        <f t="shared" si="118"/>
        <v>0</v>
      </c>
      <c r="JO68" s="830">
        <f t="shared" si="118"/>
        <v>0</v>
      </c>
      <c r="JQ68" s="830">
        <f t="shared" si="118"/>
        <v>0</v>
      </c>
      <c r="JS68" s="830">
        <f t="shared" si="150"/>
        <v>0</v>
      </c>
      <c r="JU68" s="830">
        <f t="shared" si="150"/>
        <v>0</v>
      </c>
      <c r="JW68" s="830">
        <f t="shared" si="150"/>
        <v>0</v>
      </c>
      <c r="JY68" s="830">
        <f t="shared" si="150"/>
        <v>0</v>
      </c>
      <c r="KA68" s="830">
        <f t="shared" si="150"/>
        <v>0</v>
      </c>
      <c r="KC68" s="830">
        <f t="shared" si="150"/>
        <v>0</v>
      </c>
      <c r="KE68" s="830">
        <f t="shared" si="150"/>
        <v>0</v>
      </c>
      <c r="KG68" s="830">
        <f t="shared" si="150"/>
        <v>0</v>
      </c>
      <c r="KI68" s="830">
        <f t="shared" si="150"/>
        <v>0</v>
      </c>
      <c r="KK68" s="830">
        <f t="shared" si="150"/>
        <v>0</v>
      </c>
      <c r="KM68" s="830">
        <f t="shared" si="150"/>
        <v>0</v>
      </c>
      <c r="KO68" s="830">
        <f t="shared" si="150"/>
        <v>0</v>
      </c>
      <c r="KQ68" s="830">
        <f t="shared" si="150"/>
        <v>0</v>
      </c>
      <c r="KS68" s="830">
        <f t="shared" si="150"/>
        <v>0</v>
      </c>
      <c r="KU68" s="830">
        <f t="shared" si="150"/>
        <v>0</v>
      </c>
      <c r="KW68" s="830">
        <f t="shared" si="150"/>
        <v>0</v>
      </c>
      <c r="KY68" s="830">
        <f t="shared" si="150"/>
        <v>0</v>
      </c>
      <c r="LA68" s="830">
        <f t="shared" si="150"/>
        <v>0</v>
      </c>
      <c r="LC68" s="830">
        <f t="shared" si="150"/>
        <v>0</v>
      </c>
      <c r="LE68" s="830">
        <f t="shared" si="150"/>
        <v>0</v>
      </c>
      <c r="LG68" s="830">
        <f t="shared" si="150"/>
        <v>0</v>
      </c>
      <c r="LI68" s="830">
        <f t="shared" si="150"/>
        <v>0</v>
      </c>
      <c r="LK68" s="830">
        <f t="shared" si="150"/>
        <v>0</v>
      </c>
      <c r="LM68" s="830">
        <f t="shared" si="150"/>
        <v>0</v>
      </c>
      <c r="LO68" s="830">
        <f t="shared" si="150"/>
        <v>0</v>
      </c>
      <c r="LQ68" s="830">
        <f t="shared" si="150"/>
        <v>0</v>
      </c>
      <c r="LS68" s="830">
        <f t="shared" si="150"/>
        <v>0</v>
      </c>
      <c r="LU68" s="830">
        <f t="shared" si="150"/>
        <v>0</v>
      </c>
      <c r="LW68" s="830">
        <f t="shared" si="150"/>
        <v>0</v>
      </c>
      <c r="LY68" s="830">
        <f t="shared" si="150"/>
        <v>0</v>
      </c>
      <c r="MA68" s="830">
        <f t="shared" si="150"/>
        <v>0</v>
      </c>
      <c r="MC68" s="830">
        <f t="shared" si="150"/>
        <v>0</v>
      </c>
      <c r="ME68" s="830">
        <f t="shared" si="182"/>
        <v>0</v>
      </c>
      <c r="MG68" s="830">
        <f t="shared" si="182"/>
        <v>0</v>
      </c>
      <c r="MI68" s="830">
        <f t="shared" si="182"/>
        <v>0</v>
      </c>
      <c r="MK68" s="830">
        <f t="shared" si="182"/>
        <v>0</v>
      </c>
      <c r="MM68" s="830">
        <f t="shared" si="182"/>
        <v>0</v>
      </c>
      <c r="MO68" s="830">
        <f t="shared" si="182"/>
        <v>0</v>
      </c>
      <c r="MQ68" s="830">
        <f t="shared" si="182"/>
        <v>0</v>
      </c>
      <c r="MS68" s="830">
        <f t="shared" si="182"/>
        <v>0</v>
      </c>
      <c r="MU68" s="830">
        <f t="shared" si="182"/>
        <v>0</v>
      </c>
      <c r="MW68" s="830">
        <f t="shared" si="182"/>
        <v>0</v>
      </c>
      <c r="MY68" s="830">
        <f t="shared" si="182"/>
        <v>0</v>
      </c>
      <c r="NA68" s="830">
        <f t="shared" si="182"/>
        <v>0</v>
      </c>
      <c r="NC68" s="830">
        <f t="shared" si="182"/>
        <v>0</v>
      </c>
      <c r="NE68" s="830">
        <f t="shared" si="182"/>
        <v>0</v>
      </c>
      <c r="NG68" s="830">
        <f t="shared" si="182"/>
        <v>0</v>
      </c>
      <c r="NI68" s="830">
        <f t="shared" si="182"/>
        <v>0</v>
      </c>
      <c r="NK68" s="830">
        <f t="shared" si="182"/>
        <v>0</v>
      </c>
      <c r="NM68" s="830">
        <f t="shared" si="182"/>
        <v>0</v>
      </c>
      <c r="NO68" s="830">
        <f t="shared" si="182"/>
        <v>0</v>
      </c>
      <c r="NQ68" s="830">
        <f t="shared" si="182"/>
        <v>0</v>
      </c>
      <c r="NS68" s="830">
        <f t="shared" si="182"/>
        <v>0</v>
      </c>
      <c r="NU68" s="830">
        <f t="shared" si="182"/>
        <v>0</v>
      </c>
      <c r="NW68" s="830">
        <f t="shared" si="182"/>
        <v>0</v>
      </c>
      <c r="NY68" s="830">
        <f t="shared" si="182"/>
        <v>0</v>
      </c>
      <c r="OA68" s="830">
        <f t="shared" si="182"/>
        <v>0</v>
      </c>
      <c r="OC68" s="830">
        <f t="shared" si="182"/>
        <v>0</v>
      </c>
      <c r="OE68" s="830">
        <f t="shared" si="182"/>
        <v>0</v>
      </c>
      <c r="OG68" s="830">
        <f t="shared" si="182"/>
        <v>0</v>
      </c>
      <c r="OI68" s="830">
        <f t="shared" si="182"/>
        <v>0</v>
      </c>
      <c r="OK68" s="830">
        <f t="shared" si="182"/>
        <v>0</v>
      </c>
      <c r="OM68" s="830">
        <f t="shared" si="182"/>
        <v>0</v>
      </c>
      <c r="OO68" s="830">
        <f t="shared" si="182"/>
        <v>0</v>
      </c>
      <c r="OQ68" s="830">
        <f t="shared" si="214"/>
        <v>0</v>
      </c>
      <c r="OS68" s="830">
        <f t="shared" si="214"/>
        <v>0</v>
      </c>
      <c r="OU68" s="830">
        <f t="shared" si="214"/>
        <v>0</v>
      </c>
      <c r="OW68" s="830">
        <f t="shared" si="214"/>
        <v>0</v>
      </c>
      <c r="OY68" s="830">
        <f t="shared" si="214"/>
        <v>0</v>
      </c>
      <c r="PA68" s="830">
        <f t="shared" si="214"/>
        <v>0</v>
      </c>
      <c r="PC68" s="830">
        <f t="shared" si="214"/>
        <v>0</v>
      </c>
      <c r="PE68" s="830">
        <f t="shared" si="214"/>
        <v>0</v>
      </c>
      <c r="PG68" s="830">
        <f t="shared" si="214"/>
        <v>0</v>
      </c>
      <c r="PI68" s="830">
        <f t="shared" si="214"/>
        <v>0</v>
      </c>
      <c r="PK68" s="830">
        <f t="shared" si="214"/>
        <v>0</v>
      </c>
      <c r="PM68" s="830">
        <f t="shared" si="214"/>
        <v>0</v>
      </c>
      <c r="PO68" s="830">
        <f t="shared" si="214"/>
        <v>0</v>
      </c>
      <c r="PQ68" s="830">
        <f t="shared" si="214"/>
        <v>0</v>
      </c>
      <c r="PS68" s="830">
        <f t="shared" si="214"/>
        <v>0</v>
      </c>
      <c r="PU68" s="830">
        <f t="shared" si="214"/>
        <v>0</v>
      </c>
      <c r="PW68" s="830">
        <f t="shared" si="214"/>
        <v>0</v>
      </c>
      <c r="PY68" s="830">
        <f t="shared" si="214"/>
        <v>0</v>
      </c>
      <c r="QA68" s="830">
        <f t="shared" si="214"/>
        <v>0</v>
      </c>
      <c r="QC68" s="830">
        <f t="shared" si="214"/>
        <v>0</v>
      </c>
      <c r="QE68" s="830">
        <f t="shared" si="214"/>
        <v>0</v>
      </c>
      <c r="QG68" s="830">
        <f t="shared" si="214"/>
        <v>0</v>
      </c>
      <c r="QI68" s="830">
        <f t="shared" si="214"/>
        <v>0</v>
      </c>
      <c r="QK68" s="830">
        <f t="shared" si="214"/>
        <v>0</v>
      </c>
      <c r="QM68" s="830">
        <f t="shared" si="214"/>
        <v>0</v>
      </c>
      <c r="QO68" s="830">
        <f t="shared" si="214"/>
        <v>0</v>
      </c>
      <c r="QQ68" s="830">
        <f t="shared" si="214"/>
        <v>0</v>
      </c>
      <c r="QS68" s="830">
        <f t="shared" si="214"/>
        <v>0</v>
      </c>
      <c r="QU68" s="830">
        <f t="shared" si="214"/>
        <v>0</v>
      </c>
      <c r="QW68" s="830">
        <f t="shared" si="214"/>
        <v>0</v>
      </c>
      <c r="QY68" s="830">
        <f t="shared" si="214"/>
        <v>0</v>
      </c>
      <c r="RA68" s="830">
        <f t="shared" si="214"/>
        <v>0</v>
      </c>
      <c r="RC68" s="830">
        <f t="shared" si="246"/>
        <v>0</v>
      </c>
      <c r="RE68" s="830">
        <f t="shared" si="246"/>
        <v>0</v>
      </c>
      <c r="RG68" s="830">
        <f t="shared" si="246"/>
        <v>0</v>
      </c>
      <c r="RI68" s="830">
        <f t="shared" si="246"/>
        <v>0</v>
      </c>
      <c r="RK68" s="830">
        <f t="shared" si="246"/>
        <v>0</v>
      </c>
      <c r="RM68" s="830">
        <f t="shared" si="246"/>
        <v>0</v>
      </c>
      <c r="RO68" s="830">
        <f t="shared" si="246"/>
        <v>0</v>
      </c>
      <c r="RQ68" s="830">
        <f t="shared" si="246"/>
        <v>0</v>
      </c>
      <c r="RS68" s="830">
        <f t="shared" si="246"/>
        <v>0</v>
      </c>
      <c r="RU68" s="830">
        <f t="shared" si="246"/>
        <v>0</v>
      </c>
      <c r="RW68" s="830">
        <f t="shared" si="246"/>
        <v>0</v>
      </c>
      <c r="RY68" s="830">
        <f t="shared" si="246"/>
        <v>0</v>
      </c>
      <c r="SA68" s="830">
        <f t="shared" si="246"/>
        <v>0</v>
      </c>
      <c r="SC68" s="830">
        <f t="shared" si="246"/>
        <v>0</v>
      </c>
      <c r="SE68" s="830">
        <f t="shared" si="246"/>
        <v>0</v>
      </c>
      <c r="SG68" s="830">
        <f t="shared" si="246"/>
        <v>0</v>
      </c>
      <c r="SI68" s="830">
        <f t="shared" si="246"/>
        <v>0</v>
      </c>
      <c r="SK68" s="830">
        <f t="shared" si="246"/>
        <v>0</v>
      </c>
      <c r="SM68" s="830">
        <f t="shared" si="246"/>
        <v>0</v>
      </c>
      <c r="SO68" s="830">
        <f t="shared" si="246"/>
        <v>0</v>
      </c>
      <c r="SQ68" s="830">
        <f t="shared" si="246"/>
        <v>0</v>
      </c>
      <c r="SS68" s="830">
        <f t="shared" si="246"/>
        <v>0</v>
      </c>
      <c r="SU68" s="830">
        <f t="shared" si="246"/>
        <v>0</v>
      </c>
      <c r="SW68" s="830">
        <f t="shared" si="246"/>
        <v>0</v>
      </c>
      <c r="SY68" s="830">
        <f t="shared" si="246"/>
        <v>0</v>
      </c>
      <c r="TA68" s="830">
        <f t="shared" si="246"/>
        <v>0</v>
      </c>
      <c r="TC68" s="830">
        <f t="shared" si="246"/>
        <v>0</v>
      </c>
      <c r="TE68" s="830">
        <f t="shared" si="246"/>
        <v>0</v>
      </c>
      <c r="TG68" s="830">
        <f t="shared" si="246"/>
        <v>0</v>
      </c>
      <c r="TI68" s="830">
        <f t="shared" si="246"/>
        <v>0</v>
      </c>
      <c r="TK68" s="830">
        <f t="shared" si="246"/>
        <v>0</v>
      </c>
      <c r="TM68" s="830">
        <f t="shared" si="246"/>
        <v>0</v>
      </c>
      <c r="TO68" s="830">
        <f t="shared" si="278"/>
        <v>0</v>
      </c>
      <c r="TQ68" s="830">
        <f t="shared" si="278"/>
        <v>0</v>
      </c>
      <c r="TS68" s="830">
        <f t="shared" si="278"/>
        <v>0</v>
      </c>
      <c r="TU68" s="830">
        <f t="shared" si="278"/>
        <v>0</v>
      </c>
      <c r="TW68" s="830">
        <f t="shared" si="278"/>
        <v>0</v>
      </c>
      <c r="TY68" s="830">
        <f t="shared" si="278"/>
        <v>0</v>
      </c>
      <c r="UA68" s="830">
        <f t="shared" si="278"/>
        <v>0</v>
      </c>
      <c r="UC68" s="830">
        <f t="shared" si="278"/>
        <v>0</v>
      </c>
      <c r="UE68" s="830">
        <f t="shared" si="278"/>
        <v>0</v>
      </c>
      <c r="UG68" s="830">
        <f t="shared" si="278"/>
        <v>0</v>
      </c>
      <c r="UI68" s="830">
        <f t="shared" si="278"/>
        <v>0</v>
      </c>
      <c r="UK68" s="830">
        <f t="shared" si="278"/>
        <v>0</v>
      </c>
      <c r="UM68" s="830">
        <f t="shared" si="278"/>
        <v>0</v>
      </c>
      <c r="UO68" s="830">
        <f t="shared" si="278"/>
        <v>0</v>
      </c>
      <c r="UQ68" s="830">
        <f t="shared" si="278"/>
        <v>0</v>
      </c>
      <c r="US68" s="830">
        <f t="shared" si="278"/>
        <v>0</v>
      </c>
      <c r="UU68" s="830">
        <f t="shared" si="278"/>
        <v>0</v>
      </c>
      <c r="UW68" s="830">
        <f t="shared" si="278"/>
        <v>0</v>
      </c>
      <c r="UY68" s="830">
        <f t="shared" si="278"/>
        <v>0</v>
      </c>
      <c r="VA68" s="830">
        <f t="shared" si="278"/>
        <v>0</v>
      </c>
      <c r="VC68" s="830">
        <f t="shared" si="278"/>
        <v>0</v>
      </c>
      <c r="VE68" s="830">
        <f t="shared" si="278"/>
        <v>0</v>
      </c>
      <c r="VG68" s="830">
        <f t="shared" si="278"/>
        <v>0</v>
      </c>
      <c r="VI68" s="830">
        <f t="shared" si="278"/>
        <v>0</v>
      </c>
      <c r="VK68" s="830">
        <f t="shared" si="278"/>
        <v>0</v>
      </c>
      <c r="VM68" s="830">
        <f t="shared" si="278"/>
        <v>0</v>
      </c>
      <c r="VO68" s="830">
        <f t="shared" si="278"/>
        <v>0</v>
      </c>
      <c r="VQ68" s="830">
        <f t="shared" si="278"/>
        <v>0</v>
      </c>
      <c r="VS68" s="830">
        <f t="shared" si="278"/>
        <v>0</v>
      </c>
      <c r="VU68" s="830">
        <f t="shared" si="278"/>
        <v>0</v>
      </c>
      <c r="VW68" s="830">
        <f t="shared" si="278"/>
        <v>0</v>
      </c>
      <c r="VY68" s="830">
        <f t="shared" si="278"/>
        <v>0</v>
      </c>
      <c r="WA68" s="830">
        <f t="shared" si="310"/>
        <v>0</v>
      </c>
      <c r="WC68" s="830">
        <f t="shared" si="310"/>
        <v>0</v>
      </c>
      <c r="WE68" s="830">
        <f t="shared" si="310"/>
        <v>0</v>
      </c>
      <c r="WG68" s="830">
        <f t="shared" si="310"/>
        <v>0</v>
      </c>
      <c r="WI68" s="830">
        <f t="shared" si="310"/>
        <v>0</v>
      </c>
      <c r="WK68" s="830">
        <f t="shared" si="310"/>
        <v>0</v>
      </c>
      <c r="WM68" s="830">
        <f t="shared" si="310"/>
        <v>0</v>
      </c>
      <c r="WO68" s="830">
        <f t="shared" si="310"/>
        <v>0</v>
      </c>
      <c r="WQ68" s="830">
        <f t="shared" si="310"/>
        <v>0</v>
      </c>
      <c r="WS68" s="830">
        <f t="shared" si="310"/>
        <v>0</v>
      </c>
      <c r="WU68" s="830">
        <f t="shared" si="310"/>
        <v>0</v>
      </c>
      <c r="WW68" s="830">
        <f t="shared" si="310"/>
        <v>0</v>
      </c>
      <c r="WY68" s="830">
        <f t="shared" si="310"/>
        <v>0</v>
      </c>
      <c r="XA68" s="830">
        <f t="shared" si="310"/>
        <v>0</v>
      </c>
      <c r="XC68" s="830">
        <f t="shared" si="310"/>
        <v>0</v>
      </c>
      <c r="XE68" s="830">
        <f t="shared" si="310"/>
        <v>0</v>
      </c>
      <c r="XG68" s="830">
        <f t="shared" si="310"/>
        <v>0</v>
      </c>
      <c r="XI68" s="830">
        <f t="shared" si="310"/>
        <v>0</v>
      </c>
      <c r="XK68" s="830">
        <f t="shared" si="310"/>
        <v>0</v>
      </c>
      <c r="XM68" s="830">
        <f t="shared" si="310"/>
        <v>0</v>
      </c>
      <c r="XO68" s="830">
        <f t="shared" si="310"/>
        <v>0</v>
      </c>
      <c r="XQ68" s="830">
        <f t="shared" si="310"/>
        <v>0</v>
      </c>
      <c r="XS68" s="830">
        <f t="shared" si="310"/>
        <v>0</v>
      </c>
      <c r="XU68" s="830">
        <f t="shared" si="310"/>
        <v>0</v>
      </c>
      <c r="XW68" s="830">
        <f t="shared" si="310"/>
        <v>0</v>
      </c>
      <c r="XY68" s="830">
        <f t="shared" si="310"/>
        <v>0</v>
      </c>
      <c r="YA68" s="830">
        <f t="shared" si="310"/>
        <v>0</v>
      </c>
      <c r="YC68" s="830">
        <f t="shared" si="310"/>
        <v>0</v>
      </c>
      <c r="YE68" s="830">
        <f t="shared" si="310"/>
        <v>0</v>
      </c>
      <c r="YG68" s="830">
        <f t="shared" si="310"/>
        <v>0</v>
      </c>
      <c r="YI68" s="830">
        <f t="shared" si="310"/>
        <v>0</v>
      </c>
      <c r="YK68" s="830">
        <f t="shared" si="310"/>
        <v>0</v>
      </c>
      <c r="YM68" s="830">
        <f t="shared" si="342"/>
        <v>0</v>
      </c>
      <c r="YO68" s="830">
        <f t="shared" si="342"/>
        <v>0</v>
      </c>
      <c r="YQ68" s="830">
        <f t="shared" si="342"/>
        <v>0</v>
      </c>
      <c r="YS68" s="830">
        <f t="shared" si="342"/>
        <v>0</v>
      </c>
      <c r="YU68" s="830">
        <f t="shared" si="342"/>
        <v>0</v>
      </c>
      <c r="YW68" s="830">
        <f t="shared" si="342"/>
        <v>0</v>
      </c>
      <c r="YY68" s="830">
        <f t="shared" si="342"/>
        <v>0</v>
      </c>
      <c r="ZA68" s="830">
        <f t="shared" si="342"/>
        <v>0</v>
      </c>
      <c r="ZC68" s="830">
        <f t="shared" si="342"/>
        <v>0</v>
      </c>
      <c r="ZE68" s="830">
        <f t="shared" si="342"/>
        <v>0</v>
      </c>
      <c r="ZG68" s="830">
        <f t="shared" si="342"/>
        <v>0</v>
      </c>
      <c r="ZI68" s="830">
        <f t="shared" si="342"/>
        <v>0</v>
      </c>
      <c r="ZK68" s="830">
        <f t="shared" si="342"/>
        <v>0</v>
      </c>
      <c r="ZM68" s="830">
        <f t="shared" si="342"/>
        <v>0</v>
      </c>
      <c r="ZO68" s="830">
        <f t="shared" si="342"/>
        <v>0</v>
      </c>
      <c r="ZQ68" s="830">
        <f t="shared" si="342"/>
        <v>0</v>
      </c>
      <c r="ZS68" s="830">
        <f t="shared" si="342"/>
        <v>0</v>
      </c>
      <c r="ZU68" s="830">
        <f t="shared" si="342"/>
        <v>0</v>
      </c>
      <c r="ZW68" s="830">
        <f t="shared" si="342"/>
        <v>0</v>
      </c>
      <c r="ZY68" s="830">
        <f t="shared" si="342"/>
        <v>0</v>
      </c>
      <c r="AAA68" s="830">
        <f t="shared" si="342"/>
        <v>0</v>
      </c>
      <c r="AAC68" s="830">
        <f t="shared" si="342"/>
        <v>0</v>
      </c>
      <c r="AAE68" s="830">
        <f t="shared" si="342"/>
        <v>0</v>
      </c>
      <c r="AAG68" s="830">
        <f t="shared" si="342"/>
        <v>0</v>
      </c>
      <c r="AAI68" s="830">
        <f t="shared" si="342"/>
        <v>0</v>
      </c>
      <c r="AAK68" s="830">
        <f t="shared" si="342"/>
        <v>0</v>
      </c>
      <c r="AAM68" s="830">
        <f t="shared" si="342"/>
        <v>0</v>
      </c>
      <c r="AAO68" s="830">
        <f t="shared" si="342"/>
        <v>0</v>
      </c>
      <c r="AAQ68" s="830">
        <f t="shared" si="342"/>
        <v>0</v>
      </c>
      <c r="AAS68" s="830">
        <f t="shared" si="342"/>
        <v>0</v>
      </c>
      <c r="AAU68" s="830">
        <f t="shared" si="342"/>
        <v>0</v>
      </c>
      <c r="AAW68" s="830">
        <f t="shared" si="342"/>
        <v>0</v>
      </c>
      <c r="AAY68" s="830">
        <f t="shared" si="374"/>
        <v>0</v>
      </c>
      <c r="ABA68" s="830">
        <f t="shared" si="374"/>
        <v>0</v>
      </c>
      <c r="ABC68" s="830">
        <f t="shared" si="374"/>
        <v>0</v>
      </c>
      <c r="ABE68" s="830">
        <f t="shared" si="374"/>
        <v>0</v>
      </c>
      <c r="ABG68" s="830">
        <f t="shared" si="374"/>
        <v>0</v>
      </c>
      <c r="ABI68" s="830">
        <f t="shared" si="374"/>
        <v>0</v>
      </c>
      <c r="ABK68" s="830">
        <f t="shared" si="374"/>
        <v>0</v>
      </c>
      <c r="ABM68" s="830">
        <f t="shared" si="374"/>
        <v>0</v>
      </c>
      <c r="ABO68" s="830">
        <f t="shared" si="374"/>
        <v>0</v>
      </c>
      <c r="ABQ68" s="830">
        <f t="shared" si="374"/>
        <v>0</v>
      </c>
      <c r="ABS68" s="830">
        <f t="shared" si="374"/>
        <v>0</v>
      </c>
      <c r="ABU68" s="830">
        <f t="shared" si="374"/>
        <v>0</v>
      </c>
      <c r="ABW68" s="830">
        <f t="shared" si="374"/>
        <v>0</v>
      </c>
      <c r="ABY68" s="830">
        <f t="shared" si="374"/>
        <v>0</v>
      </c>
      <c r="ACA68" s="830">
        <f t="shared" si="374"/>
        <v>0</v>
      </c>
      <c r="ACC68" s="830">
        <f t="shared" si="374"/>
        <v>0</v>
      </c>
      <c r="ACE68" s="830">
        <f t="shared" si="374"/>
        <v>0</v>
      </c>
      <c r="ACG68" s="830">
        <f t="shared" si="374"/>
        <v>0</v>
      </c>
      <c r="ACI68" s="830">
        <f t="shared" si="374"/>
        <v>0</v>
      </c>
      <c r="ACK68" s="830">
        <f t="shared" si="374"/>
        <v>0</v>
      </c>
      <c r="ACM68" s="830">
        <f t="shared" si="374"/>
        <v>0</v>
      </c>
      <c r="ACO68" s="830">
        <f t="shared" si="374"/>
        <v>0</v>
      </c>
      <c r="ACQ68" s="830">
        <f t="shared" si="374"/>
        <v>0</v>
      </c>
      <c r="ACS68" s="830">
        <f t="shared" si="374"/>
        <v>0</v>
      </c>
      <c r="ACU68" s="830">
        <f t="shared" si="374"/>
        <v>0</v>
      </c>
      <c r="ACW68" s="830">
        <f t="shared" si="374"/>
        <v>0</v>
      </c>
      <c r="ACY68" s="830">
        <f t="shared" si="374"/>
        <v>0</v>
      </c>
      <c r="ADA68" s="830">
        <f t="shared" si="374"/>
        <v>0</v>
      </c>
      <c r="ADC68" s="830">
        <f t="shared" si="374"/>
        <v>0</v>
      </c>
      <c r="ADE68" s="830">
        <f t="shared" si="374"/>
        <v>0</v>
      </c>
      <c r="ADG68" s="830">
        <f t="shared" si="374"/>
        <v>0</v>
      </c>
      <c r="ADI68" s="830">
        <f t="shared" si="374"/>
        <v>0</v>
      </c>
      <c r="ADK68" s="830">
        <f t="shared" si="406"/>
        <v>0</v>
      </c>
      <c r="ADM68" s="830">
        <f t="shared" si="406"/>
        <v>0</v>
      </c>
      <c r="ADO68" s="830">
        <f t="shared" si="406"/>
        <v>0</v>
      </c>
      <c r="ADQ68" s="830">
        <f t="shared" si="406"/>
        <v>0</v>
      </c>
      <c r="ADS68" s="830">
        <f t="shared" si="406"/>
        <v>0</v>
      </c>
      <c r="ADU68" s="830">
        <f t="shared" si="406"/>
        <v>0</v>
      </c>
      <c r="ADW68" s="830">
        <f t="shared" si="406"/>
        <v>0</v>
      </c>
      <c r="ADY68" s="830">
        <f t="shared" si="406"/>
        <v>0</v>
      </c>
      <c r="AEA68" s="830">
        <f t="shared" si="406"/>
        <v>0</v>
      </c>
      <c r="AEC68" s="830">
        <f t="shared" si="406"/>
        <v>0</v>
      </c>
      <c r="AEE68" s="830">
        <f t="shared" si="406"/>
        <v>0</v>
      </c>
      <c r="AEG68" s="830">
        <f t="shared" si="406"/>
        <v>0</v>
      </c>
      <c r="AEI68" s="830">
        <f t="shared" si="406"/>
        <v>0</v>
      </c>
      <c r="AEK68" s="830">
        <f t="shared" si="406"/>
        <v>0</v>
      </c>
      <c r="AEM68" s="830">
        <f t="shared" si="406"/>
        <v>0</v>
      </c>
      <c r="AEO68" s="830">
        <f t="shared" si="406"/>
        <v>0</v>
      </c>
      <c r="AEQ68" s="830">
        <f t="shared" si="406"/>
        <v>0</v>
      </c>
      <c r="AES68" s="830">
        <f t="shared" si="406"/>
        <v>0</v>
      </c>
      <c r="AEU68" s="830">
        <f t="shared" si="406"/>
        <v>0</v>
      </c>
      <c r="AEW68" s="830">
        <f t="shared" si="406"/>
        <v>0</v>
      </c>
      <c r="AEY68" s="830">
        <f t="shared" si="406"/>
        <v>0</v>
      </c>
      <c r="AFA68" s="830">
        <f t="shared" si="406"/>
        <v>0</v>
      </c>
      <c r="AFC68" s="830">
        <f t="shared" si="406"/>
        <v>0</v>
      </c>
      <c r="AFE68" s="830">
        <f t="shared" si="406"/>
        <v>0</v>
      </c>
      <c r="AFG68" s="830">
        <f t="shared" si="406"/>
        <v>0</v>
      </c>
      <c r="AFI68" s="830">
        <f t="shared" si="406"/>
        <v>0</v>
      </c>
      <c r="AFK68" s="830">
        <f t="shared" si="406"/>
        <v>0</v>
      </c>
      <c r="AFM68" s="830">
        <f t="shared" si="406"/>
        <v>0</v>
      </c>
      <c r="AFO68" s="830">
        <f t="shared" si="406"/>
        <v>0</v>
      </c>
      <c r="AFQ68" s="830">
        <f t="shared" si="406"/>
        <v>0</v>
      </c>
      <c r="AFS68" s="830">
        <f t="shared" si="406"/>
        <v>0</v>
      </c>
      <c r="AFU68" s="830">
        <f t="shared" si="406"/>
        <v>0</v>
      </c>
      <c r="AFW68" s="830">
        <f t="shared" si="438"/>
        <v>0</v>
      </c>
      <c r="AFY68" s="830">
        <f t="shared" si="438"/>
        <v>0</v>
      </c>
      <c r="AGA68" s="830">
        <f t="shared" si="438"/>
        <v>0</v>
      </c>
      <c r="AGC68" s="830">
        <f t="shared" si="438"/>
        <v>0</v>
      </c>
      <c r="AGE68" s="830">
        <f t="shared" si="438"/>
        <v>0</v>
      </c>
      <c r="AGG68" s="830">
        <f t="shared" si="438"/>
        <v>0</v>
      </c>
      <c r="AGI68" s="830">
        <f t="shared" si="438"/>
        <v>0</v>
      </c>
      <c r="AGK68" s="830">
        <f t="shared" si="438"/>
        <v>0</v>
      </c>
      <c r="AGM68" s="830">
        <f t="shared" si="438"/>
        <v>0</v>
      </c>
      <c r="AGO68" s="830">
        <f t="shared" si="438"/>
        <v>0</v>
      </c>
      <c r="AGQ68" s="830">
        <f t="shared" si="438"/>
        <v>0</v>
      </c>
      <c r="AGS68" s="830">
        <f t="shared" si="438"/>
        <v>0</v>
      </c>
      <c r="AGU68" s="830">
        <f t="shared" si="438"/>
        <v>0</v>
      </c>
      <c r="AGW68" s="830">
        <f t="shared" si="438"/>
        <v>0</v>
      </c>
      <c r="AGY68" s="830">
        <f t="shared" si="438"/>
        <v>0</v>
      </c>
      <c r="AHA68" s="830">
        <f t="shared" si="438"/>
        <v>0</v>
      </c>
      <c r="AHC68" s="830">
        <f t="shared" si="438"/>
        <v>0</v>
      </c>
      <c r="AHE68" s="830">
        <f t="shared" si="438"/>
        <v>0</v>
      </c>
      <c r="AHG68" s="830">
        <f t="shared" si="438"/>
        <v>0</v>
      </c>
      <c r="AHI68" s="830">
        <f t="shared" si="438"/>
        <v>0</v>
      </c>
      <c r="AHK68" s="830">
        <f t="shared" si="438"/>
        <v>0</v>
      </c>
      <c r="AHM68" s="830">
        <f t="shared" si="438"/>
        <v>0</v>
      </c>
      <c r="AHO68" s="830">
        <f t="shared" si="438"/>
        <v>0</v>
      </c>
      <c r="AHQ68" s="830">
        <f t="shared" si="438"/>
        <v>0</v>
      </c>
      <c r="AHS68" s="830">
        <f t="shared" si="438"/>
        <v>0</v>
      </c>
      <c r="AHU68" s="830">
        <f t="shared" si="438"/>
        <v>0</v>
      </c>
      <c r="AHW68" s="830">
        <f t="shared" si="438"/>
        <v>0</v>
      </c>
      <c r="AHY68" s="830">
        <f t="shared" si="438"/>
        <v>0</v>
      </c>
      <c r="AIA68" s="830">
        <f t="shared" si="438"/>
        <v>0</v>
      </c>
      <c r="AIC68" s="830">
        <f t="shared" si="438"/>
        <v>0</v>
      </c>
      <c r="AIE68" s="830">
        <f t="shared" si="438"/>
        <v>0</v>
      </c>
      <c r="AIG68" s="830">
        <f t="shared" si="438"/>
        <v>0</v>
      </c>
      <c r="AII68" s="830">
        <f t="shared" si="470"/>
        <v>0</v>
      </c>
      <c r="AIK68" s="830">
        <f t="shared" si="470"/>
        <v>0</v>
      </c>
      <c r="AIM68" s="830">
        <f t="shared" si="470"/>
        <v>0</v>
      </c>
      <c r="AIO68" s="830">
        <f t="shared" si="470"/>
        <v>0</v>
      </c>
      <c r="AIQ68" s="830">
        <f t="shared" si="470"/>
        <v>0</v>
      </c>
      <c r="AIS68" s="830">
        <f t="shared" si="470"/>
        <v>0</v>
      </c>
      <c r="AIU68" s="830">
        <f t="shared" si="470"/>
        <v>0</v>
      </c>
      <c r="AIW68" s="830">
        <f t="shared" si="470"/>
        <v>0</v>
      </c>
      <c r="AIY68" s="830">
        <f t="shared" si="470"/>
        <v>0</v>
      </c>
      <c r="AJA68" s="830">
        <f t="shared" si="470"/>
        <v>0</v>
      </c>
      <c r="AJC68" s="830">
        <f t="shared" si="470"/>
        <v>0</v>
      </c>
      <c r="AJE68" s="830">
        <f t="shared" si="470"/>
        <v>0</v>
      </c>
      <c r="AJG68" s="830">
        <f t="shared" si="470"/>
        <v>0</v>
      </c>
      <c r="AJI68" s="830">
        <f t="shared" si="470"/>
        <v>0</v>
      </c>
      <c r="AJK68" s="830">
        <f t="shared" si="470"/>
        <v>0</v>
      </c>
      <c r="AJM68" s="830">
        <f t="shared" si="470"/>
        <v>0</v>
      </c>
      <c r="AJO68" s="830">
        <f t="shared" si="470"/>
        <v>0</v>
      </c>
      <c r="AJQ68" s="830">
        <f t="shared" si="470"/>
        <v>0</v>
      </c>
      <c r="AJS68" s="830">
        <f t="shared" si="470"/>
        <v>0</v>
      </c>
      <c r="AJU68" s="830">
        <f t="shared" si="470"/>
        <v>0</v>
      </c>
      <c r="AJW68" s="830">
        <f t="shared" si="470"/>
        <v>0</v>
      </c>
      <c r="AJY68" s="830">
        <f t="shared" si="470"/>
        <v>0</v>
      </c>
      <c r="AKA68" s="830">
        <f t="shared" si="470"/>
        <v>0</v>
      </c>
      <c r="AKC68" s="830">
        <f t="shared" si="470"/>
        <v>0</v>
      </c>
      <c r="AKE68" s="830">
        <f t="shared" si="470"/>
        <v>0</v>
      </c>
      <c r="AKG68" s="830">
        <f t="shared" si="470"/>
        <v>0</v>
      </c>
      <c r="AKI68" s="830">
        <f t="shared" si="470"/>
        <v>0</v>
      </c>
      <c r="AKK68" s="830">
        <f t="shared" si="470"/>
        <v>0</v>
      </c>
      <c r="AKM68" s="830">
        <f t="shared" si="470"/>
        <v>0</v>
      </c>
      <c r="AKO68" s="830">
        <f t="shared" si="470"/>
        <v>0</v>
      </c>
      <c r="AKQ68" s="830">
        <f t="shared" si="470"/>
        <v>0</v>
      </c>
      <c r="AKS68" s="830">
        <f t="shared" si="470"/>
        <v>0</v>
      </c>
      <c r="AKU68" s="830">
        <f t="shared" si="502"/>
        <v>0</v>
      </c>
      <c r="AKW68" s="830">
        <f t="shared" si="502"/>
        <v>0</v>
      </c>
      <c r="AKY68" s="830">
        <f t="shared" si="502"/>
        <v>0</v>
      </c>
      <c r="ALA68" s="830">
        <f t="shared" si="502"/>
        <v>0</v>
      </c>
      <c r="ALC68" s="830">
        <f t="shared" si="502"/>
        <v>0</v>
      </c>
      <c r="ALE68" s="830">
        <f t="shared" si="502"/>
        <v>0</v>
      </c>
      <c r="ALG68" s="830">
        <f t="shared" si="502"/>
        <v>0</v>
      </c>
      <c r="ALI68" s="830">
        <f t="shared" si="502"/>
        <v>0</v>
      </c>
      <c r="ALK68" s="830">
        <f t="shared" si="502"/>
        <v>0</v>
      </c>
      <c r="ALM68" s="830">
        <f t="shared" si="502"/>
        <v>0</v>
      </c>
      <c r="ALO68" s="830">
        <f t="shared" si="502"/>
        <v>0</v>
      </c>
      <c r="ALQ68" s="830">
        <f t="shared" si="502"/>
        <v>0</v>
      </c>
      <c r="ALS68" s="830">
        <f t="shared" si="502"/>
        <v>0</v>
      </c>
      <c r="ALU68" s="830">
        <f t="shared" si="502"/>
        <v>0</v>
      </c>
      <c r="ALW68" s="830">
        <f t="shared" si="502"/>
        <v>0</v>
      </c>
      <c r="ALY68" s="830">
        <f t="shared" si="502"/>
        <v>0</v>
      </c>
      <c r="AMA68" s="830">
        <f t="shared" si="502"/>
        <v>0</v>
      </c>
      <c r="AMC68" s="830">
        <f t="shared" si="502"/>
        <v>0</v>
      </c>
      <c r="AME68" s="830">
        <f t="shared" si="502"/>
        <v>0</v>
      </c>
      <c r="AMG68" s="830">
        <f t="shared" si="502"/>
        <v>0</v>
      </c>
      <c r="AMI68" s="830">
        <f t="shared" si="502"/>
        <v>0</v>
      </c>
      <c r="AMK68" s="830">
        <f t="shared" si="502"/>
        <v>0</v>
      </c>
      <c r="AMM68" s="830">
        <f t="shared" si="502"/>
        <v>0</v>
      </c>
      <c r="AMO68" s="830">
        <f t="shared" si="502"/>
        <v>0</v>
      </c>
      <c r="AMQ68" s="830">
        <f t="shared" si="502"/>
        <v>0</v>
      </c>
      <c r="AMS68" s="830">
        <f t="shared" si="502"/>
        <v>0</v>
      </c>
      <c r="AMU68" s="830">
        <f t="shared" si="502"/>
        <v>0</v>
      </c>
      <c r="AMW68" s="830">
        <f t="shared" si="502"/>
        <v>0</v>
      </c>
      <c r="AMY68" s="830">
        <f t="shared" si="502"/>
        <v>0</v>
      </c>
      <c r="ANA68" s="830">
        <f t="shared" si="502"/>
        <v>0</v>
      </c>
      <c r="ANC68" s="830">
        <f t="shared" si="502"/>
        <v>0</v>
      </c>
      <c r="ANE68" s="830">
        <f t="shared" si="502"/>
        <v>0</v>
      </c>
      <c r="ANG68" s="830">
        <f t="shared" si="534"/>
        <v>0</v>
      </c>
      <c r="ANI68" s="830">
        <f t="shared" si="534"/>
        <v>0</v>
      </c>
      <c r="ANK68" s="830">
        <f t="shared" si="534"/>
        <v>0</v>
      </c>
      <c r="ANM68" s="830">
        <f t="shared" si="534"/>
        <v>0</v>
      </c>
      <c r="ANO68" s="830">
        <f t="shared" si="534"/>
        <v>0</v>
      </c>
      <c r="ANQ68" s="830">
        <f t="shared" si="534"/>
        <v>0</v>
      </c>
      <c r="ANS68" s="830">
        <f t="shared" si="534"/>
        <v>0</v>
      </c>
      <c r="ANU68" s="830">
        <f t="shared" si="534"/>
        <v>0</v>
      </c>
      <c r="ANW68" s="830">
        <f t="shared" si="534"/>
        <v>0</v>
      </c>
      <c r="ANY68" s="830">
        <f t="shared" si="534"/>
        <v>0</v>
      </c>
      <c r="AOA68" s="830">
        <f t="shared" si="534"/>
        <v>0</v>
      </c>
      <c r="AOC68" s="830">
        <f t="shared" si="534"/>
        <v>0</v>
      </c>
      <c r="AOE68" s="830">
        <f t="shared" si="534"/>
        <v>0</v>
      </c>
      <c r="AOG68" s="830">
        <f t="shared" si="534"/>
        <v>0</v>
      </c>
      <c r="AOI68" s="830">
        <f t="shared" si="534"/>
        <v>0</v>
      </c>
      <c r="AOK68" s="830">
        <f t="shared" si="534"/>
        <v>0</v>
      </c>
      <c r="AOM68" s="830">
        <f t="shared" si="534"/>
        <v>0</v>
      </c>
      <c r="AOO68" s="830">
        <f t="shared" si="534"/>
        <v>0</v>
      </c>
      <c r="AOQ68" s="830">
        <f t="shared" si="534"/>
        <v>0</v>
      </c>
      <c r="AOS68" s="830">
        <f t="shared" si="534"/>
        <v>0</v>
      </c>
      <c r="AOU68" s="830">
        <f t="shared" si="534"/>
        <v>0</v>
      </c>
      <c r="AOW68" s="830">
        <f t="shared" si="534"/>
        <v>0</v>
      </c>
      <c r="AOY68" s="830">
        <f t="shared" si="534"/>
        <v>0</v>
      </c>
      <c r="APA68" s="830">
        <f t="shared" si="534"/>
        <v>0</v>
      </c>
      <c r="APC68" s="830">
        <f t="shared" si="534"/>
        <v>0</v>
      </c>
      <c r="APE68" s="830">
        <f t="shared" si="534"/>
        <v>0</v>
      </c>
      <c r="APG68" s="830">
        <f t="shared" si="534"/>
        <v>0</v>
      </c>
      <c r="API68" s="830">
        <f t="shared" si="534"/>
        <v>0</v>
      </c>
      <c r="APK68" s="830">
        <f t="shared" si="534"/>
        <v>0</v>
      </c>
      <c r="APM68" s="830">
        <f t="shared" si="534"/>
        <v>0</v>
      </c>
      <c r="APO68" s="830">
        <f t="shared" si="534"/>
        <v>0</v>
      </c>
      <c r="APQ68" s="830">
        <f t="shared" si="534"/>
        <v>0</v>
      </c>
      <c r="APS68" s="830">
        <f t="shared" si="566"/>
        <v>0</v>
      </c>
      <c r="APU68" s="830">
        <f t="shared" si="566"/>
        <v>0</v>
      </c>
      <c r="APW68" s="830">
        <f t="shared" si="566"/>
        <v>0</v>
      </c>
      <c r="APY68" s="830">
        <f t="shared" si="566"/>
        <v>0</v>
      </c>
      <c r="AQA68" s="830">
        <f t="shared" si="566"/>
        <v>0</v>
      </c>
      <c r="AQC68" s="830">
        <f t="shared" si="566"/>
        <v>0</v>
      </c>
      <c r="AQE68" s="830">
        <f t="shared" si="566"/>
        <v>0</v>
      </c>
      <c r="AQG68" s="830">
        <f t="shared" si="566"/>
        <v>0</v>
      </c>
      <c r="AQI68" s="830">
        <f t="shared" si="566"/>
        <v>0</v>
      </c>
      <c r="AQK68" s="830">
        <f t="shared" si="566"/>
        <v>0</v>
      </c>
      <c r="AQM68" s="830">
        <f t="shared" si="566"/>
        <v>0</v>
      </c>
      <c r="AQO68" s="830">
        <f t="shared" si="566"/>
        <v>0</v>
      </c>
      <c r="AQQ68" s="830">
        <f t="shared" si="566"/>
        <v>0</v>
      </c>
      <c r="AQS68" s="830">
        <f t="shared" si="566"/>
        <v>0</v>
      </c>
      <c r="AQU68" s="830">
        <f t="shared" si="566"/>
        <v>0</v>
      </c>
      <c r="AQW68" s="830">
        <f t="shared" si="566"/>
        <v>0</v>
      </c>
      <c r="AQY68" s="830">
        <f t="shared" si="566"/>
        <v>0</v>
      </c>
      <c r="ARA68" s="830">
        <f t="shared" si="566"/>
        <v>0</v>
      </c>
      <c r="ARC68" s="830">
        <f t="shared" si="566"/>
        <v>0</v>
      </c>
      <c r="ARE68" s="830">
        <f t="shared" si="566"/>
        <v>0</v>
      </c>
      <c r="ARG68" s="830">
        <f t="shared" si="566"/>
        <v>0</v>
      </c>
      <c r="ARI68" s="830">
        <f t="shared" si="566"/>
        <v>0</v>
      </c>
      <c r="ARK68" s="830">
        <f t="shared" si="566"/>
        <v>0</v>
      </c>
      <c r="ARM68" s="830">
        <f t="shared" si="566"/>
        <v>0</v>
      </c>
      <c r="ARO68" s="830">
        <f t="shared" si="566"/>
        <v>0</v>
      </c>
      <c r="ARQ68" s="830">
        <f t="shared" si="566"/>
        <v>0</v>
      </c>
      <c r="ARS68" s="830">
        <f t="shared" si="566"/>
        <v>0</v>
      </c>
      <c r="ARU68" s="830">
        <f t="shared" si="566"/>
        <v>0</v>
      </c>
      <c r="ARW68" s="830">
        <f t="shared" si="566"/>
        <v>0</v>
      </c>
      <c r="ARY68" s="830">
        <f t="shared" si="566"/>
        <v>0</v>
      </c>
      <c r="ASA68" s="830">
        <f t="shared" si="566"/>
        <v>0</v>
      </c>
      <c r="ASC68" s="830">
        <f t="shared" si="566"/>
        <v>0</v>
      </c>
      <c r="ASE68" s="830">
        <f t="shared" si="598"/>
        <v>0</v>
      </c>
      <c r="ASG68" s="830">
        <f t="shared" si="598"/>
        <v>0</v>
      </c>
      <c r="ASI68" s="830">
        <f t="shared" si="598"/>
        <v>0</v>
      </c>
      <c r="ASK68" s="830">
        <f t="shared" si="598"/>
        <v>0</v>
      </c>
      <c r="ASM68" s="830">
        <f t="shared" si="598"/>
        <v>0</v>
      </c>
      <c r="ASO68" s="830">
        <f t="shared" si="598"/>
        <v>0</v>
      </c>
      <c r="ASQ68" s="830">
        <f t="shared" si="598"/>
        <v>0</v>
      </c>
      <c r="ASS68" s="830">
        <f t="shared" si="598"/>
        <v>0</v>
      </c>
      <c r="ASU68" s="830">
        <f t="shared" si="598"/>
        <v>0</v>
      </c>
      <c r="ASW68" s="830">
        <f t="shared" si="598"/>
        <v>0</v>
      </c>
      <c r="ASY68" s="830">
        <f t="shared" si="598"/>
        <v>0</v>
      </c>
      <c r="ATA68" s="830">
        <f t="shared" si="598"/>
        <v>0</v>
      </c>
      <c r="ATC68" s="830">
        <f t="shared" si="598"/>
        <v>0</v>
      </c>
      <c r="ATE68" s="830">
        <f t="shared" si="598"/>
        <v>0</v>
      </c>
      <c r="ATG68" s="830">
        <f t="shared" si="598"/>
        <v>0</v>
      </c>
      <c r="ATI68" s="830">
        <f t="shared" si="598"/>
        <v>0</v>
      </c>
      <c r="ATK68" s="830">
        <f t="shared" si="598"/>
        <v>0</v>
      </c>
      <c r="ATM68" s="830">
        <f t="shared" si="598"/>
        <v>0</v>
      </c>
      <c r="ATO68" s="830">
        <f t="shared" si="598"/>
        <v>0</v>
      </c>
      <c r="ATQ68" s="830">
        <f t="shared" si="598"/>
        <v>0</v>
      </c>
      <c r="ATS68" s="830">
        <f t="shared" si="598"/>
        <v>0</v>
      </c>
      <c r="ATU68" s="830">
        <f t="shared" si="598"/>
        <v>0</v>
      </c>
      <c r="ATW68" s="830">
        <f t="shared" si="598"/>
        <v>0</v>
      </c>
      <c r="ATY68" s="830">
        <f t="shared" si="598"/>
        <v>0</v>
      </c>
      <c r="AUA68" s="830">
        <f t="shared" si="598"/>
        <v>0</v>
      </c>
      <c r="AUC68" s="830">
        <f t="shared" si="598"/>
        <v>0</v>
      </c>
      <c r="AUE68" s="830">
        <f t="shared" si="598"/>
        <v>0</v>
      </c>
      <c r="AUG68" s="830">
        <f t="shared" si="598"/>
        <v>0</v>
      </c>
      <c r="AUI68" s="830">
        <f t="shared" si="598"/>
        <v>0</v>
      </c>
      <c r="AUK68" s="830">
        <f t="shared" si="598"/>
        <v>0</v>
      </c>
      <c r="AUM68" s="830">
        <f t="shared" si="598"/>
        <v>0</v>
      </c>
      <c r="AUO68" s="830">
        <f t="shared" si="598"/>
        <v>0</v>
      </c>
      <c r="AUQ68" s="830">
        <f t="shared" si="630"/>
        <v>0</v>
      </c>
      <c r="AUS68" s="830">
        <f t="shared" si="630"/>
        <v>0</v>
      </c>
      <c r="AUU68" s="830">
        <f t="shared" si="630"/>
        <v>0</v>
      </c>
      <c r="AUW68" s="830">
        <f t="shared" si="630"/>
        <v>0</v>
      </c>
      <c r="AUY68" s="830">
        <f t="shared" si="630"/>
        <v>0</v>
      </c>
      <c r="AVA68" s="830">
        <f t="shared" si="630"/>
        <v>0</v>
      </c>
      <c r="AVC68" s="830">
        <f t="shared" si="630"/>
        <v>0</v>
      </c>
      <c r="AVE68" s="830">
        <f t="shared" si="630"/>
        <v>0</v>
      </c>
      <c r="AVG68" s="830">
        <f t="shared" si="630"/>
        <v>0</v>
      </c>
      <c r="AVI68" s="830">
        <f t="shared" si="630"/>
        <v>0</v>
      </c>
      <c r="AVK68" s="830">
        <f t="shared" si="630"/>
        <v>0</v>
      </c>
      <c r="AVM68" s="830">
        <f t="shared" si="630"/>
        <v>0</v>
      </c>
      <c r="AVO68" s="830">
        <f t="shared" si="630"/>
        <v>0</v>
      </c>
      <c r="AVQ68" s="830">
        <f t="shared" si="630"/>
        <v>0</v>
      </c>
      <c r="AVS68" s="830">
        <f t="shared" si="630"/>
        <v>0</v>
      </c>
      <c r="AVU68" s="830">
        <f t="shared" si="630"/>
        <v>0</v>
      </c>
      <c r="AVW68" s="830">
        <f t="shared" si="630"/>
        <v>0</v>
      </c>
      <c r="AVY68" s="830">
        <f t="shared" si="630"/>
        <v>0</v>
      </c>
      <c r="AWA68" s="830">
        <f t="shared" si="630"/>
        <v>0</v>
      </c>
      <c r="AWC68" s="830">
        <f t="shared" si="630"/>
        <v>0</v>
      </c>
      <c r="AWE68" s="830">
        <f t="shared" si="630"/>
        <v>0</v>
      </c>
      <c r="AWG68" s="830">
        <f t="shared" si="630"/>
        <v>0</v>
      </c>
      <c r="AWI68" s="830">
        <f t="shared" si="630"/>
        <v>0</v>
      </c>
      <c r="AWK68" s="830">
        <f t="shared" si="630"/>
        <v>0</v>
      </c>
      <c r="AWM68" s="830">
        <f t="shared" si="630"/>
        <v>0</v>
      </c>
      <c r="AWO68" s="830">
        <f t="shared" si="630"/>
        <v>0</v>
      </c>
      <c r="AWQ68" s="830">
        <f t="shared" si="630"/>
        <v>0</v>
      </c>
      <c r="AWS68" s="830">
        <f t="shared" si="630"/>
        <v>0</v>
      </c>
      <c r="AWU68" s="830">
        <f t="shared" si="630"/>
        <v>0</v>
      </c>
      <c r="AWW68" s="830">
        <f t="shared" si="630"/>
        <v>0</v>
      </c>
      <c r="AWY68" s="830">
        <f t="shared" si="630"/>
        <v>0</v>
      </c>
      <c r="AXA68" s="830">
        <f t="shared" si="630"/>
        <v>0</v>
      </c>
      <c r="AXC68" s="830">
        <f t="shared" si="662"/>
        <v>0</v>
      </c>
      <c r="AXE68" s="830">
        <f t="shared" si="662"/>
        <v>0</v>
      </c>
      <c r="AXG68" s="830">
        <f t="shared" si="662"/>
        <v>0</v>
      </c>
      <c r="AXI68" s="830">
        <f t="shared" si="662"/>
        <v>0</v>
      </c>
      <c r="AXK68" s="830">
        <f t="shared" si="662"/>
        <v>0</v>
      </c>
      <c r="AXM68" s="830">
        <f t="shared" si="662"/>
        <v>0</v>
      </c>
      <c r="AXO68" s="830">
        <f t="shared" si="662"/>
        <v>0</v>
      </c>
      <c r="AXQ68" s="830">
        <f t="shared" si="662"/>
        <v>0</v>
      </c>
      <c r="AXS68" s="830">
        <f t="shared" si="662"/>
        <v>0</v>
      </c>
      <c r="AXU68" s="830">
        <f t="shared" si="662"/>
        <v>0</v>
      </c>
      <c r="AXW68" s="830">
        <f t="shared" si="662"/>
        <v>0</v>
      </c>
      <c r="AXY68" s="830">
        <f t="shared" si="662"/>
        <v>0</v>
      </c>
      <c r="AYA68" s="830">
        <f t="shared" si="662"/>
        <v>0</v>
      </c>
      <c r="AYC68" s="830">
        <f t="shared" si="662"/>
        <v>0</v>
      </c>
      <c r="AYE68" s="830">
        <f t="shared" si="662"/>
        <v>0</v>
      </c>
      <c r="AYG68" s="830">
        <f t="shared" si="662"/>
        <v>0</v>
      </c>
      <c r="AYI68" s="830">
        <f t="shared" si="662"/>
        <v>0</v>
      </c>
      <c r="AYK68" s="830">
        <f t="shared" si="662"/>
        <v>0</v>
      </c>
      <c r="AYM68" s="830">
        <f t="shared" si="662"/>
        <v>0</v>
      </c>
      <c r="AYO68" s="830">
        <f t="shared" si="662"/>
        <v>0</v>
      </c>
      <c r="AYQ68" s="830">
        <f t="shared" si="662"/>
        <v>0</v>
      </c>
      <c r="AYS68" s="830">
        <f t="shared" si="662"/>
        <v>0</v>
      </c>
      <c r="AYU68" s="830">
        <f t="shared" si="662"/>
        <v>0</v>
      </c>
      <c r="AYW68" s="830">
        <f t="shared" si="662"/>
        <v>0</v>
      </c>
      <c r="AYY68" s="830">
        <f t="shared" si="662"/>
        <v>0</v>
      </c>
      <c r="AZA68" s="830">
        <f t="shared" si="662"/>
        <v>0</v>
      </c>
      <c r="AZC68" s="830">
        <f t="shared" si="662"/>
        <v>0</v>
      </c>
      <c r="AZE68" s="830">
        <f t="shared" si="662"/>
        <v>0</v>
      </c>
      <c r="AZG68" s="830">
        <f t="shared" si="662"/>
        <v>0</v>
      </c>
      <c r="AZI68" s="830">
        <f t="shared" si="662"/>
        <v>0</v>
      </c>
      <c r="AZK68" s="830">
        <f t="shared" si="662"/>
        <v>0</v>
      </c>
      <c r="AZM68" s="830">
        <f t="shared" si="662"/>
        <v>0</v>
      </c>
      <c r="AZO68" s="830">
        <f t="shared" si="694"/>
        <v>0</v>
      </c>
      <c r="AZQ68" s="830">
        <f t="shared" si="694"/>
        <v>0</v>
      </c>
      <c r="AZS68" s="830">
        <f t="shared" si="694"/>
        <v>0</v>
      </c>
      <c r="AZU68" s="830">
        <f t="shared" si="694"/>
        <v>0</v>
      </c>
      <c r="AZW68" s="830">
        <f t="shared" si="694"/>
        <v>0</v>
      </c>
      <c r="AZY68" s="830">
        <f t="shared" si="694"/>
        <v>0</v>
      </c>
      <c r="BAA68" s="830">
        <f t="shared" si="694"/>
        <v>0</v>
      </c>
      <c r="BAC68" s="830">
        <f t="shared" si="694"/>
        <v>0</v>
      </c>
      <c r="BAE68" s="830">
        <f t="shared" si="694"/>
        <v>0</v>
      </c>
      <c r="BAG68" s="830">
        <f t="shared" si="694"/>
        <v>0</v>
      </c>
      <c r="BAI68" s="830">
        <f t="shared" si="694"/>
        <v>0</v>
      </c>
      <c r="BAK68" s="830">
        <f t="shared" si="694"/>
        <v>0</v>
      </c>
      <c r="BAM68" s="830">
        <f t="shared" si="694"/>
        <v>0</v>
      </c>
      <c r="BAO68" s="830">
        <f t="shared" si="694"/>
        <v>0</v>
      </c>
      <c r="BAQ68" s="830">
        <f t="shared" si="694"/>
        <v>0</v>
      </c>
      <c r="BAS68" s="830">
        <f t="shared" si="694"/>
        <v>0</v>
      </c>
      <c r="BAU68" s="830">
        <f t="shared" si="694"/>
        <v>0</v>
      </c>
      <c r="BAW68" s="830">
        <f t="shared" si="694"/>
        <v>0</v>
      </c>
      <c r="BAY68" s="830">
        <f t="shared" si="694"/>
        <v>0</v>
      </c>
      <c r="BBA68" s="830">
        <f t="shared" si="694"/>
        <v>0</v>
      </c>
      <c r="BBC68" s="830">
        <f t="shared" si="694"/>
        <v>0</v>
      </c>
      <c r="BBE68" s="830">
        <f t="shared" si="694"/>
        <v>0</v>
      </c>
      <c r="BBG68" s="830">
        <f t="shared" si="694"/>
        <v>0</v>
      </c>
      <c r="BBI68" s="830">
        <f t="shared" si="694"/>
        <v>0</v>
      </c>
      <c r="BBK68" s="830">
        <f t="shared" si="694"/>
        <v>0</v>
      </c>
      <c r="BBM68" s="830">
        <f t="shared" si="694"/>
        <v>0</v>
      </c>
      <c r="BBO68" s="830">
        <f t="shared" si="694"/>
        <v>0</v>
      </c>
      <c r="BBQ68" s="830">
        <f t="shared" si="694"/>
        <v>0</v>
      </c>
      <c r="BBS68" s="830">
        <f t="shared" si="694"/>
        <v>0</v>
      </c>
      <c r="BBU68" s="830">
        <f t="shared" si="694"/>
        <v>0</v>
      </c>
      <c r="BBW68" s="830">
        <f t="shared" si="694"/>
        <v>0</v>
      </c>
      <c r="BBY68" s="830">
        <f t="shared" si="694"/>
        <v>0</v>
      </c>
      <c r="BCA68" s="830">
        <f t="shared" si="726"/>
        <v>0</v>
      </c>
      <c r="BCC68" s="830">
        <f t="shared" si="726"/>
        <v>0</v>
      </c>
      <c r="BCE68" s="830">
        <f t="shared" si="726"/>
        <v>0</v>
      </c>
      <c r="BCG68" s="830">
        <f t="shared" si="726"/>
        <v>0</v>
      </c>
      <c r="BCI68" s="830">
        <f t="shared" si="726"/>
        <v>0</v>
      </c>
      <c r="BCK68" s="830">
        <f t="shared" si="726"/>
        <v>0</v>
      </c>
      <c r="BCM68" s="830">
        <f t="shared" si="726"/>
        <v>0</v>
      </c>
      <c r="BCO68" s="830">
        <f t="shared" si="726"/>
        <v>0</v>
      </c>
      <c r="BCQ68" s="830">
        <f t="shared" si="726"/>
        <v>0</v>
      </c>
      <c r="BCS68" s="830">
        <f t="shared" si="726"/>
        <v>0</v>
      </c>
      <c r="BCU68" s="830">
        <f t="shared" si="726"/>
        <v>0</v>
      </c>
      <c r="BCW68" s="830">
        <f t="shared" si="726"/>
        <v>0</v>
      </c>
      <c r="BCY68" s="830">
        <f t="shared" si="726"/>
        <v>0</v>
      </c>
      <c r="BDA68" s="830">
        <f t="shared" si="726"/>
        <v>0</v>
      </c>
      <c r="BDC68" s="830">
        <f t="shared" si="726"/>
        <v>0</v>
      </c>
      <c r="BDE68" s="830">
        <f t="shared" si="726"/>
        <v>0</v>
      </c>
      <c r="BDG68" s="830">
        <f t="shared" si="726"/>
        <v>0</v>
      </c>
      <c r="BDI68" s="830">
        <f t="shared" si="726"/>
        <v>0</v>
      </c>
      <c r="BDK68" s="830">
        <f t="shared" si="726"/>
        <v>0</v>
      </c>
      <c r="BDM68" s="830">
        <f t="shared" si="726"/>
        <v>0</v>
      </c>
      <c r="BDO68" s="830">
        <f t="shared" si="726"/>
        <v>0</v>
      </c>
      <c r="BDQ68" s="830">
        <f t="shared" si="726"/>
        <v>0</v>
      </c>
      <c r="BDS68" s="830">
        <f t="shared" si="726"/>
        <v>0</v>
      </c>
      <c r="BDU68" s="830">
        <f t="shared" si="726"/>
        <v>0</v>
      </c>
      <c r="BDW68" s="830">
        <f t="shared" si="726"/>
        <v>0</v>
      </c>
      <c r="BDY68" s="830">
        <f t="shared" si="726"/>
        <v>0</v>
      </c>
      <c r="BEA68" s="830">
        <f t="shared" si="726"/>
        <v>0</v>
      </c>
      <c r="BEC68" s="830">
        <f t="shared" si="726"/>
        <v>0</v>
      </c>
      <c r="BEE68" s="830">
        <f t="shared" si="726"/>
        <v>0</v>
      </c>
      <c r="BEG68" s="830">
        <f t="shared" si="726"/>
        <v>0</v>
      </c>
      <c r="BEI68" s="830">
        <f t="shared" si="726"/>
        <v>0</v>
      </c>
      <c r="BEK68" s="830">
        <f t="shared" si="726"/>
        <v>0</v>
      </c>
      <c r="BEM68" s="830">
        <f t="shared" si="758"/>
        <v>0</v>
      </c>
      <c r="BEO68" s="830">
        <f t="shared" si="758"/>
        <v>0</v>
      </c>
      <c r="BEQ68" s="830">
        <f t="shared" si="758"/>
        <v>0</v>
      </c>
      <c r="BES68" s="830">
        <f t="shared" si="758"/>
        <v>0</v>
      </c>
      <c r="BEU68" s="830">
        <f t="shared" si="758"/>
        <v>0</v>
      </c>
      <c r="BEW68" s="830">
        <f t="shared" si="758"/>
        <v>0</v>
      </c>
      <c r="BEY68" s="830">
        <f t="shared" si="758"/>
        <v>0</v>
      </c>
      <c r="BFA68" s="830">
        <f t="shared" si="758"/>
        <v>0</v>
      </c>
      <c r="BFC68" s="830">
        <f t="shared" si="758"/>
        <v>0</v>
      </c>
      <c r="BFE68" s="830">
        <f t="shared" si="758"/>
        <v>0</v>
      </c>
      <c r="BFG68" s="830">
        <f t="shared" si="758"/>
        <v>0</v>
      </c>
      <c r="BFI68" s="830">
        <f t="shared" si="758"/>
        <v>0</v>
      </c>
      <c r="BFK68" s="830">
        <f t="shared" si="758"/>
        <v>0</v>
      </c>
      <c r="BFM68" s="830">
        <f t="shared" si="758"/>
        <v>0</v>
      </c>
      <c r="BFO68" s="830">
        <f t="shared" si="758"/>
        <v>0</v>
      </c>
      <c r="BFQ68" s="830">
        <f t="shared" si="758"/>
        <v>0</v>
      </c>
      <c r="BFS68" s="830">
        <f t="shared" si="758"/>
        <v>0</v>
      </c>
      <c r="BFU68" s="830">
        <f t="shared" si="758"/>
        <v>0</v>
      </c>
      <c r="BFW68" s="830">
        <f t="shared" si="758"/>
        <v>0</v>
      </c>
      <c r="BFY68" s="830">
        <f t="shared" si="758"/>
        <v>0</v>
      </c>
      <c r="BGA68" s="830">
        <f t="shared" si="758"/>
        <v>0</v>
      </c>
      <c r="BGC68" s="830">
        <f t="shared" si="758"/>
        <v>0</v>
      </c>
      <c r="BGE68" s="830">
        <f t="shared" si="758"/>
        <v>0</v>
      </c>
      <c r="BGG68" s="830">
        <f t="shared" si="758"/>
        <v>0</v>
      </c>
      <c r="BGI68" s="830">
        <f t="shared" si="758"/>
        <v>0</v>
      </c>
      <c r="BGK68" s="830">
        <f t="shared" si="758"/>
        <v>0</v>
      </c>
      <c r="BGM68" s="830">
        <f t="shared" si="758"/>
        <v>0</v>
      </c>
      <c r="BGO68" s="830">
        <f t="shared" si="758"/>
        <v>0</v>
      </c>
      <c r="BGQ68" s="830">
        <f t="shared" si="758"/>
        <v>0</v>
      </c>
      <c r="BGS68" s="830">
        <f t="shared" si="758"/>
        <v>0</v>
      </c>
      <c r="BGU68" s="830">
        <f t="shared" si="758"/>
        <v>0</v>
      </c>
      <c r="BGW68" s="830">
        <f t="shared" si="758"/>
        <v>0</v>
      </c>
      <c r="BGY68" s="830">
        <f t="shared" si="790"/>
        <v>0</v>
      </c>
      <c r="BHA68" s="830">
        <f t="shared" si="790"/>
        <v>0</v>
      </c>
      <c r="BHC68" s="830">
        <f t="shared" si="790"/>
        <v>0</v>
      </c>
      <c r="BHE68" s="830">
        <f t="shared" si="790"/>
        <v>0</v>
      </c>
      <c r="BHG68" s="830">
        <f t="shared" si="790"/>
        <v>0</v>
      </c>
      <c r="BHI68" s="830">
        <f t="shared" si="790"/>
        <v>0</v>
      </c>
      <c r="BHK68" s="830">
        <f t="shared" si="790"/>
        <v>0</v>
      </c>
      <c r="BHM68" s="830">
        <f t="shared" si="790"/>
        <v>0</v>
      </c>
      <c r="BHO68" s="830">
        <f t="shared" si="790"/>
        <v>0</v>
      </c>
      <c r="BHQ68" s="830">
        <f t="shared" si="790"/>
        <v>0</v>
      </c>
      <c r="BHS68" s="830">
        <f t="shared" si="790"/>
        <v>0</v>
      </c>
      <c r="BHU68" s="830">
        <f t="shared" si="790"/>
        <v>0</v>
      </c>
      <c r="BHW68" s="830">
        <f t="shared" si="790"/>
        <v>0</v>
      </c>
      <c r="BHY68" s="830">
        <f t="shared" si="790"/>
        <v>0</v>
      </c>
      <c r="BIA68" s="830">
        <f t="shared" si="790"/>
        <v>0</v>
      </c>
      <c r="BIC68" s="830">
        <f t="shared" si="790"/>
        <v>0</v>
      </c>
      <c r="BIE68" s="830">
        <f t="shared" si="790"/>
        <v>0</v>
      </c>
      <c r="BIG68" s="830">
        <f t="shared" si="790"/>
        <v>0</v>
      </c>
      <c r="BII68" s="830">
        <f t="shared" si="790"/>
        <v>0</v>
      </c>
      <c r="BIK68" s="830">
        <f t="shared" si="790"/>
        <v>0</v>
      </c>
      <c r="BIM68" s="830">
        <f t="shared" si="790"/>
        <v>0</v>
      </c>
      <c r="BIO68" s="830">
        <f t="shared" si="790"/>
        <v>0</v>
      </c>
      <c r="BIQ68" s="830">
        <f t="shared" si="790"/>
        <v>0</v>
      </c>
      <c r="BIS68" s="830">
        <f t="shared" si="790"/>
        <v>0</v>
      </c>
      <c r="BIU68" s="830">
        <f t="shared" si="790"/>
        <v>0</v>
      </c>
      <c r="BIW68" s="830">
        <f t="shared" si="790"/>
        <v>0</v>
      </c>
      <c r="BIY68" s="830">
        <f t="shared" si="790"/>
        <v>0</v>
      </c>
      <c r="BJA68" s="830">
        <f t="shared" si="790"/>
        <v>0</v>
      </c>
      <c r="BJC68" s="830">
        <f t="shared" si="790"/>
        <v>0</v>
      </c>
      <c r="BJE68" s="830">
        <f t="shared" si="790"/>
        <v>0</v>
      </c>
      <c r="BJG68" s="830">
        <f t="shared" si="790"/>
        <v>0</v>
      </c>
      <c r="BJI68" s="830">
        <f t="shared" si="790"/>
        <v>0</v>
      </c>
      <c r="BJK68" s="830">
        <f t="shared" si="822"/>
        <v>0</v>
      </c>
      <c r="BJM68" s="830">
        <f t="shared" si="822"/>
        <v>0</v>
      </c>
      <c r="BJO68" s="830">
        <f t="shared" si="822"/>
        <v>0</v>
      </c>
      <c r="BJQ68" s="830">
        <f t="shared" si="822"/>
        <v>0</v>
      </c>
      <c r="BJS68" s="830">
        <f t="shared" si="822"/>
        <v>0</v>
      </c>
      <c r="BJU68" s="830">
        <f t="shared" si="822"/>
        <v>0</v>
      </c>
      <c r="BJW68" s="830">
        <f t="shared" si="822"/>
        <v>0</v>
      </c>
      <c r="BJY68" s="830">
        <f t="shared" si="822"/>
        <v>0</v>
      </c>
      <c r="BKA68" s="830">
        <f t="shared" si="822"/>
        <v>0</v>
      </c>
      <c r="BKC68" s="830">
        <f t="shared" si="822"/>
        <v>0</v>
      </c>
      <c r="BKE68" s="830">
        <f t="shared" si="822"/>
        <v>0</v>
      </c>
      <c r="BKG68" s="830">
        <f t="shared" si="822"/>
        <v>0</v>
      </c>
      <c r="BKI68" s="830">
        <f t="shared" si="822"/>
        <v>0</v>
      </c>
      <c r="BKK68" s="830">
        <f t="shared" si="822"/>
        <v>0</v>
      </c>
      <c r="BKM68" s="830">
        <f t="shared" si="822"/>
        <v>0</v>
      </c>
      <c r="BKO68" s="830">
        <f t="shared" si="822"/>
        <v>0</v>
      </c>
      <c r="BKQ68" s="830">
        <f t="shared" si="822"/>
        <v>0</v>
      </c>
      <c r="BKS68" s="830">
        <f t="shared" si="822"/>
        <v>0</v>
      </c>
      <c r="BKU68" s="830">
        <f t="shared" si="822"/>
        <v>0</v>
      </c>
      <c r="BKW68" s="830">
        <f t="shared" si="822"/>
        <v>0</v>
      </c>
      <c r="BKY68" s="830">
        <f t="shared" si="822"/>
        <v>0</v>
      </c>
      <c r="BLA68" s="830">
        <f t="shared" si="822"/>
        <v>0</v>
      </c>
      <c r="BLC68" s="830">
        <f t="shared" si="822"/>
        <v>0</v>
      </c>
      <c r="BLE68" s="830">
        <f t="shared" si="822"/>
        <v>0</v>
      </c>
      <c r="BLG68" s="830">
        <f t="shared" si="822"/>
        <v>0</v>
      </c>
      <c r="BLI68" s="830">
        <f t="shared" si="822"/>
        <v>0</v>
      </c>
      <c r="BLK68" s="830">
        <f t="shared" si="822"/>
        <v>0</v>
      </c>
      <c r="BLM68" s="830">
        <f t="shared" si="822"/>
        <v>0</v>
      </c>
      <c r="BLO68" s="830">
        <f t="shared" si="822"/>
        <v>0</v>
      </c>
      <c r="BLQ68" s="830">
        <f t="shared" si="822"/>
        <v>0</v>
      </c>
      <c r="BLS68" s="830">
        <f t="shared" si="822"/>
        <v>0</v>
      </c>
      <c r="BLU68" s="830">
        <f t="shared" si="822"/>
        <v>0</v>
      </c>
      <c r="BLW68" s="830">
        <f t="shared" si="854"/>
        <v>0</v>
      </c>
      <c r="BLY68" s="830">
        <f t="shared" si="854"/>
        <v>0</v>
      </c>
      <c r="BMA68" s="830">
        <f t="shared" si="854"/>
        <v>0</v>
      </c>
      <c r="BMC68" s="830">
        <f t="shared" si="854"/>
        <v>0</v>
      </c>
      <c r="BME68" s="830">
        <f t="shared" si="854"/>
        <v>0</v>
      </c>
      <c r="BMG68" s="830">
        <f t="shared" si="854"/>
        <v>0</v>
      </c>
      <c r="BMI68" s="830">
        <f t="shared" si="854"/>
        <v>0</v>
      </c>
      <c r="BMK68" s="830">
        <f t="shared" si="854"/>
        <v>0</v>
      </c>
      <c r="BMM68" s="830">
        <f t="shared" si="854"/>
        <v>0</v>
      </c>
      <c r="BMO68" s="830">
        <f t="shared" si="854"/>
        <v>0</v>
      </c>
      <c r="BMQ68" s="830">
        <f t="shared" si="854"/>
        <v>0</v>
      </c>
      <c r="BMS68" s="830">
        <f t="shared" si="854"/>
        <v>0</v>
      </c>
      <c r="BMU68" s="830">
        <f t="shared" si="854"/>
        <v>0</v>
      </c>
      <c r="BMW68" s="830">
        <f t="shared" si="854"/>
        <v>0</v>
      </c>
      <c r="BMY68" s="830">
        <f t="shared" si="854"/>
        <v>0</v>
      </c>
      <c r="BNA68" s="830">
        <f t="shared" si="854"/>
        <v>0</v>
      </c>
      <c r="BNC68" s="830">
        <f t="shared" si="854"/>
        <v>0</v>
      </c>
      <c r="BNE68" s="830">
        <f t="shared" si="854"/>
        <v>0</v>
      </c>
      <c r="BNG68" s="830">
        <f t="shared" si="854"/>
        <v>0</v>
      </c>
      <c r="BNI68" s="830">
        <f t="shared" si="854"/>
        <v>0</v>
      </c>
      <c r="BNK68" s="830">
        <f t="shared" si="854"/>
        <v>0</v>
      </c>
      <c r="BNM68" s="830">
        <f t="shared" si="854"/>
        <v>0</v>
      </c>
      <c r="BNO68" s="830">
        <f t="shared" si="854"/>
        <v>0</v>
      </c>
      <c r="BNQ68" s="830">
        <f t="shared" si="854"/>
        <v>0</v>
      </c>
      <c r="BNS68" s="830">
        <f t="shared" si="854"/>
        <v>0</v>
      </c>
      <c r="BNU68" s="830">
        <f t="shared" si="854"/>
        <v>0</v>
      </c>
      <c r="BNW68" s="830">
        <f t="shared" si="854"/>
        <v>0</v>
      </c>
      <c r="BNY68" s="830">
        <f t="shared" si="854"/>
        <v>0</v>
      </c>
      <c r="BOA68" s="830">
        <f t="shared" si="854"/>
        <v>0</v>
      </c>
      <c r="BOC68" s="830">
        <f t="shared" si="854"/>
        <v>0</v>
      </c>
      <c r="BOE68" s="830">
        <f t="shared" si="854"/>
        <v>0</v>
      </c>
      <c r="BOG68" s="830">
        <f t="shared" si="854"/>
        <v>0</v>
      </c>
      <c r="BOI68" s="830">
        <f t="shared" si="886"/>
        <v>0</v>
      </c>
      <c r="BOK68" s="830">
        <f t="shared" si="886"/>
        <v>0</v>
      </c>
      <c r="BOM68" s="830">
        <f t="shared" si="886"/>
        <v>0</v>
      </c>
      <c r="BOO68" s="830">
        <f t="shared" si="886"/>
        <v>0</v>
      </c>
      <c r="BOQ68" s="830">
        <f t="shared" si="886"/>
        <v>0</v>
      </c>
      <c r="BOS68" s="830">
        <f t="shared" si="886"/>
        <v>0</v>
      </c>
      <c r="BOU68" s="830">
        <f t="shared" si="886"/>
        <v>0</v>
      </c>
      <c r="BOW68" s="830">
        <f t="shared" si="886"/>
        <v>0</v>
      </c>
      <c r="BOY68" s="830">
        <f t="shared" si="886"/>
        <v>0</v>
      </c>
      <c r="BPA68" s="830">
        <f t="shared" si="886"/>
        <v>0</v>
      </c>
      <c r="BPC68" s="830">
        <f t="shared" si="886"/>
        <v>0</v>
      </c>
      <c r="BPE68" s="830">
        <f t="shared" si="886"/>
        <v>0</v>
      </c>
      <c r="BPG68" s="830">
        <f t="shared" si="886"/>
        <v>0</v>
      </c>
      <c r="BPI68" s="830">
        <f t="shared" si="886"/>
        <v>0</v>
      </c>
      <c r="BPK68" s="830">
        <f t="shared" si="886"/>
        <v>0</v>
      </c>
      <c r="BPM68" s="830">
        <f t="shared" si="886"/>
        <v>0</v>
      </c>
      <c r="BPO68" s="830">
        <f t="shared" si="886"/>
        <v>0</v>
      </c>
      <c r="BPQ68" s="830">
        <f t="shared" si="886"/>
        <v>0</v>
      </c>
      <c r="BPS68" s="830">
        <f t="shared" si="886"/>
        <v>0</v>
      </c>
      <c r="BPU68" s="830">
        <f t="shared" si="886"/>
        <v>0</v>
      </c>
      <c r="BPW68" s="830">
        <f t="shared" si="886"/>
        <v>0</v>
      </c>
      <c r="BPY68" s="830">
        <f t="shared" si="886"/>
        <v>0</v>
      </c>
      <c r="BQA68" s="830">
        <f t="shared" si="886"/>
        <v>0</v>
      </c>
      <c r="BQC68" s="830">
        <f t="shared" si="886"/>
        <v>0</v>
      </c>
      <c r="BQE68" s="830">
        <f t="shared" si="886"/>
        <v>0</v>
      </c>
      <c r="BQG68" s="830">
        <f t="shared" si="886"/>
        <v>0</v>
      </c>
      <c r="BQI68" s="830">
        <f t="shared" si="886"/>
        <v>0</v>
      </c>
      <c r="BQK68" s="830">
        <f t="shared" si="886"/>
        <v>0</v>
      </c>
      <c r="BQM68" s="830">
        <f t="shared" si="886"/>
        <v>0</v>
      </c>
      <c r="BQO68" s="830">
        <f t="shared" si="886"/>
        <v>0</v>
      </c>
      <c r="BQQ68" s="830">
        <f t="shared" si="886"/>
        <v>0</v>
      </c>
      <c r="BQS68" s="830">
        <f t="shared" si="886"/>
        <v>0</v>
      </c>
      <c r="BQU68" s="830">
        <f t="shared" si="918"/>
        <v>0</v>
      </c>
      <c r="BQW68" s="830">
        <f t="shared" si="918"/>
        <v>0</v>
      </c>
      <c r="BQY68" s="830">
        <f t="shared" si="918"/>
        <v>0</v>
      </c>
      <c r="BRA68" s="830">
        <f t="shared" si="918"/>
        <v>0</v>
      </c>
      <c r="BRC68" s="830">
        <f t="shared" si="918"/>
        <v>0</v>
      </c>
      <c r="BRE68" s="830">
        <f t="shared" si="918"/>
        <v>0</v>
      </c>
      <c r="BRG68" s="830">
        <f t="shared" si="918"/>
        <v>0</v>
      </c>
      <c r="BRI68" s="830">
        <f t="shared" si="918"/>
        <v>0</v>
      </c>
      <c r="BRK68" s="830">
        <f t="shared" si="918"/>
        <v>0</v>
      </c>
      <c r="BRM68" s="830">
        <f t="shared" si="918"/>
        <v>0</v>
      </c>
      <c r="BRO68" s="830">
        <f t="shared" si="918"/>
        <v>0</v>
      </c>
      <c r="BRQ68" s="830">
        <f t="shared" si="918"/>
        <v>0</v>
      </c>
      <c r="BRS68" s="830">
        <f t="shared" si="918"/>
        <v>0</v>
      </c>
      <c r="BRU68" s="830">
        <f t="shared" si="918"/>
        <v>0</v>
      </c>
      <c r="BRW68" s="830">
        <f t="shared" si="918"/>
        <v>0</v>
      </c>
      <c r="BRY68" s="830">
        <f t="shared" si="918"/>
        <v>0</v>
      </c>
      <c r="BSA68" s="830">
        <f t="shared" si="918"/>
        <v>0</v>
      </c>
      <c r="BSC68" s="830">
        <f t="shared" si="918"/>
        <v>0</v>
      </c>
      <c r="BSE68" s="830">
        <f t="shared" si="918"/>
        <v>0</v>
      </c>
      <c r="BSG68" s="830">
        <f t="shared" si="918"/>
        <v>0</v>
      </c>
      <c r="BSI68" s="830">
        <f t="shared" si="918"/>
        <v>0</v>
      </c>
      <c r="BSK68" s="830">
        <f t="shared" si="918"/>
        <v>0</v>
      </c>
      <c r="BSM68" s="830">
        <f t="shared" si="918"/>
        <v>0</v>
      </c>
      <c r="BSO68" s="830">
        <f t="shared" si="918"/>
        <v>0</v>
      </c>
      <c r="BSQ68" s="830">
        <f t="shared" si="918"/>
        <v>0</v>
      </c>
      <c r="BSS68" s="830">
        <f t="shared" si="918"/>
        <v>0</v>
      </c>
      <c r="BSU68" s="830">
        <f t="shared" si="918"/>
        <v>0</v>
      </c>
      <c r="BSW68" s="830">
        <f t="shared" si="918"/>
        <v>0</v>
      </c>
      <c r="BSY68" s="830">
        <f t="shared" si="918"/>
        <v>0</v>
      </c>
      <c r="BTA68" s="830">
        <f t="shared" si="918"/>
        <v>0</v>
      </c>
      <c r="BTC68" s="830">
        <f t="shared" si="918"/>
        <v>0</v>
      </c>
      <c r="BTE68" s="830">
        <f t="shared" si="918"/>
        <v>0</v>
      </c>
      <c r="BTG68" s="830">
        <f t="shared" si="950"/>
        <v>0</v>
      </c>
      <c r="BTI68" s="830">
        <f t="shared" si="950"/>
        <v>0</v>
      </c>
      <c r="BTK68" s="830">
        <f t="shared" si="950"/>
        <v>0</v>
      </c>
      <c r="BTM68" s="830">
        <f t="shared" si="950"/>
        <v>0</v>
      </c>
      <c r="BTO68" s="830">
        <f t="shared" si="950"/>
        <v>0</v>
      </c>
      <c r="BTQ68" s="830">
        <f t="shared" si="950"/>
        <v>0</v>
      </c>
      <c r="BTS68" s="830">
        <f t="shared" si="950"/>
        <v>0</v>
      </c>
      <c r="BTU68" s="830">
        <f t="shared" si="950"/>
        <v>0</v>
      </c>
      <c r="BTW68" s="830">
        <f t="shared" si="950"/>
        <v>0</v>
      </c>
      <c r="BTY68" s="830">
        <f t="shared" si="950"/>
        <v>0</v>
      </c>
      <c r="BUA68" s="830">
        <f t="shared" si="950"/>
        <v>0</v>
      </c>
      <c r="BUC68" s="830">
        <f t="shared" si="950"/>
        <v>0</v>
      </c>
      <c r="BUE68" s="830">
        <f t="shared" si="950"/>
        <v>0</v>
      </c>
      <c r="BUG68" s="830">
        <f t="shared" si="950"/>
        <v>0</v>
      </c>
      <c r="BUI68" s="830">
        <f t="shared" si="950"/>
        <v>0</v>
      </c>
      <c r="BUK68" s="830">
        <f t="shared" si="950"/>
        <v>0</v>
      </c>
      <c r="BUM68" s="830">
        <f t="shared" si="950"/>
        <v>0</v>
      </c>
      <c r="BUO68" s="830">
        <f t="shared" si="950"/>
        <v>0</v>
      </c>
      <c r="BUQ68" s="830">
        <f t="shared" si="950"/>
        <v>0</v>
      </c>
      <c r="BUS68" s="830">
        <f t="shared" si="950"/>
        <v>0</v>
      </c>
      <c r="BUU68" s="830">
        <f t="shared" si="950"/>
        <v>0</v>
      </c>
      <c r="BUW68" s="830">
        <f t="shared" si="950"/>
        <v>0</v>
      </c>
      <c r="BUY68" s="830">
        <f t="shared" si="950"/>
        <v>0</v>
      </c>
      <c r="BVA68" s="830">
        <f t="shared" si="950"/>
        <v>0</v>
      </c>
      <c r="BVC68" s="830">
        <f t="shared" si="950"/>
        <v>0</v>
      </c>
      <c r="BVE68" s="830">
        <f t="shared" si="950"/>
        <v>0</v>
      </c>
      <c r="BVG68" s="830">
        <f t="shared" si="950"/>
        <v>0</v>
      </c>
      <c r="BVI68" s="830">
        <f t="shared" si="950"/>
        <v>0</v>
      </c>
      <c r="BVK68" s="830">
        <f t="shared" si="950"/>
        <v>0</v>
      </c>
      <c r="BVM68" s="830">
        <f t="shared" si="950"/>
        <v>0</v>
      </c>
      <c r="BVO68" s="830">
        <f t="shared" si="950"/>
        <v>0</v>
      </c>
      <c r="BVQ68" s="830">
        <f t="shared" si="950"/>
        <v>0</v>
      </c>
      <c r="BVS68" s="830">
        <f t="shared" si="982"/>
        <v>0</v>
      </c>
      <c r="BVU68" s="830">
        <f t="shared" si="982"/>
        <v>0</v>
      </c>
      <c r="BVW68" s="830">
        <f t="shared" si="982"/>
        <v>0</v>
      </c>
      <c r="BVY68" s="830">
        <f t="shared" si="982"/>
        <v>0</v>
      </c>
      <c r="BWA68" s="830">
        <f t="shared" si="982"/>
        <v>0</v>
      </c>
      <c r="BWC68" s="830">
        <f t="shared" si="982"/>
        <v>0</v>
      </c>
      <c r="BWE68" s="830">
        <f t="shared" si="982"/>
        <v>0</v>
      </c>
      <c r="BWG68" s="830">
        <f t="shared" si="982"/>
        <v>0</v>
      </c>
      <c r="BWI68" s="830">
        <f t="shared" si="982"/>
        <v>0</v>
      </c>
      <c r="BWK68" s="830">
        <f t="shared" si="982"/>
        <v>0</v>
      </c>
      <c r="BWM68" s="830">
        <f t="shared" si="982"/>
        <v>0</v>
      </c>
      <c r="BWO68" s="830">
        <f t="shared" si="982"/>
        <v>0</v>
      </c>
      <c r="BWQ68" s="830">
        <f t="shared" si="982"/>
        <v>0</v>
      </c>
      <c r="BWS68" s="830">
        <f t="shared" si="982"/>
        <v>0</v>
      </c>
      <c r="BWU68" s="830">
        <f t="shared" si="982"/>
        <v>0</v>
      </c>
      <c r="BWW68" s="830">
        <f t="shared" si="982"/>
        <v>0</v>
      </c>
      <c r="BWY68" s="830">
        <f t="shared" si="982"/>
        <v>0</v>
      </c>
      <c r="BXA68" s="830">
        <f t="shared" si="982"/>
        <v>0</v>
      </c>
      <c r="BXC68" s="830">
        <f t="shared" si="982"/>
        <v>0</v>
      </c>
      <c r="BXE68" s="830">
        <f t="shared" si="982"/>
        <v>0</v>
      </c>
      <c r="BXG68" s="830">
        <f t="shared" si="982"/>
        <v>0</v>
      </c>
      <c r="BXI68" s="830">
        <f t="shared" si="982"/>
        <v>0</v>
      </c>
      <c r="BXK68" s="830">
        <f t="shared" si="982"/>
        <v>0</v>
      </c>
      <c r="BXM68" s="830">
        <f t="shared" si="982"/>
        <v>0</v>
      </c>
      <c r="BXO68" s="830">
        <f t="shared" si="982"/>
        <v>0</v>
      </c>
      <c r="BXQ68" s="830">
        <f t="shared" si="982"/>
        <v>0</v>
      </c>
      <c r="BXS68" s="830">
        <f t="shared" si="982"/>
        <v>0</v>
      </c>
      <c r="BXU68" s="830">
        <f t="shared" si="982"/>
        <v>0</v>
      </c>
      <c r="BXW68" s="830">
        <f t="shared" si="982"/>
        <v>0</v>
      </c>
      <c r="BXY68" s="830">
        <f t="shared" si="982"/>
        <v>0</v>
      </c>
      <c r="BYA68" s="830">
        <f t="shared" si="982"/>
        <v>0</v>
      </c>
      <c r="BYC68" s="830">
        <f t="shared" si="982"/>
        <v>0</v>
      </c>
      <c r="BYE68" s="830">
        <f t="shared" si="1014"/>
        <v>0</v>
      </c>
      <c r="BYG68" s="830">
        <f t="shared" si="1014"/>
        <v>0</v>
      </c>
      <c r="BYI68" s="830">
        <f t="shared" si="1014"/>
        <v>0</v>
      </c>
      <c r="BYK68" s="830">
        <f t="shared" si="1014"/>
        <v>0</v>
      </c>
      <c r="BYM68" s="830">
        <f t="shared" si="1014"/>
        <v>0</v>
      </c>
      <c r="BYO68" s="830">
        <f t="shared" si="1014"/>
        <v>0</v>
      </c>
      <c r="BYQ68" s="830">
        <f t="shared" si="1014"/>
        <v>0</v>
      </c>
      <c r="BYS68" s="830">
        <f t="shared" si="1014"/>
        <v>0</v>
      </c>
      <c r="BYU68" s="830">
        <f t="shared" si="1014"/>
        <v>0</v>
      </c>
      <c r="BYW68" s="830">
        <f t="shared" si="1014"/>
        <v>0</v>
      </c>
      <c r="BYY68" s="830">
        <f t="shared" si="1014"/>
        <v>0</v>
      </c>
      <c r="BZA68" s="830">
        <f t="shared" si="1014"/>
        <v>0</v>
      </c>
      <c r="BZC68" s="830">
        <f t="shared" si="1014"/>
        <v>0</v>
      </c>
      <c r="BZE68" s="830">
        <f t="shared" si="1014"/>
        <v>0</v>
      </c>
      <c r="BZG68" s="830">
        <f t="shared" si="1014"/>
        <v>0</v>
      </c>
      <c r="BZI68" s="830">
        <f t="shared" si="1014"/>
        <v>0</v>
      </c>
      <c r="BZK68" s="830">
        <f t="shared" si="1014"/>
        <v>0</v>
      </c>
      <c r="BZM68" s="830">
        <f t="shared" si="1014"/>
        <v>0</v>
      </c>
      <c r="BZO68" s="830">
        <f t="shared" si="1014"/>
        <v>0</v>
      </c>
      <c r="BZQ68" s="830">
        <f t="shared" si="1014"/>
        <v>0</v>
      </c>
      <c r="BZS68" s="830">
        <f t="shared" si="1014"/>
        <v>0</v>
      </c>
      <c r="BZU68" s="830">
        <f t="shared" si="1014"/>
        <v>0</v>
      </c>
      <c r="BZW68" s="830">
        <f t="shared" si="1014"/>
        <v>0</v>
      </c>
      <c r="BZY68" s="830">
        <f t="shared" si="1014"/>
        <v>0</v>
      </c>
      <c r="CAA68" s="830">
        <f t="shared" si="1014"/>
        <v>0</v>
      </c>
      <c r="CAC68" s="830">
        <f t="shared" si="1014"/>
        <v>0</v>
      </c>
      <c r="CAE68" s="830">
        <f t="shared" si="1014"/>
        <v>0</v>
      </c>
      <c r="CAG68" s="830">
        <f t="shared" si="1014"/>
        <v>0</v>
      </c>
      <c r="CAI68" s="830">
        <f t="shared" si="1014"/>
        <v>0</v>
      </c>
      <c r="CAK68" s="830">
        <f t="shared" si="1014"/>
        <v>0</v>
      </c>
      <c r="CAM68" s="830">
        <f t="shared" si="1014"/>
        <v>0</v>
      </c>
      <c r="CAO68" s="830">
        <f t="shared" si="1014"/>
        <v>0</v>
      </c>
      <c r="CAQ68" s="830">
        <f t="shared" si="1046"/>
        <v>0</v>
      </c>
      <c r="CAS68" s="830">
        <f t="shared" si="1046"/>
        <v>0</v>
      </c>
      <c r="CAU68" s="830">
        <f t="shared" si="1046"/>
        <v>0</v>
      </c>
      <c r="CAW68" s="830">
        <f t="shared" si="1046"/>
        <v>0</v>
      </c>
      <c r="CAY68" s="830">
        <f t="shared" si="1046"/>
        <v>0</v>
      </c>
      <c r="CBA68" s="830">
        <f t="shared" si="1046"/>
        <v>0</v>
      </c>
      <c r="CBC68" s="830">
        <f t="shared" si="1046"/>
        <v>0</v>
      </c>
      <c r="CBE68" s="830">
        <f t="shared" si="1046"/>
        <v>0</v>
      </c>
      <c r="CBG68" s="830">
        <f t="shared" si="1046"/>
        <v>0</v>
      </c>
      <c r="CBI68" s="830">
        <f t="shared" si="1046"/>
        <v>0</v>
      </c>
      <c r="CBK68" s="830">
        <f t="shared" si="1046"/>
        <v>0</v>
      </c>
      <c r="CBM68" s="830">
        <f t="shared" si="1046"/>
        <v>0</v>
      </c>
      <c r="CBO68" s="830">
        <f t="shared" si="1046"/>
        <v>0</v>
      </c>
      <c r="CBQ68" s="830">
        <f t="shared" si="1046"/>
        <v>0</v>
      </c>
      <c r="CBS68" s="830">
        <f t="shared" si="1046"/>
        <v>0</v>
      </c>
      <c r="CBU68" s="830">
        <f t="shared" si="1046"/>
        <v>0</v>
      </c>
      <c r="CBW68" s="830">
        <f t="shared" si="1046"/>
        <v>0</v>
      </c>
      <c r="CBY68" s="830">
        <f t="shared" si="1046"/>
        <v>0</v>
      </c>
      <c r="CCA68" s="830">
        <f t="shared" si="1046"/>
        <v>0</v>
      </c>
      <c r="CCC68" s="830">
        <f t="shared" si="1046"/>
        <v>0</v>
      </c>
      <c r="CCE68" s="830">
        <f t="shared" si="1046"/>
        <v>0</v>
      </c>
      <c r="CCG68" s="830">
        <f t="shared" si="1046"/>
        <v>0</v>
      </c>
      <c r="CCI68" s="830">
        <f t="shared" si="1046"/>
        <v>0</v>
      </c>
      <c r="CCK68" s="830">
        <f t="shared" si="1046"/>
        <v>0</v>
      </c>
      <c r="CCM68" s="830">
        <f t="shared" si="1046"/>
        <v>0</v>
      </c>
      <c r="CCO68" s="830">
        <f t="shared" si="1046"/>
        <v>0</v>
      </c>
      <c r="CCQ68" s="830">
        <f t="shared" si="1046"/>
        <v>0</v>
      </c>
      <c r="CCS68" s="830">
        <f t="shared" si="1046"/>
        <v>0</v>
      </c>
      <c r="CCU68" s="830">
        <f t="shared" si="1046"/>
        <v>0</v>
      </c>
      <c r="CCW68" s="830">
        <f t="shared" si="1046"/>
        <v>0</v>
      </c>
      <c r="CCY68" s="830">
        <f t="shared" si="1046"/>
        <v>0</v>
      </c>
      <c r="CDA68" s="830">
        <f t="shared" si="1046"/>
        <v>0</v>
      </c>
      <c r="CDC68" s="830">
        <f t="shared" si="1078"/>
        <v>0</v>
      </c>
      <c r="CDE68" s="830">
        <f t="shared" si="1078"/>
        <v>0</v>
      </c>
      <c r="CDG68" s="830">
        <f t="shared" si="1078"/>
        <v>0</v>
      </c>
      <c r="CDI68" s="830">
        <f t="shared" si="1078"/>
        <v>0</v>
      </c>
      <c r="CDK68" s="830">
        <f t="shared" si="1078"/>
        <v>0</v>
      </c>
      <c r="CDM68" s="830">
        <f t="shared" si="1078"/>
        <v>0</v>
      </c>
      <c r="CDO68" s="830">
        <f t="shared" si="1078"/>
        <v>0</v>
      </c>
      <c r="CDQ68" s="830">
        <f t="shared" si="1078"/>
        <v>0</v>
      </c>
      <c r="CDS68" s="830">
        <f t="shared" si="1078"/>
        <v>0</v>
      </c>
      <c r="CDU68" s="830">
        <f t="shared" si="1078"/>
        <v>0</v>
      </c>
      <c r="CDW68" s="830">
        <f t="shared" si="1078"/>
        <v>0</v>
      </c>
      <c r="CDY68" s="830">
        <f t="shared" si="1078"/>
        <v>0</v>
      </c>
      <c r="CEA68" s="830">
        <f t="shared" si="1078"/>
        <v>0</v>
      </c>
      <c r="CEC68" s="830">
        <f t="shared" si="1078"/>
        <v>0</v>
      </c>
      <c r="CEE68" s="830">
        <f t="shared" si="1078"/>
        <v>0</v>
      </c>
      <c r="CEG68" s="830">
        <f t="shared" si="1078"/>
        <v>0</v>
      </c>
      <c r="CEI68" s="830">
        <f t="shared" si="1078"/>
        <v>0</v>
      </c>
      <c r="CEK68" s="830">
        <f t="shared" si="1078"/>
        <v>0</v>
      </c>
      <c r="CEM68" s="830">
        <f t="shared" si="1078"/>
        <v>0</v>
      </c>
      <c r="CEO68" s="830">
        <f t="shared" si="1078"/>
        <v>0</v>
      </c>
      <c r="CEQ68" s="830">
        <f t="shared" si="1078"/>
        <v>0</v>
      </c>
      <c r="CES68" s="830">
        <f t="shared" si="1078"/>
        <v>0</v>
      </c>
      <c r="CEU68" s="830">
        <f t="shared" si="1078"/>
        <v>0</v>
      </c>
      <c r="CEW68" s="830">
        <f t="shared" si="1078"/>
        <v>0</v>
      </c>
      <c r="CEY68" s="830">
        <f t="shared" si="1078"/>
        <v>0</v>
      </c>
      <c r="CFA68" s="830">
        <f t="shared" si="1078"/>
        <v>0</v>
      </c>
      <c r="CFC68" s="830">
        <f t="shared" si="1078"/>
        <v>0</v>
      </c>
      <c r="CFE68" s="830">
        <f t="shared" si="1078"/>
        <v>0</v>
      </c>
      <c r="CFG68" s="830">
        <f t="shared" si="1078"/>
        <v>0</v>
      </c>
      <c r="CFI68" s="830">
        <f t="shared" si="1078"/>
        <v>0</v>
      </c>
      <c r="CFK68" s="830">
        <f t="shared" si="1078"/>
        <v>0</v>
      </c>
      <c r="CFM68" s="830">
        <f t="shared" si="1078"/>
        <v>0</v>
      </c>
      <c r="CFO68" s="830">
        <f t="shared" si="1110"/>
        <v>0</v>
      </c>
      <c r="CFQ68" s="830">
        <f t="shared" si="1110"/>
        <v>0</v>
      </c>
      <c r="CFS68" s="830">
        <f t="shared" si="1110"/>
        <v>0</v>
      </c>
      <c r="CFU68" s="830">
        <f t="shared" si="1110"/>
        <v>0</v>
      </c>
      <c r="CFW68" s="830">
        <f t="shared" si="1110"/>
        <v>0</v>
      </c>
      <c r="CFY68" s="830">
        <f t="shared" si="1110"/>
        <v>0</v>
      </c>
      <c r="CGA68" s="830">
        <f t="shared" si="1110"/>
        <v>0</v>
      </c>
      <c r="CGC68" s="830">
        <f t="shared" si="1110"/>
        <v>0</v>
      </c>
      <c r="CGE68" s="830">
        <f t="shared" si="1110"/>
        <v>0</v>
      </c>
      <c r="CGG68" s="830">
        <f t="shared" si="1110"/>
        <v>0</v>
      </c>
      <c r="CGI68" s="830">
        <f t="shared" si="1110"/>
        <v>0</v>
      </c>
      <c r="CGK68" s="830">
        <f t="shared" si="1110"/>
        <v>0</v>
      </c>
      <c r="CGM68" s="830">
        <f t="shared" si="1110"/>
        <v>0</v>
      </c>
      <c r="CGO68" s="830">
        <f t="shared" si="1110"/>
        <v>0</v>
      </c>
      <c r="CGQ68" s="830">
        <f t="shared" si="1110"/>
        <v>0</v>
      </c>
      <c r="CGS68" s="830">
        <f t="shared" si="1110"/>
        <v>0</v>
      </c>
      <c r="CGU68" s="830">
        <f t="shared" si="1110"/>
        <v>0</v>
      </c>
      <c r="CGW68" s="830">
        <f t="shared" si="1110"/>
        <v>0</v>
      </c>
      <c r="CGY68" s="830">
        <f t="shared" si="1110"/>
        <v>0</v>
      </c>
      <c r="CHA68" s="830">
        <f t="shared" si="1110"/>
        <v>0</v>
      </c>
      <c r="CHC68" s="830">
        <f t="shared" si="1110"/>
        <v>0</v>
      </c>
      <c r="CHE68" s="830">
        <f t="shared" si="1110"/>
        <v>0</v>
      </c>
      <c r="CHG68" s="830">
        <f t="shared" si="1110"/>
        <v>0</v>
      </c>
      <c r="CHI68" s="830">
        <f t="shared" si="1110"/>
        <v>0</v>
      </c>
      <c r="CHK68" s="830">
        <f t="shared" si="1110"/>
        <v>0</v>
      </c>
      <c r="CHM68" s="830">
        <f t="shared" si="1110"/>
        <v>0</v>
      </c>
      <c r="CHO68" s="830">
        <f t="shared" si="1110"/>
        <v>0</v>
      </c>
      <c r="CHQ68" s="830">
        <f t="shared" si="1110"/>
        <v>0</v>
      </c>
      <c r="CHS68" s="830">
        <f t="shared" si="1110"/>
        <v>0</v>
      </c>
      <c r="CHU68" s="830">
        <f t="shared" si="1110"/>
        <v>0</v>
      </c>
      <c r="CHW68" s="830">
        <f t="shared" si="1110"/>
        <v>0</v>
      </c>
      <c r="CHY68" s="830">
        <f t="shared" si="1110"/>
        <v>0</v>
      </c>
      <c r="CIA68" s="830">
        <f t="shared" si="1142"/>
        <v>0</v>
      </c>
      <c r="CIC68" s="830">
        <f t="shared" si="1142"/>
        <v>0</v>
      </c>
      <c r="CIE68" s="830">
        <f t="shared" si="1142"/>
        <v>0</v>
      </c>
      <c r="CIG68" s="830">
        <f t="shared" si="1142"/>
        <v>0</v>
      </c>
      <c r="CII68" s="830">
        <f t="shared" si="1142"/>
        <v>0</v>
      </c>
      <c r="CIK68" s="830">
        <f t="shared" si="1142"/>
        <v>0</v>
      </c>
      <c r="CIM68" s="830">
        <f t="shared" si="1142"/>
        <v>0</v>
      </c>
      <c r="CIO68" s="830">
        <f t="shared" si="1142"/>
        <v>0</v>
      </c>
      <c r="CIQ68" s="830">
        <f t="shared" si="1142"/>
        <v>0</v>
      </c>
      <c r="CIS68" s="830">
        <f t="shared" si="1142"/>
        <v>0</v>
      </c>
      <c r="CIU68" s="830">
        <f t="shared" si="1142"/>
        <v>0</v>
      </c>
      <c r="CIW68" s="830">
        <f t="shared" si="1142"/>
        <v>0</v>
      </c>
      <c r="CIY68" s="830">
        <f t="shared" si="1142"/>
        <v>0</v>
      </c>
      <c r="CJA68" s="830">
        <f t="shared" si="1142"/>
        <v>0</v>
      </c>
      <c r="CJC68" s="830">
        <f t="shared" si="1142"/>
        <v>0</v>
      </c>
      <c r="CJE68" s="830">
        <f t="shared" si="1142"/>
        <v>0</v>
      </c>
      <c r="CJG68" s="830">
        <f t="shared" si="1142"/>
        <v>0</v>
      </c>
      <c r="CJI68" s="830">
        <f t="shared" si="1142"/>
        <v>0</v>
      </c>
      <c r="CJK68" s="830">
        <f t="shared" si="1142"/>
        <v>0</v>
      </c>
      <c r="CJM68" s="830">
        <f t="shared" si="1142"/>
        <v>0</v>
      </c>
      <c r="CJO68" s="830">
        <f t="shared" si="1142"/>
        <v>0</v>
      </c>
      <c r="CJQ68" s="830">
        <f t="shared" si="1142"/>
        <v>0</v>
      </c>
      <c r="CJS68" s="830">
        <f t="shared" si="1142"/>
        <v>0</v>
      </c>
      <c r="CJU68" s="830">
        <f t="shared" si="1142"/>
        <v>0</v>
      </c>
      <c r="CJW68" s="830">
        <f t="shared" si="1142"/>
        <v>0</v>
      </c>
      <c r="CJY68" s="830">
        <f t="shared" si="1142"/>
        <v>0</v>
      </c>
      <c r="CKA68" s="830">
        <f t="shared" si="1142"/>
        <v>0</v>
      </c>
      <c r="CKC68" s="830">
        <f t="shared" si="1142"/>
        <v>0</v>
      </c>
      <c r="CKE68" s="830">
        <f t="shared" si="1142"/>
        <v>0</v>
      </c>
      <c r="CKG68" s="830">
        <f t="shared" si="1142"/>
        <v>0</v>
      </c>
      <c r="CKI68" s="830">
        <f t="shared" si="1142"/>
        <v>0</v>
      </c>
      <c r="CKK68" s="830">
        <f t="shared" si="1142"/>
        <v>0</v>
      </c>
      <c r="CKM68" s="830">
        <f t="shared" si="1174"/>
        <v>0</v>
      </c>
      <c r="CKO68" s="830">
        <f t="shared" si="1174"/>
        <v>0</v>
      </c>
      <c r="CKQ68" s="830">
        <f t="shared" si="1174"/>
        <v>0</v>
      </c>
      <c r="CKS68" s="830">
        <f t="shared" si="1174"/>
        <v>0</v>
      </c>
      <c r="CKU68" s="830">
        <f t="shared" si="1174"/>
        <v>0</v>
      </c>
      <c r="CKW68" s="830">
        <f t="shared" si="1174"/>
        <v>0</v>
      </c>
      <c r="CKY68" s="830">
        <f t="shared" si="1174"/>
        <v>0</v>
      </c>
      <c r="CLA68" s="830">
        <f t="shared" si="1174"/>
        <v>0</v>
      </c>
      <c r="CLC68" s="830">
        <f t="shared" si="1174"/>
        <v>0</v>
      </c>
      <c r="CLE68" s="830">
        <f t="shared" si="1174"/>
        <v>0</v>
      </c>
      <c r="CLG68" s="830">
        <f t="shared" si="1174"/>
        <v>0</v>
      </c>
      <c r="CLI68" s="830">
        <f t="shared" si="1174"/>
        <v>0</v>
      </c>
      <c r="CLK68" s="830">
        <f t="shared" si="1174"/>
        <v>0</v>
      </c>
      <c r="CLM68" s="830">
        <f t="shared" si="1174"/>
        <v>0</v>
      </c>
      <c r="CLO68" s="830">
        <f t="shared" si="1174"/>
        <v>0</v>
      </c>
      <c r="CLQ68" s="830">
        <f t="shared" si="1174"/>
        <v>0</v>
      </c>
      <c r="CLS68" s="830">
        <f t="shared" si="1174"/>
        <v>0</v>
      </c>
      <c r="CLU68" s="830">
        <f t="shared" si="1174"/>
        <v>0</v>
      </c>
      <c r="CLW68" s="830">
        <f t="shared" si="1174"/>
        <v>0</v>
      </c>
      <c r="CLY68" s="830">
        <f t="shared" si="1174"/>
        <v>0</v>
      </c>
      <c r="CMA68" s="830">
        <f t="shared" si="1174"/>
        <v>0</v>
      </c>
      <c r="CMC68" s="830">
        <f t="shared" si="1174"/>
        <v>0</v>
      </c>
      <c r="CME68" s="830">
        <f t="shared" si="1174"/>
        <v>0</v>
      </c>
      <c r="CMG68" s="830">
        <f t="shared" si="1174"/>
        <v>0</v>
      </c>
      <c r="CMI68" s="830">
        <f t="shared" si="1174"/>
        <v>0</v>
      </c>
      <c r="CMK68" s="830">
        <f t="shared" si="1174"/>
        <v>0</v>
      </c>
      <c r="CMM68" s="830">
        <f t="shared" si="1174"/>
        <v>0</v>
      </c>
      <c r="CMO68" s="830">
        <f t="shared" si="1174"/>
        <v>0</v>
      </c>
      <c r="CMQ68" s="830">
        <f t="shared" si="1174"/>
        <v>0</v>
      </c>
      <c r="CMS68" s="830">
        <f t="shared" si="1174"/>
        <v>0</v>
      </c>
      <c r="CMU68" s="830">
        <f t="shared" si="1174"/>
        <v>0</v>
      </c>
      <c r="CMW68" s="830">
        <f t="shared" si="1174"/>
        <v>0</v>
      </c>
      <c r="CMY68" s="830">
        <f t="shared" si="1206"/>
        <v>0</v>
      </c>
      <c r="CNA68" s="830">
        <f t="shared" si="1206"/>
        <v>0</v>
      </c>
      <c r="CNC68" s="830">
        <f t="shared" si="1206"/>
        <v>0</v>
      </c>
      <c r="CNE68" s="830">
        <f t="shared" si="1206"/>
        <v>0</v>
      </c>
      <c r="CNG68" s="830">
        <f t="shared" si="1206"/>
        <v>0</v>
      </c>
      <c r="CNI68" s="830">
        <f t="shared" si="1206"/>
        <v>0</v>
      </c>
      <c r="CNK68" s="830">
        <f t="shared" si="1206"/>
        <v>0</v>
      </c>
      <c r="CNM68" s="830">
        <f t="shared" si="1206"/>
        <v>0</v>
      </c>
      <c r="CNO68" s="830">
        <f t="shared" si="1206"/>
        <v>0</v>
      </c>
      <c r="CNQ68" s="830">
        <f t="shared" si="1206"/>
        <v>0</v>
      </c>
      <c r="CNS68" s="830">
        <f t="shared" si="1206"/>
        <v>0</v>
      </c>
      <c r="CNU68" s="830">
        <f t="shared" si="1206"/>
        <v>0</v>
      </c>
      <c r="CNW68" s="830">
        <f t="shared" si="1206"/>
        <v>0</v>
      </c>
      <c r="CNY68" s="830">
        <f t="shared" si="1206"/>
        <v>0</v>
      </c>
      <c r="COA68" s="830">
        <f t="shared" si="1206"/>
        <v>0</v>
      </c>
      <c r="COC68" s="830">
        <f t="shared" si="1206"/>
        <v>0</v>
      </c>
      <c r="COE68" s="830">
        <f t="shared" si="1206"/>
        <v>0</v>
      </c>
      <c r="COG68" s="830">
        <f t="shared" si="1206"/>
        <v>0</v>
      </c>
      <c r="COI68" s="830">
        <f t="shared" si="1206"/>
        <v>0</v>
      </c>
      <c r="COK68" s="830">
        <f t="shared" si="1206"/>
        <v>0</v>
      </c>
      <c r="COM68" s="830">
        <f t="shared" si="1206"/>
        <v>0</v>
      </c>
      <c r="COO68" s="830">
        <f t="shared" si="1206"/>
        <v>0</v>
      </c>
      <c r="COQ68" s="830">
        <f t="shared" si="1206"/>
        <v>0</v>
      </c>
      <c r="COS68" s="830">
        <f t="shared" si="1206"/>
        <v>0</v>
      </c>
      <c r="COU68" s="830">
        <f t="shared" si="1206"/>
        <v>0</v>
      </c>
      <c r="COW68" s="830">
        <f t="shared" si="1206"/>
        <v>0</v>
      </c>
      <c r="COY68" s="830">
        <f t="shared" si="1206"/>
        <v>0</v>
      </c>
      <c r="CPA68" s="830">
        <f t="shared" si="1206"/>
        <v>0</v>
      </c>
      <c r="CPC68" s="830">
        <f t="shared" si="1206"/>
        <v>0</v>
      </c>
      <c r="CPE68" s="830">
        <f t="shared" si="1206"/>
        <v>0</v>
      </c>
      <c r="CPG68" s="830">
        <f t="shared" si="1206"/>
        <v>0</v>
      </c>
      <c r="CPI68" s="830">
        <f t="shared" si="1206"/>
        <v>0</v>
      </c>
      <c r="CPK68" s="830">
        <f t="shared" si="1238"/>
        <v>0</v>
      </c>
      <c r="CPM68" s="830">
        <f t="shared" si="1238"/>
        <v>0</v>
      </c>
      <c r="CPO68" s="830">
        <f t="shared" si="1238"/>
        <v>0</v>
      </c>
      <c r="CPQ68" s="830">
        <f t="shared" si="1238"/>
        <v>0</v>
      </c>
      <c r="CPS68" s="830">
        <f t="shared" si="1238"/>
        <v>0</v>
      </c>
      <c r="CPU68" s="830">
        <f t="shared" si="1238"/>
        <v>0</v>
      </c>
      <c r="CPW68" s="830">
        <f t="shared" si="1238"/>
        <v>0</v>
      </c>
      <c r="CPY68" s="830">
        <f t="shared" si="1238"/>
        <v>0</v>
      </c>
      <c r="CQA68" s="830">
        <f t="shared" si="1238"/>
        <v>0</v>
      </c>
      <c r="CQC68" s="830">
        <f t="shared" si="1238"/>
        <v>0</v>
      </c>
      <c r="CQE68" s="830">
        <f t="shared" si="1238"/>
        <v>0</v>
      </c>
      <c r="CQG68" s="830">
        <f t="shared" si="1238"/>
        <v>0</v>
      </c>
      <c r="CQI68" s="830">
        <f t="shared" si="1238"/>
        <v>0</v>
      </c>
      <c r="CQK68" s="830">
        <f t="shared" si="1238"/>
        <v>0</v>
      </c>
      <c r="CQM68" s="830">
        <f t="shared" si="1238"/>
        <v>0</v>
      </c>
      <c r="CQO68" s="830">
        <f t="shared" si="1238"/>
        <v>0</v>
      </c>
      <c r="CQQ68" s="830">
        <f t="shared" si="1238"/>
        <v>0</v>
      </c>
      <c r="CQS68" s="830">
        <f t="shared" si="1238"/>
        <v>0</v>
      </c>
      <c r="CQU68" s="830">
        <f t="shared" si="1238"/>
        <v>0</v>
      </c>
      <c r="CQW68" s="830">
        <f t="shared" si="1238"/>
        <v>0</v>
      </c>
      <c r="CQY68" s="830">
        <f t="shared" si="1238"/>
        <v>0</v>
      </c>
      <c r="CRA68" s="830">
        <f t="shared" si="1238"/>
        <v>0</v>
      </c>
      <c r="CRC68" s="830">
        <f t="shared" si="1238"/>
        <v>0</v>
      </c>
      <c r="CRE68" s="830">
        <f t="shared" si="1238"/>
        <v>0</v>
      </c>
      <c r="CRG68" s="830">
        <f t="shared" si="1238"/>
        <v>0</v>
      </c>
      <c r="CRI68" s="830">
        <f t="shared" si="1238"/>
        <v>0</v>
      </c>
      <c r="CRK68" s="830">
        <f t="shared" si="1238"/>
        <v>0</v>
      </c>
      <c r="CRM68" s="830">
        <f t="shared" si="1238"/>
        <v>0</v>
      </c>
      <c r="CRO68" s="830">
        <f t="shared" si="1238"/>
        <v>0</v>
      </c>
      <c r="CRQ68" s="830">
        <f t="shared" si="1238"/>
        <v>0</v>
      </c>
      <c r="CRS68" s="830">
        <f t="shared" si="1238"/>
        <v>0</v>
      </c>
      <c r="CRU68" s="830">
        <f t="shared" si="1238"/>
        <v>0</v>
      </c>
      <c r="CRW68" s="830">
        <f t="shared" si="1270"/>
        <v>0</v>
      </c>
      <c r="CRY68" s="830">
        <f t="shared" si="1270"/>
        <v>0</v>
      </c>
      <c r="CSA68" s="830">
        <f t="shared" si="1270"/>
        <v>0</v>
      </c>
      <c r="CSC68" s="830">
        <f t="shared" si="1270"/>
        <v>0</v>
      </c>
      <c r="CSE68" s="830">
        <f t="shared" si="1270"/>
        <v>0</v>
      </c>
      <c r="CSG68" s="830">
        <f t="shared" si="1270"/>
        <v>0</v>
      </c>
      <c r="CSI68" s="830">
        <f t="shared" si="1270"/>
        <v>0</v>
      </c>
      <c r="CSK68" s="830">
        <f t="shared" si="1270"/>
        <v>0</v>
      </c>
      <c r="CSM68" s="830">
        <f t="shared" si="1270"/>
        <v>0</v>
      </c>
      <c r="CSO68" s="830">
        <f t="shared" si="1270"/>
        <v>0</v>
      </c>
      <c r="CSQ68" s="830">
        <f t="shared" si="1270"/>
        <v>0</v>
      </c>
      <c r="CSS68" s="830">
        <f t="shared" si="1270"/>
        <v>0</v>
      </c>
      <c r="CSU68" s="830">
        <f t="shared" si="1270"/>
        <v>0</v>
      </c>
      <c r="CSW68" s="830">
        <f t="shared" si="1270"/>
        <v>0</v>
      </c>
      <c r="CSY68" s="830">
        <f t="shared" si="1270"/>
        <v>0</v>
      </c>
      <c r="CTA68" s="830">
        <f t="shared" si="1270"/>
        <v>0</v>
      </c>
      <c r="CTC68" s="830">
        <f t="shared" si="1270"/>
        <v>0</v>
      </c>
      <c r="CTE68" s="830">
        <f t="shared" si="1270"/>
        <v>0</v>
      </c>
      <c r="CTG68" s="830">
        <f t="shared" si="1270"/>
        <v>0</v>
      </c>
      <c r="CTI68" s="830">
        <f t="shared" si="1270"/>
        <v>0</v>
      </c>
      <c r="CTK68" s="830">
        <f t="shared" si="1270"/>
        <v>0</v>
      </c>
      <c r="CTM68" s="830">
        <f t="shared" si="1270"/>
        <v>0</v>
      </c>
      <c r="CTO68" s="830">
        <f t="shared" si="1270"/>
        <v>0</v>
      </c>
      <c r="CTQ68" s="830">
        <f t="shared" si="1270"/>
        <v>0</v>
      </c>
      <c r="CTS68" s="830">
        <f t="shared" si="1270"/>
        <v>0</v>
      </c>
      <c r="CTU68" s="830">
        <f t="shared" si="1270"/>
        <v>0</v>
      </c>
      <c r="CTW68" s="830">
        <f t="shared" si="1270"/>
        <v>0</v>
      </c>
      <c r="CTY68" s="830">
        <f t="shared" si="1270"/>
        <v>0</v>
      </c>
      <c r="CUA68" s="830">
        <f t="shared" si="1270"/>
        <v>0</v>
      </c>
      <c r="CUC68" s="830">
        <f t="shared" si="1270"/>
        <v>0</v>
      </c>
      <c r="CUE68" s="830">
        <f t="shared" si="1270"/>
        <v>0</v>
      </c>
      <c r="CUG68" s="830">
        <f t="shared" si="1270"/>
        <v>0</v>
      </c>
      <c r="CUI68" s="830">
        <f t="shared" si="1302"/>
        <v>0</v>
      </c>
      <c r="CUK68" s="830">
        <f t="shared" si="1302"/>
        <v>0</v>
      </c>
      <c r="CUM68" s="830">
        <f t="shared" si="1302"/>
        <v>0</v>
      </c>
      <c r="CUO68" s="830">
        <f t="shared" si="1302"/>
        <v>0</v>
      </c>
      <c r="CUQ68" s="830">
        <f t="shared" si="1302"/>
        <v>0</v>
      </c>
      <c r="CUS68" s="830">
        <f t="shared" si="1302"/>
        <v>0</v>
      </c>
      <c r="CUU68" s="830">
        <f t="shared" si="1302"/>
        <v>0</v>
      </c>
      <c r="CUW68" s="830">
        <f t="shared" si="1302"/>
        <v>0</v>
      </c>
      <c r="CUY68" s="830">
        <f t="shared" si="1302"/>
        <v>0</v>
      </c>
      <c r="CVA68" s="830">
        <f t="shared" si="1302"/>
        <v>0</v>
      </c>
      <c r="CVC68" s="830">
        <f t="shared" si="1302"/>
        <v>0</v>
      </c>
      <c r="CVE68" s="830">
        <f t="shared" si="1302"/>
        <v>0</v>
      </c>
      <c r="CVG68" s="830">
        <f t="shared" si="1302"/>
        <v>0</v>
      </c>
      <c r="CVI68" s="830">
        <f t="shared" si="1302"/>
        <v>0</v>
      </c>
      <c r="CVK68" s="830">
        <f t="shared" si="1302"/>
        <v>0</v>
      </c>
      <c r="CVM68" s="830">
        <f t="shared" si="1302"/>
        <v>0</v>
      </c>
      <c r="CVO68" s="830">
        <f t="shared" si="1302"/>
        <v>0</v>
      </c>
      <c r="CVQ68" s="830">
        <f t="shared" si="1302"/>
        <v>0</v>
      </c>
      <c r="CVS68" s="830">
        <f t="shared" si="1302"/>
        <v>0</v>
      </c>
      <c r="CVU68" s="830">
        <f t="shared" si="1302"/>
        <v>0</v>
      </c>
      <c r="CVW68" s="830">
        <f t="shared" si="1302"/>
        <v>0</v>
      </c>
      <c r="CVY68" s="830">
        <f t="shared" si="1302"/>
        <v>0</v>
      </c>
      <c r="CWA68" s="830">
        <f t="shared" si="1302"/>
        <v>0</v>
      </c>
      <c r="CWC68" s="830">
        <f t="shared" si="1302"/>
        <v>0</v>
      </c>
      <c r="CWE68" s="830">
        <f t="shared" si="1302"/>
        <v>0</v>
      </c>
      <c r="CWG68" s="830">
        <f t="shared" si="1302"/>
        <v>0</v>
      </c>
      <c r="CWI68" s="830">
        <f t="shared" si="1302"/>
        <v>0</v>
      </c>
      <c r="CWK68" s="830">
        <f t="shared" si="1302"/>
        <v>0</v>
      </c>
      <c r="CWM68" s="830">
        <f t="shared" si="1302"/>
        <v>0</v>
      </c>
      <c r="CWO68" s="830">
        <f t="shared" si="1302"/>
        <v>0</v>
      </c>
      <c r="CWQ68" s="830">
        <f t="shared" si="1302"/>
        <v>0</v>
      </c>
      <c r="CWS68" s="830">
        <f t="shared" si="1302"/>
        <v>0</v>
      </c>
      <c r="CWU68" s="830">
        <f t="shared" si="1334"/>
        <v>0</v>
      </c>
      <c r="CWW68" s="830">
        <f t="shared" si="1334"/>
        <v>0</v>
      </c>
      <c r="CWY68" s="830">
        <f t="shared" si="1334"/>
        <v>0</v>
      </c>
      <c r="CXA68" s="830">
        <f t="shared" si="1334"/>
        <v>0</v>
      </c>
      <c r="CXC68" s="830">
        <f t="shared" si="1334"/>
        <v>0</v>
      </c>
      <c r="CXE68" s="830">
        <f t="shared" si="1334"/>
        <v>0</v>
      </c>
      <c r="CXG68" s="830">
        <f t="shared" si="1334"/>
        <v>0</v>
      </c>
      <c r="CXI68" s="830">
        <f t="shared" si="1334"/>
        <v>0</v>
      </c>
      <c r="CXK68" s="830">
        <f t="shared" si="1334"/>
        <v>0</v>
      </c>
      <c r="CXM68" s="830">
        <f t="shared" si="1334"/>
        <v>0</v>
      </c>
      <c r="CXO68" s="830">
        <f t="shared" si="1334"/>
        <v>0</v>
      </c>
      <c r="CXQ68" s="830">
        <f t="shared" si="1334"/>
        <v>0</v>
      </c>
      <c r="CXS68" s="830">
        <f t="shared" si="1334"/>
        <v>0</v>
      </c>
      <c r="CXU68" s="830">
        <f t="shared" si="1334"/>
        <v>0</v>
      </c>
      <c r="CXW68" s="830">
        <f t="shared" si="1334"/>
        <v>0</v>
      </c>
      <c r="CXY68" s="830">
        <f t="shared" si="1334"/>
        <v>0</v>
      </c>
      <c r="CYA68" s="830">
        <f t="shared" si="1334"/>
        <v>0</v>
      </c>
      <c r="CYC68" s="830">
        <f t="shared" si="1334"/>
        <v>0</v>
      </c>
      <c r="CYE68" s="830">
        <f t="shared" si="1334"/>
        <v>0</v>
      </c>
      <c r="CYG68" s="830">
        <f t="shared" si="1334"/>
        <v>0</v>
      </c>
      <c r="CYI68" s="830">
        <f t="shared" si="1334"/>
        <v>0</v>
      </c>
      <c r="CYK68" s="830">
        <f t="shared" si="1334"/>
        <v>0</v>
      </c>
      <c r="CYM68" s="830">
        <f t="shared" si="1334"/>
        <v>0</v>
      </c>
      <c r="CYO68" s="830">
        <f t="shared" si="1334"/>
        <v>0</v>
      </c>
      <c r="CYQ68" s="830">
        <f t="shared" si="1334"/>
        <v>0</v>
      </c>
      <c r="CYS68" s="830">
        <f t="shared" si="1334"/>
        <v>0</v>
      </c>
      <c r="CYU68" s="830">
        <f t="shared" si="1334"/>
        <v>0</v>
      </c>
      <c r="CYW68" s="830">
        <f t="shared" si="1334"/>
        <v>0</v>
      </c>
      <c r="CYY68" s="830">
        <f t="shared" si="1334"/>
        <v>0</v>
      </c>
      <c r="CZA68" s="830">
        <f t="shared" si="1334"/>
        <v>0</v>
      </c>
      <c r="CZC68" s="830">
        <f t="shared" si="1334"/>
        <v>0</v>
      </c>
      <c r="CZE68" s="830">
        <f t="shared" si="1334"/>
        <v>0</v>
      </c>
      <c r="CZG68" s="830">
        <f t="shared" si="1366"/>
        <v>0</v>
      </c>
      <c r="CZI68" s="830">
        <f t="shared" si="1366"/>
        <v>0</v>
      </c>
      <c r="CZK68" s="830">
        <f t="shared" si="1366"/>
        <v>0</v>
      </c>
      <c r="CZM68" s="830">
        <f t="shared" si="1366"/>
        <v>0</v>
      </c>
      <c r="CZO68" s="830">
        <f t="shared" si="1366"/>
        <v>0</v>
      </c>
      <c r="CZQ68" s="830">
        <f t="shared" si="1366"/>
        <v>0</v>
      </c>
      <c r="CZS68" s="830">
        <f t="shared" si="1366"/>
        <v>0</v>
      </c>
      <c r="CZU68" s="830">
        <f t="shared" si="1366"/>
        <v>0</v>
      </c>
      <c r="CZW68" s="830">
        <f t="shared" si="1366"/>
        <v>0</v>
      </c>
      <c r="CZY68" s="830">
        <f t="shared" si="1366"/>
        <v>0</v>
      </c>
      <c r="DAA68" s="830">
        <f t="shared" si="1366"/>
        <v>0</v>
      </c>
      <c r="DAC68" s="830">
        <f t="shared" si="1366"/>
        <v>0</v>
      </c>
      <c r="DAE68" s="830">
        <f t="shared" si="1366"/>
        <v>0</v>
      </c>
      <c r="DAG68" s="830">
        <f t="shared" si="1366"/>
        <v>0</v>
      </c>
      <c r="DAI68" s="830">
        <f t="shared" si="1366"/>
        <v>0</v>
      </c>
      <c r="DAK68" s="830">
        <f t="shared" si="1366"/>
        <v>0</v>
      </c>
      <c r="DAM68" s="830">
        <f t="shared" si="1366"/>
        <v>0</v>
      </c>
      <c r="DAO68" s="830">
        <f t="shared" si="1366"/>
        <v>0</v>
      </c>
      <c r="DAQ68" s="830">
        <f t="shared" si="1366"/>
        <v>0</v>
      </c>
      <c r="DAS68" s="830">
        <f t="shared" si="1366"/>
        <v>0</v>
      </c>
      <c r="DAU68" s="830">
        <f t="shared" si="1366"/>
        <v>0</v>
      </c>
      <c r="DAW68" s="830">
        <f t="shared" si="1366"/>
        <v>0</v>
      </c>
      <c r="DAY68" s="830">
        <f t="shared" si="1366"/>
        <v>0</v>
      </c>
      <c r="DBA68" s="830">
        <f t="shared" si="1366"/>
        <v>0</v>
      </c>
      <c r="DBC68" s="830">
        <f t="shared" si="1366"/>
        <v>0</v>
      </c>
      <c r="DBE68" s="830">
        <f t="shared" si="1366"/>
        <v>0</v>
      </c>
      <c r="DBG68" s="830">
        <f t="shared" si="1366"/>
        <v>0</v>
      </c>
      <c r="DBI68" s="830">
        <f t="shared" si="1366"/>
        <v>0</v>
      </c>
      <c r="DBK68" s="830">
        <f t="shared" si="1366"/>
        <v>0</v>
      </c>
      <c r="DBM68" s="830">
        <f t="shared" si="1366"/>
        <v>0</v>
      </c>
      <c r="DBO68" s="830">
        <f t="shared" si="1366"/>
        <v>0</v>
      </c>
      <c r="DBQ68" s="830">
        <f t="shared" si="1366"/>
        <v>0</v>
      </c>
      <c r="DBS68" s="830">
        <f t="shared" si="1398"/>
        <v>0</v>
      </c>
      <c r="DBU68" s="830">
        <f t="shared" si="1398"/>
        <v>0</v>
      </c>
      <c r="DBW68" s="830">
        <f t="shared" si="1398"/>
        <v>0</v>
      </c>
      <c r="DBY68" s="830">
        <f t="shared" si="1398"/>
        <v>0</v>
      </c>
      <c r="DCA68" s="830">
        <f t="shared" si="1398"/>
        <v>0</v>
      </c>
      <c r="DCC68" s="830">
        <f t="shared" si="1398"/>
        <v>0</v>
      </c>
      <c r="DCE68" s="830">
        <f t="shared" si="1398"/>
        <v>0</v>
      </c>
      <c r="DCG68" s="830">
        <f t="shared" si="1398"/>
        <v>0</v>
      </c>
      <c r="DCI68" s="830">
        <f t="shared" si="1398"/>
        <v>0</v>
      </c>
      <c r="DCK68" s="830">
        <f t="shared" si="1398"/>
        <v>0</v>
      </c>
      <c r="DCM68" s="830">
        <f t="shared" si="1398"/>
        <v>0</v>
      </c>
      <c r="DCO68" s="830">
        <f t="shared" si="1398"/>
        <v>0</v>
      </c>
      <c r="DCQ68" s="830">
        <f t="shared" si="1398"/>
        <v>0</v>
      </c>
      <c r="DCS68" s="830">
        <f t="shared" si="1398"/>
        <v>0</v>
      </c>
      <c r="DCU68" s="830">
        <f t="shared" si="1398"/>
        <v>0</v>
      </c>
      <c r="DCW68" s="830">
        <f t="shared" si="1398"/>
        <v>0</v>
      </c>
      <c r="DCY68" s="830">
        <f t="shared" si="1398"/>
        <v>0</v>
      </c>
      <c r="DDA68" s="830">
        <f t="shared" si="1398"/>
        <v>0</v>
      </c>
      <c r="DDC68" s="830">
        <f t="shared" si="1398"/>
        <v>0</v>
      </c>
      <c r="DDE68" s="830">
        <f t="shared" si="1398"/>
        <v>0</v>
      </c>
      <c r="DDG68" s="830">
        <f t="shared" si="1398"/>
        <v>0</v>
      </c>
      <c r="DDI68" s="830">
        <f t="shared" si="1398"/>
        <v>0</v>
      </c>
      <c r="DDK68" s="830">
        <f t="shared" si="1398"/>
        <v>0</v>
      </c>
      <c r="DDM68" s="830">
        <f t="shared" si="1398"/>
        <v>0</v>
      </c>
      <c r="DDO68" s="830">
        <f t="shared" si="1398"/>
        <v>0</v>
      </c>
      <c r="DDQ68" s="830">
        <f t="shared" si="1398"/>
        <v>0</v>
      </c>
      <c r="DDS68" s="830">
        <f t="shared" si="1398"/>
        <v>0</v>
      </c>
      <c r="DDU68" s="830">
        <f t="shared" si="1398"/>
        <v>0</v>
      </c>
      <c r="DDW68" s="830">
        <f t="shared" si="1398"/>
        <v>0</v>
      </c>
      <c r="DDY68" s="830">
        <f t="shared" si="1398"/>
        <v>0</v>
      </c>
      <c r="DEA68" s="830">
        <f t="shared" si="1398"/>
        <v>0</v>
      </c>
      <c r="DEC68" s="830">
        <f t="shared" si="1398"/>
        <v>0</v>
      </c>
      <c r="DEE68" s="830">
        <f t="shared" si="1430"/>
        <v>0</v>
      </c>
      <c r="DEG68" s="830">
        <f t="shared" si="1430"/>
        <v>0</v>
      </c>
      <c r="DEI68" s="830">
        <f t="shared" si="1430"/>
        <v>0</v>
      </c>
      <c r="DEK68" s="830">
        <f t="shared" si="1430"/>
        <v>0</v>
      </c>
      <c r="DEM68" s="830">
        <f t="shared" si="1430"/>
        <v>0</v>
      </c>
      <c r="DEO68" s="830">
        <f t="shared" si="1430"/>
        <v>0</v>
      </c>
      <c r="DEQ68" s="830">
        <f t="shared" si="1430"/>
        <v>0</v>
      </c>
      <c r="DES68" s="830">
        <f t="shared" si="1430"/>
        <v>0</v>
      </c>
      <c r="DEU68" s="830">
        <f t="shared" si="1430"/>
        <v>0</v>
      </c>
      <c r="DEW68" s="830">
        <f t="shared" si="1430"/>
        <v>0</v>
      </c>
      <c r="DEY68" s="830">
        <f t="shared" si="1430"/>
        <v>0</v>
      </c>
      <c r="DFA68" s="830">
        <f t="shared" si="1430"/>
        <v>0</v>
      </c>
      <c r="DFC68" s="830">
        <f t="shared" si="1430"/>
        <v>0</v>
      </c>
      <c r="DFE68" s="830">
        <f t="shared" si="1430"/>
        <v>0</v>
      </c>
      <c r="DFG68" s="830">
        <f t="shared" si="1430"/>
        <v>0</v>
      </c>
      <c r="DFI68" s="830">
        <f t="shared" si="1430"/>
        <v>0</v>
      </c>
      <c r="DFK68" s="830">
        <f t="shared" si="1430"/>
        <v>0</v>
      </c>
      <c r="DFM68" s="830">
        <f t="shared" si="1430"/>
        <v>0</v>
      </c>
      <c r="DFO68" s="830">
        <f t="shared" si="1430"/>
        <v>0</v>
      </c>
      <c r="DFQ68" s="830">
        <f t="shared" si="1430"/>
        <v>0</v>
      </c>
      <c r="DFS68" s="830">
        <f t="shared" si="1430"/>
        <v>0</v>
      </c>
      <c r="DFU68" s="830">
        <f t="shared" si="1430"/>
        <v>0</v>
      </c>
      <c r="DFW68" s="830">
        <f t="shared" si="1430"/>
        <v>0</v>
      </c>
      <c r="DFY68" s="830">
        <f t="shared" si="1430"/>
        <v>0</v>
      </c>
      <c r="DGA68" s="830">
        <f t="shared" si="1430"/>
        <v>0</v>
      </c>
      <c r="DGC68" s="830">
        <f t="shared" si="1430"/>
        <v>0</v>
      </c>
      <c r="DGE68" s="830">
        <f t="shared" si="1430"/>
        <v>0</v>
      </c>
      <c r="DGG68" s="830">
        <f t="shared" si="1430"/>
        <v>0</v>
      </c>
      <c r="DGI68" s="830">
        <f t="shared" si="1430"/>
        <v>0</v>
      </c>
      <c r="DGK68" s="830">
        <f t="shared" si="1430"/>
        <v>0</v>
      </c>
      <c r="DGM68" s="830">
        <f t="shared" si="1430"/>
        <v>0</v>
      </c>
      <c r="DGO68" s="830">
        <f t="shared" si="1430"/>
        <v>0</v>
      </c>
      <c r="DGQ68" s="830">
        <f t="shared" si="1462"/>
        <v>0</v>
      </c>
      <c r="DGS68" s="830">
        <f t="shared" si="1462"/>
        <v>0</v>
      </c>
      <c r="DGU68" s="830">
        <f t="shared" si="1462"/>
        <v>0</v>
      </c>
      <c r="DGW68" s="830">
        <f t="shared" si="1462"/>
        <v>0</v>
      </c>
      <c r="DGY68" s="830">
        <f t="shared" si="1462"/>
        <v>0</v>
      </c>
      <c r="DHA68" s="830">
        <f t="shared" si="1462"/>
        <v>0</v>
      </c>
      <c r="DHC68" s="830">
        <f t="shared" si="1462"/>
        <v>0</v>
      </c>
      <c r="DHE68" s="830">
        <f t="shared" si="1462"/>
        <v>0</v>
      </c>
      <c r="DHG68" s="830">
        <f t="shared" si="1462"/>
        <v>0</v>
      </c>
      <c r="DHI68" s="830">
        <f t="shared" si="1462"/>
        <v>0</v>
      </c>
      <c r="DHK68" s="830">
        <f t="shared" si="1462"/>
        <v>0</v>
      </c>
      <c r="DHM68" s="830">
        <f t="shared" si="1462"/>
        <v>0</v>
      </c>
      <c r="DHO68" s="830">
        <f t="shared" si="1462"/>
        <v>0</v>
      </c>
      <c r="DHQ68" s="830">
        <f t="shared" si="1462"/>
        <v>0</v>
      </c>
      <c r="DHS68" s="830">
        <f t="shared" si="1462"/>
        <v>0</v>
      </c>
      <c r="DHU68" s="830">
        <f t="shared" si="1462"/>
        <v>0</v>
      </c>
      <c r="DHW68" s="830">
        <f t="shared" si="1462"/>
        <v>0</v>
      </c>
      <c r="DHY68" s="830">
        <f t="shared" si="1462"/>
        <v>0</v>
      </c>
      <c r="DIA68" s="830">
        <f t="shared" si="1462"/>
        <v>0</v>
      </c>
      <c r="DIC68" s="830">
        <f t="shared" si="1462"/>
        <v>0</v>
      </c>
      <c r="DIE68" s="830">
        <f t="shared" si="1462"/>
        <v>0</v>
      </c>
      <c r="DIG68" s="830">
        <f t="shared" si="1462"/>
        <v>0</v>
      </c>
      <c r="DII68" s="830">
        <f t="shared" si="1462"/>
        <v>0</v>
      </c>
      <c r="DIK68" s="830">
        <f t="shared" si="1462"/>
        <v>0</v>
      </c>
      <c r="DIM68" s="830">
        <f t="shared" si="1462"/>
        <v>0</v>
      </c>
      <c r="DIO68" s="830">
        <f t="shared" si="1462"/>
        <v>0</v>
      </c>
      <c r="DIQ68" s="830">
        <f t="shared" si="1462"/>
        <v>0</v>
      </c>
      <c r="DIS68" s="830">
        <f t="shared" si="1462"/>
        <v>0</v>
      </c>
      <c r="DIU68" s="830">
        <f t="shared" si="1462"/>
        <v>0</v>
      </c>
      <c r="DIW68" s="830">
        <f t="shared" si="1462"/>
        <v>0</v>
      </c>
      <c r="DIY68" s="830">
        <f t="shared" si="1462"/>
        <v>0</v>
      </c>
      <c r="DJA68" s="830">
        <f t="shared" si="1462"/>
        <v>0</v>
      </c>
      <c r="DJC68" s="830">
        <f t="shared" si="1494"/>
        <v>0</v>
      </c>
      <c r="DJE68" s="830">
        <f t="shared" si="1494"/>
        <v>0</v>
      </c>
      <c r="DJG68" s="830">
        <f t="shared" si="1494"/>
        <v>0</v>
      </c>
      <c r="DJI68" s="830">
        <f t="shared" si="1494"/>
        <v>0</v>
      </c>
      <c r="DJK68" s="830">
        <f t="shared" si="1494"/>
        <v>0</v>
      </c>
      <c r="DJM68" s="830">
        <f t="shared" si="1494"/>
        <v>0</v>
      </c>
      <c r="DJO68" s="830">
        <f t="shared" si="1494"/>
        <v>0</v>
      </c>
      <c r="DJQ68" s="830">
        <f t="shared" si="1494"/>
        <v>0</v>
      </c>
      <c r="DJS68" s="830">
        <f t="shared" si="1494"/>
        <v>0</v>
      </c>
      <c r="DJU68" s="830">
        <f t="shared" si="1494"/>
        <v>0</v>
      </c>
      <c r="DJW68" s="830">
        <f t="shared" si="1494"/>
        <v>0</v>
      </c>
      <c r="DJY68" s="830">
        <f t="shared" si="1494"/>
        <v>0</v>
      </c>
      <c r="DKA68" s="830">
        <f t="shared" si="1494"/>
        <v>0</v>
      </c>
      <c r="DKC68" s="830">
        <f t="shared" si="1494"/>
        <v>0</v>
      </c>
      <c r="DKE68" s="830">
        <f t="shared" si="1494"/>
        <v>0</v>
      </c>
      <c r="DKG68" s="830">
        <f t="shared" si="1494"/>
        <v>0</v>
      </c>
      <c r="DKI68" s="830">
        <f t="shared" si="1494"/>
        <v>0</v>
      </c>
      <c r="DKK68" s="830">
        <f t="shared" si="1494"/>
        <v>0</v>
      </c>
      <c r="DKM68" s="830">
        <f t="shared" si="1494"/>
        <v>0</v>
      </c>
      <c r="DKO68" s="830">
        <f t="shared" si="1494"/>
        <v>0</v>
      </c>
      <c r="DKQ68" s="830">
        <f t="shared" si="1494"/>
        <v>0</v>
      </c>
      <c r="DKS68" s="830">
        <f t="shared" si="1494"/>
        <v>0</v>
      </c>
      <c r="DKU68" s="830">
        <f t="shared" si="1494"/>
        <v>0</v>
      </c>
      <c r="DKW68" s="830">
        <f t="shared" si="1494"/>
        <v>0</v>
      </c>
      <c r="DKY68" s="830">
        <f t="shared" si="1494"/>
        <v>0</v>
      </c>
      <c r="DLA68" s="830">
        <f t="shared" si="1494"/>
        <v>0</v>
      </c>
      <c r="DLC68" s="830">
        <f t="shared" si="1494"/>
        <v>0</v>
      </c>
      <c r="DLE68" s="830">
        <f t="shared" si="1494"/>
        <v>0</v>
      </c>
      <c r="DLG68" s="830">
        <f t="shared" si="1494"/>
        <v>0</v>
      </c>
      <c r="DLI68" s="830">
        <f t="shared" si="1494"/>
        <v>0</v>
      </c>
      <c r="DLK68" s="830">
        <f t="shared" si="1494"/>
        <v>0</v>
      </c>
      <c r="DLM68" s="830">
        <f t="shared" si="1494"/>
        <v>0</v>
      </c>
      <c r="DLO68" s="830">
        <f t="shared" si="1526"/>
        <v>0</v>
      </c>
      <c r="DLQ68" s="830">
        <f t="shared" si="1526"/>
        <v>0</v>
      </c>
      <c r="DLS68" s="830">
        <f t="shared" si="1526"/>
        <v>0</v>
      </c>
      <c r="DLU68" s="830">
        <f t="shared" si="1526"/>
        <v>0</v>
      </c>
      <c r="DLW68" s="830">
        <f t="shared" si="1526"/>
        <v>0</v>
      </c>
      <c r="DLY68" s="830">
        <f t="shared" si="1526"/>
        <v>0</v>
      </c>
      <c r="DMA68" s="830">
        <f t="shared" si="1526"/>
        <v>0</v>
      </c>
      <c r="DMC68" s="830">
        <f t="shared" si="1526"/>
        <v>0</v>
      </c>
      <c r="DME68" s="830">
        <f t="shared" si="1526"/>
        <v>0</v>
      </c>
      <c r="DMG68" s="830">
        <f t="shared" si="1526"/>
        <v>0</v>
      </c>
      <c r="DMI68" s="830">
        <f t="shared" si="1526"/>
        <v>0</v>
      </c>
      <c r="DMK68" s="830">
        <f t="shared" si="1526"/>
        <v>0</v>
      </c>
      <c r="DMM68" s="830">
        <f t="shared" si="1526"/>
        <v>0</v>
      </c>
      <c r="DMO68" s="830">
        <f t="shared" si="1526"/>
        <v>0</v>
      </c>
      <c r="DMQ68" s="830">
        <f t="shared" si="1526"/>
        <v>0</v>
      </c>
      <c r="DMS68" s="830">
        <f t="shared" si="1526"/>
        <v>0</v>
      </c>
      <c r="DMU68" s="830">
        <f t="shared" si="1526"/>
        <v>0</v>
      </c>
      <c r="DMW68" s="830">
        <f t="shared" si="1526"/>
        <v>0</v>
      </c>
      <c r="DMY68" s="830">
        <f t="shared" si="1526"/>
        <v>0</v>
      </c>
      <c r="DNA68" s="830">
        <f t="shared" si="1526"/>
        <v>0</v>
      </c>
      <c r="DNC68" s="830">
        <f t="shared" si="1526"/>
        <v>0</v>
      </c>
      <c r="DNE68" s="830">
        <f t="shared" si="1526"/>
        <v>0</v>
      </c>
      <c r="DNG68" s="830">
        <f t="shared" si="1526"/>
        <v>0</v>
      </c>
      <c r="DNI68" s="830">
        <f t="shared" si="1526"/>
        <v>0</v>
      </c>
      <c r="DNK68" s="830">
        <f t="shared" si="1526"/>
        <v>0</v>
      </c>
      <c r="DNM68" s="830">
        <f t="shared" si="1526"/>
        <v>0</v>
      </c>
      <c r="DNO68" s="830">
        <f t="shared" si="1526"/>
        <v>0</v>
      </c>
      <c r="DNQ68" s="830">
        <f t="shared" si="1526"/>
        <v>0</v>
      </c>
      <c r="DNS68" s="830">
        <f t="shared" si="1526"/>
        <v>0</v>
      </c>
      <c r="DNU68" s="830">
        <f t="shared" si="1526"/>
        <v>0</v>
      </c>
      <c r="DNW68" s="830">
        <f t="shared" si="1526"/>
        <v>0</v>
      </c>
      <c r="DNY68" s="830">
        <f t="shared" si="1526"/>
        <v>0</v>
      </c>
      <c r="DOA68" s="830">
        <f t="shared" si="1558"/>
        <v>0</v>
      </c>
      <c r="DOC68" s="830">
        <f t="shared" si="1558"/>
        <v>0</v>
      </c>
      <c r="DOE68" s="830">
        <f t="shared" si="1558"/>
        <v>0</v>
      </c>
      <c r="DOG68" s="830">
        <f t="shared" si="1558"/>
        <v>0</v>
      </c>
      <c r="DOI68" s="830">
        <f t="shared" si="1558"/>
        <v>0</v>
      </c>
      <c r="DOK68" s="830">
        <f t="shared" si="1558"/>
        <v>0</v>
      </c>
      <c r="DOM68" s="830">
        <f t="shared" si="1558"/>
        <v>0</v>
      </c>
      <c r="DOO68" s="830">
        <f t="shared" si="1558"/>
        <v>0</v>
      </c>
      <c r="DOQ68" s="830">
        <f t="shared" si="1558"/>
        <v>0</v>
      </c>
      <c r="DOS68" s="830">
        <f t="shared" si="1558"/>
        <v>0</v>
      </c>
      <c r="DOU68" s="830">
        <f t="shared" si="1558"/>
        <v>0</v>
      </c>
      <c r="DOW68" s="830">
        <f t="shared" si="1558"/>
        <v>0</v>
      </c>
      <c r="DOY68" s="830">
        <f t="shared" si="1558"/>
        <v>0</v>
      </c>
      <c r="DPA68" s="830">
        <f t="shared" si="1558"/>
        <v>0</v>
      </c>
      <c r="DPC68" s="830">
        <f t="shared" si="1558"/>
        <v>0</v>
      </c>
      <c r="DPE68" s="830">
        <f t="shared" si="1558"/>
        <v>0</v>
      </c>
      <c r="DPG68" s="830">
        <f t="shared" si="1558"/>
        <v>0</v>
      </c>
      <c r="DPI68" s="830">
        <f t="shared" si="1558"/>
        <v>0</v>
      </c>
      <c r="DPK68" s="830">
        <f t="shared" si="1558"/>
        <v>0</v>
      </c>
      <c r="DPM68" s="830">
        <f t="shared" si="1558"/>
        <v>0</v>
      </c>
      <c r="DPO68" s="830">
        <f t="shared" si="1558"/>
        <v>0</v>
      </c>
      <c r="DPQ68" s="830">
        <f t="shared" si="1558"/>
        <v>0</v>
      </c>
      <c r="DPS68" s="830">
        <f t="shared" si="1558"/>
        <v>0</v>
      </c>
      <c r="DPU68" s="830">
        <f t="shared" si="1558"/>
        <v>0</v>
      </c>
      <c r="DPW68" s="830">
        <f t="shared" si="1558"/>
        <v>0</v>
      </c>
      <c r="DPY68" s="830">
        <f t="shared" si="1558"/>
        <v>0</v>
      </c>
      <c r="DQA68" s="830">
        <f t="shared" si="1558"/>
        <v>0</v>
      </c>
      <c r="DQC68" s="830">
        <f t="shared" si="1558"/>
        <v>0</v>
      </c>
      <c r="DQE68" s="830">
        <f t="shared" si="1558"/>
        <v>0</v>
      </c>
      <c r="DQG68" s="830">
        <f t="shared" si="1558"/>
        <v>0</v>
      </c>
      <c r="DQI68" s="830">
        <f t="shared" si="1558"/>
        <v>0</v>
      </c>
      <c r="DQK68" s="830">
        <f t="shared" si="1558"/>
        <v>0</v>
      </c>
      <c r="DQM68" s="830">
        <f t="shared" si="1590"/>
        <v>0</v>
      </c>
      <c r="DQO68" s="830">
        <f t="shared" si="1590"/>
        <v>0</v>
      </c>
      <c r="DQQ68" s="830">
        <f t="shared" si="1590"/>
        <v>0</v>
      </c>
      <c r="DQS68" s="830">
        <f t="shared" si="1590"/>
        <v>0</v>
      </c>
      <c r="DQU68" s="830">
        <f t="shared" si="1590"/>
        <v>0</v>
      </c>
      <c r="DQW68" s="830">
        <f t="shared" si="1590"/>
        <v>0</v>
      </c>
      <c r="DQY68" s="830">
        <f t="shared" si="1590"/>
        <v>0</v>
      </c>
      <c r="DRA68" s="830">
        <f t="shared" si="1590"/>
        <v>0</v>
      </c>
      <c r="DRC68" s="830">
        <f t="shared" si="1590"/>
        <v>0</v>
      </c>
      <c r="DRE68" s="830">
        <f t="shared" si="1590"/>
        <v>0</v>
      </c>
      <c r="DRG68" s="830">
        <f t="shared" si="1590"/>
        <v>0</v>
      </c>
      <c r="DRI68" s="830">
        <f t="shared" si="1590"/>
        <v>0</v>
      </c>
      <c r="DRK68" s="830">
        <f t="shared" si="1590"/>
        <v>0</v>
      </c>
      <c r="DRM68" s="830">
        <f t="shared" si="1590"/>
        <v>0</v>
      </c>
      <c r="DRO68" s="830">
        <f t="shared" si="1590"/>
        <v>0</v>
      </c>
      <c r="DRQ68" s="830">
        <f t="shared" si="1590"/>
        <v>0</v>
      </c>
      <c r="DRS68" s="830">
        <f t="shared" si="1590"/>
        <v>0</v>
      </c>
      <c r="DRU68" s="830">
        <f t="shared" si="1590"/>
        <v>0</v>
      </c>
      <c r="DRW68" s="830">
        <f t="shared" si="1590"/>
        <v>0</v>
      </c>
      <c r="DRY68" s="830">
        <f t="shared" si="1590"/>
        <v>0</v>
      </c>
      <c r="DSA68" s="830">
        <f t="shared" si="1590"/>
        <v>0</v>
      </c>
      <c r="DSC68" s="830">
        <f t="shared" si="1590"/>
        <v>0</v>
      </c>
      <c r="DSE68" s="830">
        <f t="shared" si="1590"/>
        <v>0</v>
      </c>
      <c r="DSG68" s="830">
        <f t="shared" si="1590"/>
        <v>0</v>
      </c>
      <c r="DSI68" s="830">
        <f t="shared" si="1590"/>
        <v>0</v>
      </c>
      <c r="DSK68" s="830">
        <f t="shared" si="1590"/>
        <v>0</v>
      </c>
      <c r="DSM68" s="830">
        <f t="shared" si="1590"/>
        <v>0</v>
      </c>
      <c r="DSO68" s="830">
        <f t="shared" si="1590"/>
        <v>0</v>
      </c>
      <c r="DSQ68" s="830">
        <f t="shared" si="1590"/>
        <v>0</v>
      </c>
      <c r="DSS68" s="830">
        <f t="shared" si="1590"/>
        <v>0</v>
      </c>
      <c r="DSU68" s="830">
        <f t="shared" si="1590"/>
        <v>0</v>
      </c>
      <c r="DSW68" s="830">
        <f t="shared" si="1590"/>
        <v>0</v>
      </c>
      <c r="DSY68" s="830">
        <f t="shared" si="1622"/>
        <v>0</v>
      </c>
      <c r="DTA68" s="830">
        <f t="shared" si="1622"/>
        <v>0</v>
      </c>
      <c r="DTC68" s="830">
        <f t="shared" si="1622"/>
        <v>0</v>
      </c>
      <c r="DTE68" s="830">
        <f t="shared" si="1622"/>
        <v>0</v>
      </c>
      <c r="DTG68" s="830">
        <f t="shared" si="1622"/>
        <v>0</v>
      </c>
      <c r="DTI68" s="830">
        <f t="shared" si="1622"/>
        <v>0</v>
      </c>
      <c r="DTK68" s="830">
        <f t="shared" si="1622"/>
        <v>0</v>
      </c>
      <c r="DTM68" s="830">
        <f t="shared" si="1622"/>
        <v>0</v>
      </c>
      <c r="DTO68" s="830">
        <f t="shared" si="1622"/>
        <v>0</v>
      </c>
      <c r="DTQ68" s="830">
        <f t="shared" si="1622"/>
        <v>0</v>
      </c>
      <c r="DTS68" s="830">
        <f t="shared" si="1622"/>
        <v>0</v>
      </c>
      <c r="DTU68" s="830">
        <f t="shared" si="1622"/>
        <v>0</v>
      </c>
      <c r="DTW68" s="830">
        <f t="shared" si="1622"/>
        <v>0</v>
      </c>
      <c r="DTY68" s="830">
        <f t="shared" si="1622"/>
        <v>0</v>
      </c>
      <c r="DUA68" s="830">
        <f t="shared" si="1622"/>
        <v>0</v>
      </c>
      <c r="DUC68" s="830">
        <f t="shared" si="1622"/>
        <v>0</v>
      </c>
      <c r="DUE68" s="830">
        <f t="shared" si="1622"/>
        <v>0</v>
      </c>
      <c r="DUG68" s="830">
        <f t="shared" si="1622"/>
        <v>0</v>
      </c>
      <c r="DUI68" s="830">
        <f t="shared" si="1622"/>
        <v>0</v>
      </c>
      <c r="DUK68" s="830">
        <f t="shared" si="1622"/>
        <v>0</v>
      </c>
      <c r="DUM68" s="830">
        <f t="shared" si="1622"/>
        <v>0</v>
      </c>
      <c r="DUO68" s="830">
        <f t="shared" si="1622"/>
        <v>0</v>
      </c>
      <c r="DUQ68" s="830">
        <f t="shared" si="1622"/>
        <v>0</v>
      </c>
      <c r="DUS68" s="830">
        <f t="shared" si="1622"/>
        <v>0</v>
      </c>
      <c r="DUU68" s="830">
        <f t="shared" si="1622"/>
        <v>0</v>
      </c>
      <c r="DUW68" s="830">
        <f t="shared" si="1622"/>
        <v>0</v>
      </c>
      <c r="DUY68" s="830">
        <f t="shared" si="1622"/>
        <v>0</v>
      </c>
      <c r="DVA68" s="830">
        <f t="shared" si="1622"/>
        <v>0</v>
      </c>
      <c r="DVC68" s="830">
        <f t="shared" si="1622"/>
        <v>0</v>
      </c>
      <c r="DVE68" s="830">
        <f t="shared" si="1622"/>
        <v>0</v>
      </c>
      <c r="DVG68" s="830">
        <f t="shared" si="1622"/>
        <v>0</v>
      </c>
      <c r="DVI68" s="830">
        <f t="shared" si="1622"/>
        <v>0</v>
      </c>
      <c r="DVK68" s="830">
        <f t="shared" si="1654"/>
        <v>0</v>
      </c>
      <c r="DVM68" s="830">
        <f t="shared" si="1654"/>
        <v>0</v>
      </c>
      <c r="DVO68" s="830">
        <f t="shared" si="1654"/>
        <v>0</v>
      </c>
      <c r="DVQ68" s="830">
        <f t="shared" si="1654"/>
        <v>0</v>
      </c>
      <c r="DVS68" s="830">
        <f t="shared" si="1654"/>
        <v>0</v>
      </c>
      <c r="DVU68" s="830">
        <f t="shared" si="1654"/>
        <v>0</v>
      </c>
      <c r="DVW68" s="830">
        <f t="shared" si="1654"/>
        <v>0</v>
      </c>
      <c r="DVY68" s="830">
        <f t="shared" si="1654"/>
        <v>0</v>
      </c>
      <c r="DWA68" s="830">
        <f t="shared" si="1654"/>
        <v>0</v>
      </c>
      <c r="DWC68" s="830">
        <f t="shared" si="1654"/>
        <v>0</v>
      </c>
      <c r="DWE68" s="830">
        <f t="shared" si="1654"/>
        <v>0</v>
      </c>
      <c r="DWG68" s="830">
        <f t="shared" si="1654"/>
        <v>0</v>
      </c>
      <c r="DWI68" s="830">
        <f t="shared" si="1654"/>
        <v>0</v>
      </c>
      <c r="DWK68" s="830">
        <f t="shared" si="1654"/>
        <v>0</v>
      </c>
      <c r="DWM68" s="830">
        <f t="shared" si="1654"/>
        <v>0</v>
      </c>
      <c r="DWO68" s="830">
        <f t="shared" si="1654"/>
        <v>0</v>
      </c>
      <c r="DWQ68" s="830">
        <f t="shared" si="1654"/>
        <v>0</v>
      </c>
      <c r="DWS68" s="830">
        <f t="shared" si="1654"/>
        <v>0</v>
      </c>
      <c r="DWU68" s="830">
        <f t="shared" si="1654"/>
        <v>0</v>
      </c>
      <c r="DWW68" s="830">
        <f t="shared" si="1654"/>
        <v>0</v>
      </c>
      <c r="DWY68" s="830">
        <f t="shared" si="1654"/>
        <v>0</v>
      </c>
      <c r="DXA68" s="830">
        <f t="shared" si="1654"/>
        <v>0</v>
      </c>
      <c r="DXC68" s="830">
        <f t="shared" si="1654"/>
        <v>0</v>
      </c>
      <c r="DXE68" s="830">
        <f t="shared" si="1654"/>
        <v>0</v>
      </c>
      <c r="DXG68" s="830">
        <f t="shared" si="1654"/>
        <v>0</v>
      </c>
      <c r="DXI68" s="830">
        <f t="shared" si="1654"/>
        <v>0</v>
      </c>
      <c r="DXK68" s="830">
        <f t="shared" si="1654"/>
        <v>0</v>
      </c>
      <c r="DXM68" s="830">
        <f t="shared" si="1654"/>
        <v>0</v>
      </c>
      <c r="DXO68" s="830">
        <f t="shared" si="1654"/>
        <v>0</v>
      </c>
      <c r="DXQ68" s="830">
        <f t="shared" si="1654"/>
        <v>0</v>
      </c>
      <c r="DXS68" s="830">
        <f t="shared" si="1654"/>
        <v>0</v>
      </c>
      <c r="DXU68" s="830">
        <f t="shared" si="1654"/>
        <v>0</v>
      </c>
      <c r="DXW68" s="830">
        <f t="shared" si="1686"/>
        <v>0</v>
      </c>
      <c r="DXY68" s="830">
        <f t="shared" si="1686"/>
        <v>0</v>
      </c>
      <c r="DYA68" s="830">
        <f t="shared" si="1686"/>
        <v>0</v>
      </c>
      <c r="DYC68" s="830">
        <f t="shared" si="1686"/>
        <v>0</v>
      </c>
      <c r="DYE68" s="830">
        <f t="shared" si="1686"/>
        <v>0</v>
      </c>
      <c r="DYG68" s="830">
        <f t="shared" si="1686"/>
        <v>0</v>
      </c>
      <c r="DYI68" s="830">
        <f t="shared" si="1686"/>
        <v>0</v>
      </c>
      <c r="DYK68" s="830">
        <f t="shared" si="1686"/>
        <v>0</v>
      </c>
      <c r="DYM68" s="830">
        <f t="shared" si="1686"/>
        <v>0</v>
      </c>
      <c r="DYO68" s="830">
        <f t="shared" si="1686"/>
        <v>0</v>
      </c>
      <c r="DYQ68" s="830">
        <f t="shared" si="1686"/>
        <v>0</v>
      </c>
      <c r="DYS68" s="830">
        <f t="shared" si="1686"/>
        <v>0</v>
      </c>
      <c r="DYU68" s="830">
        <f t="shared" si="1686"/>
        <v>0</v>
      </c>
      <c r="DYW68" s="830">
        <f t="shared" si="1686"/>
        <v>0</v>
      </c>
      <c r="DYY68" s="830">
        <f t="shared" si="1686"/>
        <v>0</v>
      </c>
      <c r="DZA68" s="830">
        <f t="shared" si="1686"/>
        <v>0</v>
      </c>
      <c r="DZC68" s="830">
        <f t="shared" si="1686"/>
        <v>0</v>
      </c>
      <c r="DZE68" s="830">
        <f t="shared" si="1686"/>
        <v>0</v>
      </c>
      <c r="DZG68" s="830">
        <f t="shared" si="1686"/>
        <v>0</v>
      </c>
      <c r="DZI68" s="830">
        <f t="shared" si="1686"/>
        <v>0</v>
      </c>
      <c r="DZK68" s="830">
        <f t="shared" si="1686"/>
        <v>0</v>
      </c>
      <c r="DZM68" s="830">
        <f t="shared" si="1686"/>
        <v>0</v>
      </c>
      <c r="DZO68" s="830">
        <f t="shared" si="1686"/>
        <v>0</v>
      </c>
      <c r="DZQ68" s="830">
        <f t="shared" si="1686"/>
        <v>0</v>
      </c>
      <c r="DZS68" s="830">
        <f t="shared" si="1686"/>
        <v>0</v>
      </c>
      <c r="DZU68" s="830">
        <f t="shared" si="1686"/>
        <v>0</v>
      </c>
      <c r="DZW68" s="830">
        <f t="shared" si="1686"/>
        <v>0</v>
      </c>
      <c r="DZY68" s="830">
        <f t="shared" si="1686"/>
        <v>0</v>
      </c>
      <c r="EAA68" s="830">
        <f t="shared" si="1686"/>
        <v>0</v>
      </c>
      <c r="EAC68" s="830">
        <f t="shared" si="1686"/>
        <v>0</v>
      </c>
      <c r="EAE68" s="830">
        <f t="shared" si="1686"/>
        <v>0</v>
      </c>
      <c r="EAG68" s="830">
        <f t="shared" si="1686"/>
        <v>0</v>
      </c>
      <c r="EAI68" s="830">
        <f t="shared" si="1718"/>
        <v>0</v>
      </c>
      <c r="EAK68" s="830">
        <f t="shared" si="1718"/>
        <v>0</v>
      </c>
      <c r="EAM68" s="830">
        <f t="shared" si="1718"/>
        <v>0</v>
      </c>
      <c r="EAO68" s="830">
        <f t="shared" si="1718"/>
        <v>0</v>
      </c>
      <c r="EAQ68" s="830">
        <f t="shared" si="1718"/>
        <v>0</v>
      </c>
      <c r="EAS68" s="830">
        <f t="shared" si="1718"/>
        <v>0</v>
      </c>
      <c r="EAU68" s="830">
        <f t="shared" si="1718"/>
        <v>0</v>
      </c>
      <c r="EAW68" s="830">
        <f t="shared" si="1718"/>
        <v>0</v>
      </c>
      <c r="EAY68" s="830">
        <f t="shared" si="1718"/>
        <v>0</v>
      </c>
      <c r="EBA68" s="830">
        <f t="shared" si="1718"/>
        <v>0</v>
      </c>
      <c r="EBC68" s="830">
        <f t="shared" si="1718"/>
        <v>0</v>
      </c>
      <c r="EBE68" s="830">
        <f t="shared" si="1718"/>
        <v>0</v>
      </c>
      <c r="EBG68" s="830">
        <f t="shared" si="1718"/>
        <v>0</v>
      </c>
      <c r="EBI68" s="830">
        <f t="shared" si="1718"/>
        <v>0</v>
      </c>
      <c r="EBK68" s="830">
        <f t="shared" si="1718"/>
        <v>0</v>
      </c>
      <c r="EBM68" s="830">
        <f t="shared" si="1718"/>
        <v>0</v>
      </c>
      <c r="EBO68" s="830">
        <f t="shared" si="1718"/>
        <v>0</v>
      </c>
      <c r="EBQ68" s="830">
        <f t="shared" si="1718"/>
        <v>0</v>
      </c>
      <c r="EBS68" s="830">
        <f t="shared" si="1718"/>
        <v>0</v>
      </c>
      <c r="EBU68" s="830">
        <f t="shared" si="1718"/>
        <v>0</v>
      </c>
      <c r="EBW68" s="830">
        <f t="shared" si="1718"/>
        <v>0</v>
      </c>
      <c r="EBY68" s="830">
        <f t="shared" si="1718"/>
        <v>0</v>
      </c>
      <c r="ECA68" s="830">
        <f t="shared" si="1718"/>
        <v>0</v>
      </c>
      <c r="ECC68" s="830">
        <f t="shared" si="1718"/>
        <v>0</v>
      </c>
      <c r="ECE68" s="830">
        <f t="shared" si="1718"/>
        <v>0</v>
      </c>
      <c r="ECG68" s="830">
        <f t="shared" si="1718"/>
        <v>0</v>
      </c>
      <c r="ECI68" s="830">
        <f t="shared" si="1718"/>
        <v>0</v>
      </c>
      <c r="ECK68" s="830">
        <f t="shared" si="1718"/>
        <v>0</v>
      </c>
      <c r="ECM68" s="830">
        <f t="shared" si="1718"/>
        <v>0</v>
      </c>
      <c r="ECO68" s="830">
        <f t="shared" si="1718"/>
        <v>0</v>
      </c>
      <c r="ECQ68" s="830">
        <f t="shared" si="1718"/>
        <v>0</v>
      </c>
      <c r="ECS68" s="830">
        <f t="shared" si="1718"/>
        <v>0</v>
      </c>
      <c r="ECU68" s="830">
        <f t="shared" si="1750"/>
        <v>0</v>
      </c>
      <c r="ECW68" s="830">
        <f t="shared" si="1750"/>
        <v>0</v>
      </c>
      <c r="ECY68" s="830">
        <f t="shared" si="1750"/>
        <v>0</v>
      </c>
      <c r="EDA68" s="830">
        <f t="shared" si="1750"/>
        <v>0</v>
      </c>
      <c r="EDC68" s="830">
        <f t="shared" si="1750"/>
        <v>0</v>
      </c>
      <c r="EDE68" s="830">
        <f t="shared" si="1750"/>
        <v>0</v>
      </c>
      <c r="EDG68" s="830">
        <f t="shared" si="1750"/>
        <v>0</v>
      </c>
      <c r="EDI68" s="830">
        <f t="shared" si="1750"/>
        <v>0</v>
      </c>
      <c r="EDK68" s="830">
        <f t="shared" si="1750"/>
        <v>0</v>
      </c>
      <c r="EDM68" s="830">
        <f t="shared" si="1750"/>
        <v>0</v>
      </c>
      <c r="EDO68" s="830">
        <f t="shared" si="1750"/>
        <v>0</v>
      </c>
      <c r="EDQ68" s="830">
        <f t="shared" si="1750"/>
        <v>0</v>
      </c>
      <c r="EDS68" s="830">
        <f t="shared" si="1750"/>
        <v>0</v>
      </c>
      <c r="EDU68" s="830">
        <f t="shared" si="1750"/>
        <v>0</v>
      </c>
      <c r="EDW68" s="830">
        <f t="shared" si="1750"/>
        <v>0</v>
      </c>
      <c r="EDY68" s="830">
        <f t="shared" si="1750"/>
        <v>0</v>
      </c>
      <c r="EEA68" s="830">
        <f t="shared" si="1750"/>
        <v>0</v>
      </c>
      <c r="EEC68" s="830">
        <f t="shared" si="1750"/>
        <v>0</v>
      </c>
      <c r="EEE68" s="830">
        <f t="shared" si="1750"/>
        <v>0</v>
      </c>
      <c r="EEG68" s="830">
        <f t="shared" si="1750"/>
        <v>0</v>
      </c>
      <c r="EEI68" s="830">
        <f t="shared" si="1750"/>
        <v>0</v>
      </c>
      <c r="EEK68" s="830">
        <f t="shared" si="1750"/>
        <v>0</v>
      </c>
      <c r="EEM68" s="830">
        <f t="shared" si="1750"/>
        <v>0</v>
      </c>
      <c r="EEO68" s="830">
        <f t="shared" si="1750"/>
        <v>0</v>
      </c>
      <c r="EEQ68" s="830">
        <f t="shared" si="1750"/>
        <v>0</v>
      </c>
      <c r="EES68" s="830">
        <f t="shared" si="1750"/>
        <v>0</v>
      </c>
      <c r="EEU68" s="830">
        <f t="shared" si="1750"/>
        <v>0</v>
      </c>
      <c r="EEW68" s="830">
        <f t="shared" si="1750"/>
        <v>0</v>
      </c>
      <c r="EEY68" s="830">
        <f t="shared" si="1750"/>
        <v>0</v>
      </c>
      <c r="EFA68" s="830">
        <f t="shared" si="1750"/>
        <v>0</v>
      </c>
      <c r="EFC68" s="830">
        <f t="shared" si="1750"/>
        <v>0</v>
      </c>
      <c r="EFE68" s="830">
        <f t="shared" si="1750"/>
        <v>0</v>
      </c>
      <c r="EFG68" s="830">
        <f t="shared" si="1782"/>
        <v>0</v>
      </c>
      <c r="EFI68" s="830">
        <f t="shared" si="1782"/>
        <v>0</v>
      </c>
      <c r="EFK68" s="830">
        <f t="shared" si="1782"/>
        <v>0</v>
      </c>
      <c r="EFM68" s="830">
        <f t="shared" si="1782"/>
        <v>0</v>
      </c>
      <c r="EFO68" s="830">
        <f t="shared" si="1782"/>
        <v>0</v>
      </c>
      <c r="EFQ68" s="830">
        <f t="shared" si="1782"/>
        <v>0</v>
      </c>
      <c r="EFS68" s="830">
        <f t="shared" si="1782"/>
        <v>0</v>
      </c>
      <c r="EFU68" s="830">
        <f t="shared" si="1782"/>
        <v>0</v>
      </c>
      <c r="EFW68" s="830">
        <f t="shared" si="1782"/>
        <v>0</v>
      </c>
      <c r="EFY68" s="830">
        <f t="shared" si="1782"/>
        <v>0</v>
      </c>
      <c r="EGA68" s="830">
        <f t="shared" si="1782"/>
        <v>0</v>
      </c>
      <c r="EGC68" s="830">
        <f t="shared" si="1782"/>
        <v>0</v>
      </c>
      <c r="EGE68" s="830">
        <f t="shared" si="1782"/>
        <v>0</v>
      </c>
      <c r="EGG68" s="830">
        <f t="shared" si="1782"/>
        <v>0</v>
      </c>
      <c r="EGI68" s="830">
        <f t="shared" si="1782"/>
        <v>0</v>
      </c>
      <c r="EGK68" s="830">
        <f t="shared" si="1782"/>
        <v>0</v>
      </c>
      <c r="EGM68" s="830">
        <f t="shared" si="1782"/>
        <v>0</v>
      </c>
      <c r="EGO68" s="830">
        <f t="shared" si="1782"/>
        <v>0</v>
      </c>
      <c r="EGQ68" s="830">
        <f t="shared" si="1782"/>
        <v>0</v>
      </c>
      <c r="EGS68" s="830">
        <f t="shared" si="1782"/>
        <v>0</v>
      </c>
      <c r="EGU68" s="830">
        <f t="shared" si="1782"/>
        <v>0</v>
      </c>
      <c r="EGW68" s="830">
        <f t="shared" si="1782"/>
        <v>0</v>
      </c>
      <c r="EGY68" s="830">
        <f t="shared" si="1782"/>
        <v>0</v>
      </c>
      <c r="EHA68" s="830">
        <f t="shared" si="1782"/>
        <v>0</v>
      </c>
      <c r="EHC68" s="830">
        <f t="shared" si="1782"/>
        <v>0</v>
      </c>
      <c r="EHE68" s="830">
        <f t="shared" si="1782"/>
        <v>0</v>
      </c>
      <c r="EHG68" s="830">
        <f t="shared" si="1782"/>
        <v>0</v>
      </c>
      <c r="EHI68" s="830">
        <f t="shared" si="1782"/>
        <v>0</v>
      </c>
      <c r="EHK68" s="830">
        <f t="shared" si="1782"/>
        <v>0</v>
      </c>
      <c r="EHM68" s="830">
        <f t="shared" si="1782"/>
        <v>0</v>
      </c>
      <c r="EHO68" s="830">
        <f t="shared" si="1782"/>
        <v>0</v>
      </c>
      <c r="EHQ68" s="830">
        <f t="shared" si="1782"/>
        <v>0</v>
      </c>
      <c r="EHS68" s="830">
        <f t="shared" si="1814"/>
        <v>0</v>
      </c>
      <c r="EHU68" s="830">
        <f t="shared" si="1814"/>
        <v>0</v>
      </c>
      <c r="EHW68" s="830">
        <f t="shared" si="1814"/>
        <v>0</v>
      </c>
      <c r="EHY68" s="830">
        <f t="shared" si="1814"/>
        <v>0</v>
      </c>
      <c r="EIA68" s="830">
        <f t="shared" si="1814"/>
        <v>0</v>
      </c>
      <c r="EIC68" s="830">
        <f t="shared" si="1814"/>
        <v>0</v>
      </c>
      <c r="EIE68" s="830">
        <f t="shared" si="1814"/>
        <v>0</v>
      </c>
      <c r="EIG68" s="830">
        <f t="shared" si="1814"/>
        <v>0</v>
      </c>
      <c r="EII68" s="830">
        <f t="shared" si="1814"/>
        <v>0</v>
      </c>
      <c r="EIK68" s="830">
        <f t="shared" si="1814"/>
        <v>0</v>
      </c>
      <c r="EIM68" s="830">
        <f t="shared" si="1814"/>
        <v>0</v>
      </c>
      <c r="EIO68" s="830">
        <f t="shared" si="1814"/>
        <v>0</v>
      </c>
      <c r="EIQ68" s="830">
        <f t="shared" si="1814"/>
        <v>0</v>
      </c>
      <c r="EIS68" s="830">
        <f t="shared" si="1814"/>
        <v>0</v>
      </c>
      <c r="EIU68" s="830">
        <f t="shared" si="1814"/>
        <v>0</v>
      </c>
      <c r="EIW68" s="830">
        <f t="shared" si="1814"/>
        <v>0</v>
      </c>
      <c r="EIY68" s="830">
        <f t="shared" si="1814"/>
        <v>0</v>
      </c>
      <c r="EJA68" s="830">
        <f t="shared" si="1814"/>
        <v>0</v>
      </c>
      <c r="EJC68" s="830">
        <f t="shared" si="1814"/>
        <v>0</v>
      </c>
      <c r="EJE68" s="830">
        <f t="shared" si="1814"/>
        <v>0</v>
      </c>
      <c r="EJG68" s="830">
        <f t="shared" si="1814"/>
        <v>0</v>
      </c>
      <c r="EJI68" s="830">
        <f t="shared" si="1814"/>
        <v>0</v>
      </c>
      <c r="EJK68" s="830">
        <f t="shared" si="1814"/>
        <v>0</v>
      </c>
      <c r="EJM68" s="830">
        <f t="shared" si="1814"/>
        <v>0</v>
      </c>
      <c r="EJO68" s="830">
        <f t="shared" si="1814"/>
        <v>0</v>
      </c>
      <c r="EJQ68" s="830">
        <f t="shared" si="1814"/>
        <v>0</v>
      </c>
      <c r="EJS68" s="830">
        <f t="shared" si="1814"/>
        <v>0</v>
      </c>
      <c r="EJU68" s="830">
        <f t="shared" si="1814"/>
        <v>0</v>
      </c>
      <c r="EJW68" s="830">
        <f t="shared" si="1814"/>
        <v>0</v>
      </c>
      <c r="EJY68" s="830">
        <f t="shared" si="1814"/>
        <v>0</v>
      </c>
      <c r="EKA68" s="830">
        <f t="shared" si="1814"/>
        <v>0</v>
      </c>
      <c r="EKC68" s="830">
        <f t="shared" si="1814"/>
        <v>0</v>
      </c>
      <c r="EKE68" s="830">
        <f t="shared" si="1846"/>
        <v>0</v>
      </c>
      <c r="EKG68" s="830">
        <f t="shared" si="1846"/>
        <v>0</v>
      </c>
      <c r="EKI68" s="830">
        <f t="shared" si="1846"/>
        <v>0</v>
      </c>
      <c r="EKK68" s="830">
        <f t="shared" si="1846"/>
        <v>0</v>
      </c>
      <c r="EKM68" s="830">
        <f t="shared" si="1846"/>
        <v>0</v>
      </c>
      <c r="EKO68" s="830">
        <f t="shared" si="1846"/>
        <v>0</v>
      </c>
      <c r="EKQ68" s="830">
        <f t="shared" si="1846"/>
        <v>0</v>
      </c>
      <c r="EKS68" s="830">
        <f t="shared" si="1846"/>
        <v>0</v>
      </c>
      <c r="EKU68" s="830">
        <f t="shared" si="1846"/>
        <v>0</v>
      </c>
      <c r="EKW68" s="830">
        <f t="shared" si="1846"/>
        <v>0</v>
      </c>
      <c r="EKY68" s="830">
        <f t="shared" si="1846"/>
        <v>0</v>
      </c>
      <c r="ELA68" s="830">
        <f t="shared" si="1846"/>
        <v>0</v>
      </c>
      <c r="ELC68" s="830">
        <f t="shared" si="1846"/>
        <v>0</v>
      </c>
      <c r="ELE68" s="830">
        <f t="shared" si="1846"/>
        <v>0</v>
      </c>
      <c r="ELG68" s="830">
        <f t="shared" si="1846"/>
        <v>0</v>
      </c>
      <c r="ELI68" s="830">
        <f t="shared" si="1846"/>
        <v>0</v>
      </c>
      <c r="ELK68" s="830">
        <f t="shared" si="1846"/>
        <v>0</v>
      </c>
      <c r="ELM68" s="830">
        <f t="shared" si="1846"/>
        <v>0</v>
      </c>
      <c r="ELO68" s="830">
        <f t="shared" si="1846"/>
        <v>0</v>
      </c>
      <c r="ELQ68" s="830">
        <f t="shared" si="1846"/>
        <v>0</v>
      </c>
      <c r="ELS68" s="830">
        <f t="shared" si="1846"/>
        <v>0</v>
      </c>
      <c r="ELU68" s="830">
        <f t="shared" si="1846"/>
        <v>0</v>
      </c>
      <c r="ELW68" s="830">
        <f t="shared" si="1846"/>
        <v>0</v>
      </c>
      <c r="ELY68" s="830">
        <f t="shared" si="1846"/>
        <v>0</v>
      </c>
      <c r="EMA68" s="830">
        <f t="shared" si="1846"/>
        <v>0</v>
      </c>
      <c r="EMC68" s="830">
        <f t="shared" si="1846"/>
        <v>0</v>
      </c>
      <c r="EME68" s="830">
        <f t="shared" si="1846"/>
        <v>0</v>
      </c>
      <c r="EMG68" s="830">
        <f t="shared" si="1846"/>
        <v>0</v>
      </c>
      <c r="EMI68" s="830">
        <f t="shared" si="1846"/>
        <v>0</v>
      </c>
      <c r="EMK68" s="830">
        <f t="shared" si="1846"/>
        <v>0</v>
      </c>
      <c r="EMM68" s="830">
        <f t="shared" si="1846"/>
        <v>0</v>
      </c>
      <c r="EMO68" s="830">
        <f t="shared" si="1846"/>
        <v>0</v>
      </c>
      <c r="EMQ68" s="830">
        <f t="shared" si="1878"/>
        <v>0</v>
      </c>
      <c r="EMS68" s="830">
        <f t="shared" si="1878"/>
        <v>0</v>
      </c>
      <c r="EMU68" s="830">
        <f t="shared" si="1878"/>
        <v>0</v>
      </c>
      <c r="EMW68" s="830">
        <f t="shared" si="1878"/>
        <v>0</v>
      </c>
      <c r="EMY68" s="830">
        <f t="shared" si="1878"/>
        <v>0</v>
      </c>
      <c r="ENA68" s="830">
        <f t="shared" si="1878"/>
        <v>0</v>
      </c>
      <c r="ENC68" s="830">
        <f t="shared" si="1878"/>
        <v>0</v>
      </c>
      <c r="ENE68" s="830">
        <f t="shared" si="1878"/>
        <v>0</v>
      </c>
      <c r="ENG68" s="830">
        <f t="shared" si="1878"/>
        <v>0</v>
      </c>
      <c r="ENI68" s="830">
        <f t="shared" si="1878"/>
        <v>0</v>
      </c>
      <c r="ENK68" s="830">
        <f t="shared" si="1878"/>
        <v>0</v>
      </c>
      <c r="ENM68" s="830">
        <f t="shared" si="1878"/>
        <v>0</v>
      </c>
      <c r="ENO68" s="830">
        <f t="shared" si="1878"/>
        <v>0</v>
      </c>
      <c r="ENQ68" s="830">
        <f t="shared" si="1878"/>
        <v>0</v>
      </c>
      <c r="ENS68" s="830">
        <f t="shared" si="1878"/>
        <v>0</v>
      </c>
      <c r="ENU68" s="830">
        <f t="shared" si="1878"/>
        <v>0</v>
      </c>
      <c r="ENW68" s="830">
        <f t="shared" si="1878"/>
        <v>0</v>
      </c>
      <c r="ENY68" s="830">
        <f t="shared" si="1878"/>
        <v>0</v>
      </c>
      <c r="EOA68" s="830">
        <f t="shared" si="1878"/>
        <v>0</v>
      </c>
      <c r="EOC68" s="830">
        <f t="shared" si="1878"/>
        <v>0</v>
      </c>
      <c r="EOE68" s="830">
        <f t="shared" si="1878"/>
        <v>0</v>
      </c>
      <c r="EOG68" s="830">
        <f t="shared" si="1878"/>
        <v>0</v>
      </c>
      <c r="EOI68" s="830">
        <f t="shared" si="1878"/>
        <v>0</v>
      </c>
      <c r="EOK68" s="830">
        <f t="shared" si="1878"/>
        <v>0</v>
      </c>
      <c r="EOM68" s="830">
        <f t="shared" si="1878"/>
        <v>0</v>
      </c>
      <c r="EOO68" s="830">
        <f t="shared" si="1878"/>
        <v>0</v>
      </c>
      <c r="EOQ68" s="830">
        <f t="shared" si="1878"/>
        <v>0</v>
      </c>
      <c r="EOS68" s="830">
        <f t="shared" si="1878"/>
        <v>0</v>
      </c>
      <c r="EOU68" s="830">
        <f t="shared" si="1878"/>
        <v>0</v>
      </c>
      <c r="EOW68" s="830">
        <f t="shared" si="1878"/>
        <v>0</v>
      </c>
      <c r="EOY68" s="830">
        <f t="shared" si="1878"/>
        <v>0</v>
      </c>
      <c r="EPA68" s="830">
        <f t="shared" si="1878"/>
        <v>0</v>
      </c>
      <c r="EPC68" s="830">
        <f t="shared" si="1910"/>
        <v>0</v>
      </c>
      <c r="EPE68" s="830">
        <f t="shared" si="1910"/>
        <v>0</v>
      </c>
      <c r="EPG68" s="830">
        <f t="shared" si="1910"/>
        <v>0</v>
      </c>
      <c r="EPI68" s="830">
        <f t="shared" si="1910"/>
        <v>0</v>
      </c>
      <c r="EPK68" s="830">
        <f t="shared" si="1910"/>
        <v>0</v>
      </c>
      <c r="EPM68" s="830">
        <f t="shared" si="1910"/>
        <v>0</v>
      </c>
      <c r="EPO68" s="830">
        <f t="shared" si="1910"/>
        <v>0</v>
      </c>
      <c r="EPQ68" s="830">
        <f t="shared" si="1910"/>
        <v>0</v>
      </c>
      <c r="EPS68" s="830">
        <f t="shared" si="1910"/>
        <v>0</v>
      </c>
      <c r="EPU68" s="830">
        <f t="shared" si="1910"/>
        <v>0</v>
      </c>
      <c r="EPW68" s="830">
        <f t="shared" si="1910"/>
        <v>0</v>
      </c>
      <c r="EPY68" s="830">
        <f t="shared" si="1910"/>
        <v>0</v>
      </c>
      <c r="EQA68" s="830">
        <f t="shared" si="1910"/>
        <v>0</v>
      </c>
      <c r="EQC68" s="830">
        <f t="shared" si="1910"/>
        <v>0</v>
      </c>
      <c r="EQE68" s="830">
        <f t="shared" si="1910"/>
        <v>0</v>
      </c>
      <c r="EQG68" s="830">
        <f t="shared" si="1910"/>
        <v>0</v>
      </c>
      <c r="EQI68" s="830">
        <f t="shared" si="1910"/>
        <v>0</v>
      </c>
      <c r="EQK68" s="830">
        <f t="shared" si="1910"/>
        <v>0</v>
      </c>
      <c r="EQM68" s="830">
        <f t="shared" si="1910"/>
        <v>0</v>
      </c>
      <c r="EQO68" s="830">
        <f t="shared" si="1910"/>
        <v>0</v>
      </c>
      <c r="EQQ68" s="830">
        <f t="shared" si="1910"/>
        <v>0</v>
      </c>
      <c r="EQS68" s="830">
        <f t="shared" si="1910"/>
        <v>0</v>
      </c>
      <c r="EQU68" s="830">
        <f t="shared" si="1910"/>
        <v>0</v>
      </c>
      <c r="EQW68" s="830">
        <f t="shared" si="1910"/>
        <v>0</v>
      </c>
      <c r="EQY68" s="830">
        <f t="shared" si="1910"/>
        <v>0</v>
      </c>
      <c r="ERA68" s="830">
        <f t="shared" si="1910"/>
        <v>0</v>
      </c>
      <c r="ERC68" s="830">
        <f t="shared" si="1910"/>
        <v>0</v>
      </c>
      <c r="ERE68" s="830">
        <f t="shared" si="1910"/>
        <v>0</v>
      </c>
      <c r="ERG68" s="830">
        <f t="shared" si="1910"/>
        <v>0</v>
      </c>
      <c r="ERI68" s="830">
        <f t="shared" si="1910"/>
        <v>0</v>
      </c>
      <c r="ERK68" s="830">
        <f t="shared" si="1910"/>
        <v>0</v>
      </c>
      <c r="ERM68" s="830">
        <f t="shared" si="1910"/>
        <v>0</v>
      </c>
      <c r="ERO68" s="830">
        <f t="shared" si="1942"/>
        <v>0</v>
      </c>
      <c r="ERQ68" s="830">
        <f t="shared" si="1942"/>
        <v>0</v>
      </c>
      <c r="ERS68" s="830">
        <f t="shared" si="1942"/>
        <v>0</v>
      </c>
      <c r="ERU68" s="830">
        <f t="shared" si="1942"/>
        <v>0</v>
      </c>
      <c r="ERW68" s="830">
        <f t="shared" si="1942"/>
        <v>0</v>
      </c>
      <c r="ERY68" s="830">
        <f t="shared" si="1942"/>
        <v>0</v>
      </c>
      <c r="ESA68" s="830">
        <f t="shared" si="1942"/>
        <v>0</v>
      </c>
      <c r="ESC68" s="830">
        <f t="shared" si="1942"/>
        <v>0</v>
      </c>
      <c r="ESE68" s="830">
        <f t="shared" si="1942"/>
        <v>0</v>
      </c>
      <c r="ESG68" s="830">
        <f t="shared" si="1942"/>
        <v>0</v>
      </c>
      <c r="ESI68" s="830">
        <f t="shared" si="1942"/>
        <v>0</v>
      </c>
      <c r="ESK68" s="830">
        <f t="shared" si="1942"/>
        <v>0</v>
      </c>
      <c r="ESM68" s="830">
        <f t="shared" si="1942"/>
        <v>0</v>
      </c>
      <c r="ESO68" s="830">
        <f t="shared" si="1942"/>
        <v>0</v>
      </c>
      <c r="ESQ68" s="830">
        <f t="shared" si="1942"/>
        <v>0</v>
      </c>
      <c r="ESS68" s="830">
        <f t="shared" si="1942"/>
        <v>0</v>
      </c>
      <c r="ESU68" s="830">
        <f t="shared" si="1942"/>
        <v>0</v>
      </c>
      <c r="ESW68" s="830">
        <f t="shared" si="1942"/>
        <v>0</v>
      </c>
      <c r="ESY68" s="830">
        <f t="shared" si="1942"/>
        <v>0</v>
      </c>
      <c r="ETA68" s="830">
        <f t="shared" si="1942"/>
        <v>0</v>
      </c>
      <c r="ETC68" s="830">
        <f t="shared" si="1942"/>
        <v>0</v>
      </c>
      <c r="ETE68" s="830">
        <f t="shared" si="1942"/>
        <v>0</v>
      </c>
      <c r="ETG68" s="830">
        <f t="shared" si="1942"/>
        <v>0</v>
      </c>
      <c r="ETI68" s="830">
        <f t="shared" si="1942"/>
        <v>0</v>
      </c>
      <c r="ETK68" s="830">
        <f t="shared" si="1942"/>
        <v>0</v>
      </c>
      <c r="ETM68" s="830">
        <f t="shared" si="1942"/>
        <v>0</v>
      </c>
      <c r="ETO68" s="830">
        <f t="shared" si="1942"/>
        <v>0</v>
      </c>
      <c r="ETQ68" s="830">
        <f t="shared" si="1942"/>
        <v>0</v>
      </c>
      <c r="ETS68" s="830">
        <f t="shared" si="1942"/>
        <v>0</v>
      </c>
      <c r="ETU68" s="830">
        <f t="shared" si="1942"/>
        <v>0</v>
      </c>
      <c r="ETW68" s="830">
        <f t="shared" si="1942"/>
        <v>0</v>
      </c>
      <c r="ETY68" s="830">
        <f t="shared" si="1942"/>
        <v>0</v>
      </c>
      <c r="EUA68" s="830">
        <f t="shared" si="1974"/>
        <v>0</v>
      </c>
      <c r="EUC68" s="830">
        <f t="shared" si="1974"/>
        <v>0</v>
      </c>
      <c r="EUE68" s="830">
        <f t="shared" si="1974"/>
        <v>0</v>
      </c>
      <c r="EUG68" s="830">
        <f t="shared" si="1974"/>
        <v>0</v>
      </c>
      <c r="EUI68" s="830">
        <f t="shared" si="1974"/>
        <v>0</v>
      </c>
      <c r="EUK68" s="830">
        <f t="shared" si="1974"/>
        <v>0</v>
      </c>
      <c r="EUM68" s="830">
        <f t="shared" si="1974"/>
        <v>0</v>
      </c>
      <c r="EUO68" s="830">
        <f t="shared" si="1974"/>
        <v>0</v>
      </c>
      <c r="EUQ68" s="830">
        <f t="shared" si="1974"/>
        <v>0</v>
      </c>
      <c r="EUS68" s="830">
        <f t="shared" si="1974"/>
        <v>0</v>
      </c>
      <c r="EUU68" s="830">
        <f t="shared" si="1974"/>
        <v>0</v>
      </c>
      <c r="EUW68" s="830">
        <f t="shared" si="1974"/>
        <v>0</v>
      </c>
      <c r="EUY68" s="830">
        <f t="shared" si="1974"/>
        <v>0</v>
      </c>
      <c r="EVA68" s="830">
        <f t="shared" si="1974"/>
        <v>0</v>
      </c>
      <c r="EVC68" s="830">
        <f t="shared" si="1974"/>
        <v>0</v>
      </c>
      <c r="EVE68" s="830">
        <f t="shared" si="1974"/>
        <v>0</v>
      </c>
      <c r="EVG68" s="830">
        <f t="shared" si="1974"/>
        <v>0</v>
      </c>
      <c r="EVI68" s="830">
        <f t="shared" si="1974"/>
        <v>0</v>
      </c>
      <c r="EVK68" s="830">
        <f t="shared" si="1974"/>
        <v>0</v>
      </c>
      <c r="EVM68" s="830">
        <f t="shared" si="1974"/>
        <v>0</v>
      </c>
      <c r="EVO68" s="830">
        <f t="shared" si="1974"/>
        <v>0</v>
      </c>
      <c r="EVQ68" s="830">
        <f t="shared" si="1974"/>
        <v>0</v>
      </c>
      <c r="EVS68" s="830">
        <f t="shared" si="1974"/>
        <v>0</v>
      </c>
      <c r="EVU68" s="830">
        <f t="shared" si="1974"/>
        <v>0</v>
      </c>
      <c r="EVW68" s="830">
        <f t="shared" si="1974"/>
        <v>0</v>
      </c>
      <c r="EVY68" s="830">
        <f t="shared" si="1974"/>
        <v>0</v>
      </c>
      <c r="EWA68" s="830">
        <f t="shared" si="1974"/>
        <v>0</v>
      </c>
      <c r="EWC68" s="830">
        <f t="shared" si="1974"/>
        <v>0</v>
      </c>
      <c r="EWE68" s="830">
        <f t="shared" si="1974"/>
        <v>0</v>
      </c>
      <c r="EWG68" s="830">
        <f t="shared" si="1974"/>
        <v>0</v>
      </c>
      <c r="EWI68" s="830">
        <f t="shared" si="1974"/>
        <v>0</v>
      </c>
      <c r="EWK68" s="830">
        <f t="shared" si="1974"/>
        <v>0</v>
      </c>
      <c r="EWM68" s="830">
        <f t="shared" si="2006"/>
        <v>0</v>
      </c>
      <c r="EWO68" s="830">
        <f t="shared" si="2006"/>
        <v>0</v>
      </c>
      <c r="EWQ68" s="830">
        <f t="shared" si="2006"/>
        <v>0</v>
      </c>
      <c r="EWS68" s="830">
        <f t="shared" si="2006"/>
        <v>0</v>
      </c>
      <c r="EWU68" s="830">
        <f t="shared" si="2006"/>
        <v>0</v>
      </c>
      <c r="EWW68" s="830">
        <f t="shared" si="2006"/>
        <v>0</v>
      </c>
      <c r="EWY68" s="830">
        <f t="shared" si="2006"/>
        <v>0</v>
      </c>
      <c r="EXA68" s="830">
        <f t="shared" si="2006"/>
        <v>0</v>
      </c>
      <c r="EXC68" s="830">
        <f t="shared" si="2006"/>
        <v>0</v>
      </c>
      <c r="EXE68" s="830">
        <f t="shared" si="2006"/>
        <v>0</v>
      </c>
      <c r="EXG68" s="830">
        <f t="shared" si="2006"/>
        <v>0</v>
      </c>
      <c r="EXI68" s="830">
        <f t="shared" si="2006"/>
        <v>0</v>
      </c>
      <c r="EXK68" s="830">
        <f t="shared" si="2006"/>
        <v>0</v>
      </c>
      <c r="EXM68" s="830">
        <f t="shared" si="2006"/>
        <v>0</v>
      </c>
      <c r="EXO68" s="830">
        <f t="shared" si="2006"/>
        <v>0</v>
      </c>
      <c r="EXQ68" s="830">
        <f t="shared" si="2006"/>
        <v>0</v>
      </c>
      <c r="EXS68" s="830">
        <f t="shared" si="2006"/>
        <v>0</v>
      </c>
      <c r="EXU68" s="830">
        <f t="shared" si="2006"/>
        <v>0</v>
      </c>
      <c r="EXW68" s="830">
        <f t="shared" si="2006"/>
        <v>0</v>
      </c>
      <c r="EXY68" s="830">
        <f t="shared" si="2006"/>
        <v>0</v>
      </c>
      <c r="EYA68" s="830">
        <f t="shared" si="2006"/>
        <v>0</v>
      </c>
      <c r="EYC68" s="830">
        <f t="shared" si="2006"/>
        <v>0</v>
      </c>
      <c r="EYE68" s="830">
        <f t="shared" si="2006"/>
        <v>0</v>
      </c>
      <c r="EYG68" s="830">
        <f t="shared" si="2006"/>
        <v>0</v>
      </c>
      <c r="EYI68" s="830">
        <f t="shared" si="2006"/>
        <v>0</v>
      </c>
      <c r="EYK68" s="830">
        <f t="shared" si="2006"/>
        <v>0</v>
      </c>
      <c r="EYM68" s="830">
        <f t="shared" si="2006"/>
        <v>0</v>
      </c>
      <c r="EYO68" s="830">
        <f t="shared" si="2006"/>
        <v>0</v>
      </c>
      <c r="EYQ68" s="830">
        <f t="shared" si="2006"/>
        <v>0</v>
      </c>
      <c r="EYS68" s="830">
        <f t="shared" si="2006"/>
        <v>0</v>
      </c>
      <c r="EYU68" s="830">
        <f t="shared" si="2006"/>
        <v>0</v>
      </c>
      <c r="EYW68" s="830">
        <f t="shared" si="2006"/>
        <v>0</v>
      </c>
      <c r="EYY68" s="830">
        <f t="shared" si="2038"/>
        <v>0</v>
      </c>
      <c r="EZA68" s="830">
        <f t="shared" si="2038"/>
        <v>0</v>
      </c>
      <c r="EZC68" s="830">
        <f t="shared" si="2038"/>
        <v>0</v>
      </c>
      <c r="EZE68" s="830">
        <f t="shared" si="2038"/>
        <v>0</v>
      </c>
      <c r="EZG68" s="830">
        <f t="shared" si="2038"/>
        <v>0</v>
      </c>
      <c r="EZI68" s="830">
        <f t="shared" si="2038"/>
        <v>0</v>
      </c>
      <c r="EZK68" s="830">
        <f t="shared" si="2038"/>
        <v>0</v>
      </c>
      <c r="EZM68" s="830">
        <f t="shared" si="2038"/>
        <v>0</v>
      </c>
      <c r="EZO68" s="830">
        <f t="shared" si="2038"/>
        <v>0</v>
      </c>
      <c r="EZQ68" s="830">
        <f t="shared" si="2038"/>
        <v>0</v>
      </c>
      <c r="EZS68" s="830">
        <f t="shared" si="2038"/>
        <v>0</v>
      </c>
      <c r="EZU68" s="830">
        <f t="shared" si="2038"/>
        <v>0</v>
      </c>
      <c r="EZW68" s="830">
        <f t="shared" si="2038"/>
        <v>0</v>
      </c>
      <c r="EZY68" s="830">
        <f t="shared" si="2038"/>
        <v>0</v>
      </c>
      <c r="FAA68" s="830">
        <f t="shared" si="2038"/>
        <v>0</v>
      </c>
      <c r="FAC68" s="830">
        <f t="shared" si="2038"/>
        <v>0</v>
      </c>
      <c r="FAE68" s="830">
        <f t="shared" si="2038"/>
        <v>0</v>
      </c>
      <c r="FAG68" s="830">
        <f t="shared" si="2038"/>
        <v>0</v>
      </c>
      <c r="FAI68" s="830">
        <f t="shared" si="2038"/>
        <v>0</v>
      </c>
      <c r="FAK68" s="830">
        <f t="shared" si="2038"/>
        <v>0</v>
      </c>
      <c r="FAM68" s="830">
        <f t="shared" si="2038"/>
        <v>0</v>
      </c>
      <c r="FAO68" s="830">
        <f t="shared" si="2038"/>
        <v>0</v>
      </c>
      <c r="FAQ68" s="830">
        <f t="shared" si="2038"/>
        <v>0</v>
      </c>
      <c r="FAS68" s="830">
        <f t="shared" si="2038"/>
        <v>0</v>
      </c>
      <c r="FAU68" s="830">
        <f t="shared" si="2038"/>
        <v>0</v>
      </c>
      <c r="FAW68" s="830">
        <f t="shared" si="2038"/>
        <v>0</v>
      </c>
      <c r="FAY68" s="830">
        <f t="shared" si="2038"/>
        <v>0</v>
      </c>
      <c r="FBA68" s="830">
        <f t="shared" si="2038"/>
        <v>0</v>
      </c>
      <c r="FBC68" s="830">
        <f t="shared" si="2038"/>
        <v>0</v>
      </c>
      <c r="FBE68" s="830">
        <f t="shared" si="2038"/>
        <v>0</v>
      </c>
      <c r="FBG68" s="830">
        <f t="shared" si="2038"/>
        <v>0</v>
      </c>
      <c r="FBI68" s="830">
        <f t="shared" si="2038"/>
        <v>0</v>
      </c>
      <c r="FBK68" s="830">
        <f t="shared" si="2070"/>
        <v>0</v>
      </c>
      <c r="FBM68" s="830">
        <f t="shared" si="2070"/>
        <v>0</v>
      </c>
      <c r="FBO68" s="830">
        <f t="shared" si="2070"/>
        <v>0</v>
      </c>
      <c r="FBQ68" s="830">
        <f t="shared" si="2070"/>
        <v>0</v>
      </c>
      <c r="FBS68" s="830">
        <f t="shared" si="2070"/>
        <v>0</v>
      </c>
      <c r="FBU68" s="830">
        <f t="shared" si="2070"/>
        <v>0</v>
      </c>
      <c r="FBW68" s="830">
        <f t="shared" si="2070"/>
        <v>0</v>
      </c>
      <c r="FBY68" s="830">
        <f t="shared" si="2070"/>
        <v>0</v>
      </c>
      <c r="FCA68" s="830">
        <f t="shared" si="2070"/>
        <v>0</v>
      </c>
      <c r="FCC68" s="830">
        <f t="shared" si="2070"/>
        <v>0</v>
      </c>
      <c r="FCE68" s="830">
        <f t="shared" si="2070"/>
        <v>0</v>
      </c>
      <c r="FCG68" s="830">
        <f t="shared" si="2070"/>
        <v>0</v>
      </c>
      <c r="FCI68" s="830">
        <f t="shared" si="2070"/>
        <v>0</v>
      </c>
      <c r="FCK68" s="830">
        <f t="shared" si="2070"/>
        <v>0</v>
      </c>
      <c r="FCM68" s="830">
        <f t="shared" si="2070"/>
        <v>0</v>
      </c>
      <c r="FCO68" s="830">
        <f t="shared" si="2070"/>
        <v>0</v>
      </c>
      <c r="FCQ68" s="830">
        <f t="shared" si="2070"/>
        <v>0</v>
      </c>
      <c r="FCS68" s="830">
        <f t="shared" si="2070"/>
        <v>0</v>
      </c>
      <c r="FCU68" s="830">
        <f t="shared" si="2070"/>
        <v>0</v>
      </c>
      <c r="FCW68" s="830">
        <f t="shared" si="2070"/>
        <v>0</v>
      </c>
      <c r="FCY68" s="830">
        <f t="shared" si="2070"/>
        <v>0</v>
      </c>
      <c r="FDA68" s="830">
        <f t="shared" si="2070"/>
        <v>0</v>
      </c>
      <c r="FDC68" s="830">
        <f t="shared" si="2070"/>
        <v>0</v>
      </c>
      <c r="FDE68" s="830">
        <f t="shared" si="2070"/>
        <v>0</v>
      </c>
      <c r="FDG68" s="830">
        <f t="shared" si="2070"/>
        <v>0</v>
      </c>
      <c r="FDI68" s="830">
        <f t="shared" si="2070"/>
        <v>0</v>
      </c>
      <c r="FDK68" s="830">
        <f t="shared" si="2070"/>
        <v>0</v>
      </c>
      <c r="FDM68" s="830">
        <f t="shared" si="2070"/>
        <v>0</v>
      </c>
      <c r="FDO68" s="830">
        <f t="shared" si="2070"/>
        <v>0</v>
      </c>
      <c r="FDQ68" s="830">
        <f t="shared" si="2070"/>
        <v>0</v>
      </c>
      <c r="FDS68" s="830">
        <f t="shared" si="2070"/>
        <v>0</v>
      </c>
      <c r="FDU68" s="830">
        <f t="shared" si="2070"/>
        <v>0</v>
      </c>
      <c r="FDW68" s="830">
        <f t="shared" si="2102"/>
        <v>0</v>
      </c>
      <c r="FDY68" s="830">
        <f t="shared" si="2102"/>
        <v>0</v>
      </c>
      <c r="FEA68" s="830">
        <f t="shared" si="2102"/>
        <v>0</v>
      </c>
      <c r="FEC68" s="830">
        <f t="shared" si="2102"/>
        <v>0</v>
      </c>
      <c r="FEE68" s="830">
        <f t="shared" si="2102"/>
        <v>0</v>
      </c>
      <c r="FEG68" s="830">
        <f t="shared" si="2102"/>
        <v>0</v>
      </c>
      <c r="FEI68" s="830">
        <f t="shared" si="2102"/>
        <v>0</v>
      </c>
      <c r="FEK68" s="830">
        <f t="shared" si="2102"/>
        <v>0</v>
      </c>
      <c r="FEM68" s="830">
        <f t="shared" si="2102"/>
        <v>0</v>
      </c>
      <c r="FEO68" s="830">
        <f t="shared" si="2102"/>
        <v>0</v>
      </c>
      <c r="FEQ68" s="830">
        <f t="shared" si="2102"/>
        <v>0</v>
      </c>
      <c r="FES68" s="830">
        <f t="shared" si="2102"/>
        <v>0</v>
      </c>
      <c r="FEU68" s="830">
        <f t="shared" si="2102"/>
        <v>0</v>
      </c>
      <c r="FEW68" s="830">
        <f t="shared" si="2102"/>
        <v>0</v>
      </c>
      <c r="FEY68" s="830">
        <f t="shared" si="2102"/>
        <v>0</v>
      </c>
      <c r="FFA68" s="830">
        <f t="shared" si="2102"/>
        <v>0</v>
      </c>
      <c r="FFC68" s="830">
        <f t="shared" si="2102"/>
        <v>0</v>
      </c>
      <c r="FFE68" s="830">
        <f t="shared" si="2102"/>
        <v>0</v>
      </c>
      <c r="FFG68" s="830">
        <f t="shared" si="2102"/>
        <v>0</v>
      </c>
      <c r="FFI68" s="830">
        <f t="shared" si="2102"/>
        <v>0</v>
      </c>
      <c r="FFK68" s="830">
        <f t="shared" si="2102"/>
        <v>0</v>
      </c>
      <c r="FFM68" s="830">
        <f t="shared" si="2102"/>
        <v>0</v>
      </c>
      <c r="FFO68" s="830">
        <f t="shared" si="2102"/>
        <v>0</v>
      </c>
      <c r="FFQ68" s="830">
        <f t="shared" si="2102"/>
        <v>0</v>
      </c>
      <c r="FFS68" s="830">
        <f t="shared" si="2102"/>
        <v>0</v>
      </c>
      <c r="FFU68" s="830">
        <f t="shared" si="2102"/>
        <v>0</v>
      </c>
      <c r="FFW68" s="830">
        <f t="shared" si="2102"/>
        <v>0</v>
      </c>
      <c r="FFY68" s="830">
        <f t="shared" si="2102"/>
        <v>0</v>
      </c>
      <c r="FGA68" s="830">
        <f t="shared" si="2102"/>
        <v>0</v>
      </c>
      <c r="FGC68" s="830">
        <f t="shared" si="2102"/>
        <v>0</v>
      </c>
      <c r="FGE68" s="830">
        <f t="shared" si="2102"/>
        <v>0</v>
      </c>
      <c r="FGG68" s="830">
        <f t="shared" si="2102"/>
        <v>0</v>
      </c>
      <c r="FGI68" s="830">
        <f t="shared" si="2134"/>
        <v>0</v>
      </c>
      <c r="FGK68" s="830">
        <f t="shared" si="2134"/>
        <v>0</v>
      </c>
      <c r="FGM68" s="830">
        <f t="shared" si="2134"/>
        <v>0</v>
      </c>
      <c r="FGO68" s="830">
        <f t="shared" si="2134"/>
        <v>0</v>
      </c>
      <c r="FGQ68" s="830">
        <f t="shared" si="2134"/>
        <v>0</v>
      </c>
      <c r="FGS68" s="830">
        <f t="shared" si="2134"/>
        <v>0</v>
      </c>
      <c r="FGU68" s="830">
        <f t="shared" si="2134"/>
        <v>0</v>
      </c>
      <c r="FGW68" s="830">
        <f t="shared" si="2134"/>
        <v>0</v>
      </c>
      <c r="FGY68" s="830">
        <f t="shared" si="2134"/>
        <v>0</v>
      </c>
      <c r="FHA68" s="830">
        <f t="shared" si="2134"/>
        <v>0</v>
      </c>
      <c r="FHC68" s="830">
        <f t="shared" si="2134"/>
        <v>0</v>
      </c>
      <c r="FHE68" s="830">
        <f t="shared" si="2134"/>
        <v>0</v>
      </c>
      <c r="FHG68" s="830">
        <f t="shared" si="2134"/>
        <v>0</v>
      </c>
      <c r="FHI68" s="830">
        <f t="shared" si="2134"/>
        <v>0</v>
      </c>
      <c r="FHK68" s="830">
        <f t="shared" si="2134"/>
        <v>0</v>
      </c>
      <c r="FHM68" s="830">
        <f t="shared" si="2134"/>
        <v>0</v>
      </c>
      <c r="FHO68" s="830">
        <f t="shared" si="2134"/>
        <v>0</v>
      </c>
      <c r="FHQ68" s="830">
        <f t="shared" si="2134"/>
        <v>0</v>
      </c>
      <c r="FHS68" s="830">
        <f t="shared" si="2134"/>
        <v>0</v>
      </c>
      <c r="FHU68" s="830">
        <f t="shared" si="2134"/>
        <v>0</v>
      </c>
      <c r="FHW68" s="830">
        <f t="shared" si="2134"/>
        <v>0</v>
      </c>
      <c r="FHY68" s="830">
        <f t="shared" si="2134"/>
        <v>0</v>
      </c>
      <c r="FIA68" s="830">
        <f t="shared" si="2134"/>
        <v>0</v>
      </c>
      <c r="FIC68" s="830">
        <f t="shared" si="2134"/>
        <v>0</v>
      </c>
      <c r="FIE68" s="830">
        <f t="shared" si="2134"/>
        <v>0</v>
      </c>
      <c r="FIG68" s="830">
        <f t="shared" si="2134"/>
        <v>0</v>
      </c>
      <c r="FII68" s="830">
        <f t="shared" si="2134"/>
        <v>0</v>
      </c>
      <c r="FIK68" s="830">
        <f t="shared" si="2134"/>
        <v>0</v>
      </c>
      <c r="FIM68" s="830">
        <f t="shared" si="2134"/>
        <v>0</v>
      </c>
      <c r="FIO68" s="830">
        <f t="shared" si="2134"/>
        <v>0</v>
      </c>
      <c r="FIQ68" s="830">
        <f t="shared" si="2134"/>
        <v>0</v>
      </c>
      <c r="FIS68" s="830">
        <f t="shared" si="2134"/>
        <v>0</v>
      </c>
      <c r="FIU68" s="830">
        <f t="shared" si="2166"/>
        <v>0</v>
      </c>
      <c r="FIW68" s="830">
        <f t="shared" si="2166"/>
        <v>0</v>
      </c>
      <c r="FIY68" s="830">
        <f t="shared" si="2166"/>
        <v>0</v>
      </c>
      <c r="FJA68" s="830">
        <f t="shared" si="2166"/>
        <v>0</v>
      </c>
      <c r="FJC68" s="830">
        <f t="shared" si="2166"/>
        <v>0</v>
      </c>
      <c r="FJE68" s="830">
        <f t="shared" si="2166"/>
        <v>0</v>
      </c>
      <c r="FJG68" s="830">
        <f t="shared" si="2166"/>
        <v>0</v>
      </c>
      <c r="FJI68" s="830">
        <f t="shared" si="2166"/>
        <v>0</v>
      </c>
      <c r="FJK68" s="830">
        <f t="shared" si="2166"/>
        <v>0</v>
      </c>
      <c r="FJM68" s="830">
        <f t="shared" si="2166"/>
        <v>0</v>
      </c>
      <c r="FJO68" s="830">
        <f t="shared" si="2166"/>
        <v>0</v>
      </c>
      <c r="FJQ68" s="830">
        <f t="shared" si="2166"/>
        <v>0</v>
      </c>
      <c r="FJS68" s="830">
        <f t="shared" si="2166"/>
        <v>0</v>
      </c>
      <c r="FJU68" s="830">
        <f t="shared" si="2166"/>
        <v>0</v>
      </c>
      <c r="FJW68" s="830">
        <f t="shared" si="2166"/>
        <v>0</v>
      </c>
      <c r="FJY68" s="830">
        <f t="shared" si="2166"/>
        <v>0</v>
      </c>
      <c r="FKA68" s="830">
        <f t="shared" si="2166"/>
        <v>0</v>
      </c>
      <c r="FKC68" s="830">
        <f t="shared" si="2166"/>
        <v>0</v>
      </c>
      <c r="FKE68" s="830">
        <f t="shared" si="2166"/>
        <v>0</v>
      </c>
      <c r="FKG68" s="830">
        <f t="shared" si="2166"/>
        <v>0</v>
      </c>
      <c r="FKI68" s="830">
        <f t="shared" si="2166"/>
        <v>0</v>
      </c>
      <c r="FKK68" s="830">
        <f t="shared" si="2166"/>
        <v>0</v>
      </c>
      <c r="FKM68" s="830">
        <f t="shared" si="2166"/>
        <v>0</v>
      </c>
      <c r="FKO68" s="830">
        <f t="shared" si="2166"/>
        <v>0</v>
      </c>
      <c r="FKQ68" s="830">
        <f t="shared" si="2166"/>
        <v>0</v>
      </c>
      <c r="FKS68" s="830">
        <f t="shared" si="2166"/>
        <v>0</v>
      </c>
      <c r="FKU68" s="830">
        <f t="shared" si="2166"/>
        <v>0</v>
      </c>
      <c r="FKW68" s="830">
        <f t="shared" si="2166"/>
        <v>0</v>
      </c>
      <c r="FKY68" s="830">
        <f t="shared" si="2166"/>
        <v>0</v>
      </c>
      <c r="FLA68" s="830">
        <f t="shared" si="2166"/>
        <v>0</v>
      </c>
      <c r="FLC68" s="830">
        <f t="shared" si="2166"/>
        <v>0</v>
      </c>
      <c r="FLE68" s="830">
        <f t="shared" si="2166"/>
        <v>0</v>
      </c>
      <c r="FLG68" s="830">
        <f t="shared" si="2198"/>
        <v>0</v>
      </c>
      <c r="FLI68" s="830">
        <f t="shared" si="2198"/>
        <v>0</v>
      </c>
      <c r="FLK68" s="830">
        <f t="shared" si="2198"/>
        <v>0</v>
      </c>
      <c r="FLM68" s="830">
        <f t="shared" si="2198"/>
        <v>0</v>
      </c>
      <c r="FLO68" s="830">
        <f t="shared" si="2198"/>
        <v>0</v>
      </c>
      <c r="FLQ68" s="830">
        <f t="shared" si="2198"/>
        <v>0</v>
      </c>
      <c r="FLS68" s="830">
        <f t="shared" si="2198"/>
        <v>0</v>
      </c>
      <c r="FLU68" s="830">
        <f t="shared" si="2198"/>
        <v>0</v>
      </c>
      <c r="FLW68" s="830">
        <f t="shared" si="2198"/>
        <v>0</v>
      </c>
      <c r="FLY68" s="830">
        <f t="shared" si="2198"/>
        <v>0</v>
      </c>
      <c r="FMA68" s="830">
        <f t="shared" si="2198"/>
        <v>0</v>
      </c>
      <c r="FMC68" s="830">
        <f t="shared" si="2198"/>
        <v>0</v>
      </c>
      <c r="FME68" s="830">
        <f t="shared" si="2198"/>
        <v>0</v>
      </c>
      <c r="FMG68" s="830">
        <f t="shared" si="2198"/>
        <v>0</v>
      </c>
      <c r="FMI68" s="830">
        <f t="shared" si="2198"/>
        <v>0</v>
      </c>
      <c r="FMK68" s="830">
        <f t="shared" si="2198"/>
        <v>0</v>
      </c>
      <c r="FMM68" s="830">
        <f t="shared" si="2198"/>
        <v>0</v>
      </c>
      <c r="FMO68" s="830">
        <f t="shared" si="2198"/>
        <v>0</v>
      </c>
      <c r="FMQ68" s="830">
        <f t="shared" si="2198"/>
        <v>0</v>
      </c>
      <c r="FMS68" s="830">
        <f t="shared" si="2198"/>
        <v>0</v>
      </c>
      <c r="FMU68" s="830">
        <f t="shared" si="2198"/>
        <v>0</v>
      </c>
      <c r="FMW68" s="830">
        <f t="shared" si="2198"/>
        <v>0</v>
      </c>
      <c r="FMY68" s="830">
        <f t="shared" si="2198"/>
        <v>0</v>
      </c>
      <c r="FNA68" s="830">
        <f t="shared" si="2198"/>
        <v>0</v>
      </c>
      <c r="FNC68" s="830">
        <f t="shared" si="2198"/>
        <v>0</v>
      </c>
      <c r="FNE68" s="830">
        <f t="shared" si="2198"/>
        <v>0</v>
      </c>
      <c r="FNG68" s="830">
        <f t="shared" si="2198"/>
        <v>0</v>
      </c>
      <c r="FNI68" s="830">
        <f t="shared" si="2198"/>
        <v>0</v>
      </c>
      <c r="FNK68" s="830">
        <f t="shared" si="2198"/>
        <v>0</v>
      </c>
      <c r="FNM68" s="830">
        <f t="shared" si="2198"/>
        <v>0</v>
      </c>
      <c r="FNO68" s="830">
        <f t="shared" si="2198"/>
        <v>0</v>
      </c>
      <c r="FNQ68" s="830">
        <f t="shared" si="2198"/>
        <v>0</v>
      </c>
      <c r="FNS68" s="830">
        <f t="shared" si="2230"/>
        <v>0</v>
      </c>
      <c r="FNU68" s="830">
        <f t="shared" si="2230"/>
        <v>0</v>
      </c>
      <c r="FNW68" s="830">
        <f t="shared" si="2230"/>
        <v>0</v>
      </c>
      <c r="FNY68" s="830">
        <f t="shared" si="2230"/>
        <v>0</v>
      </c>
      <c r="FOA68" s="830">
        <f t="shared" si="2230"/>
        <v>0</v>
      </c>
      <c r="FOC68" s="830">
        <f t="shared" si="2230"/>
        <v>0</v>
      </c>
      <c r="FOE68" s="830">
        <f t="shared" si="2230"/>
        <v>0</v>
      </c>
      <c r="FOG68" s="830">
        <f t="shared" si="2230"/>
        <v>0</v>
      </c>
      <c r="FOI68" s="830">
        <f t="shared" si="2230"/>
        <v>0</v>
      </c>
      <c r="FOK68" s="830">
        <f t="shared" si="2230"/>
        <v>0</v>
      </c>
      <c r="FOM68" s="830">
        <f t="shared" si="2230"/>
        <v>0</v>
      </c>
      <c r="FOO68" s="830">
        <f t="shared" si="2230"/>
        <v>0</v>
      </c>
      <c r="FOQ68" s="830">
        <f t="shared" si="2230"/>
        <v>0</v>
      </c>
      <c r="FOS68" s="830">
        <f t="shared" si="2230"/>
        <v>0</v>
      </c>
      <c r="FOU68" s="830">
        <f t="shared" si="2230"/>
        <v>0</v>
      </c>
      <c r="FOW68" s="830">
        <f t="shared" si="2230"/>
        <v>0</v>
      </c>
      <c r="FOY68" s="830">
        <f t="shared" si="2230"/>
        <v>0</v>
      </c>
      <c r="FPA68" s="830">
        <f t="shared" si="2230"/>
        <v>0</v>
      </c>
      <c r="FPC68" s="830">
        <f t="shared" si="2230"/>
        <v>0</v>
      </c>
      <c r="FPE68" s="830">
        <f t="shared" si="2230"/>
        <v>0</v>
      </c>
      <c r="FPG68" s="830">
        <f t="shared" si="2230"/>
        <v>0</v>
      </c>
      <c r="FPI68" s="830">
        <f t="shared" si="2230"/>
        <v>0</v>
      </c>
      <c r="FPK68" s="830">
        <f t="shared" si="2230"/>
        <v>0</v>
      </c>
      <c r="FPM68" s="830">
        <f t="shared" si="2230"/>
        <v>0</v>
      </c>
      <c r="FPO68" s="830">
        <f t="shared" si="2230"/>
        <v>0</v>
      </c>
      <c r="FPQ68" s="830">
        <f t="shared" si="2230"/>
        <v>0</v>
      </c>
      <c r="FPS68" s="830">
        <f t="shared" si="2230"/>
        <v>0</v>
      </c>
      <c r="FPU68" s="830">
        <f t="shared" si="2230"/>
        <v>0</v>
      </c>
      <c r="FPW68" s="830">
        <f t="shared" si="2230"/>
        <v>0</v>
      </c>
      <c r="FPY68" s="830">
        <f t="shared" si="2230"/>
        <v>0</v>
      </c>
      <c r="FQA68" s="830">
        <f t="shared" si="2230"/>
        <v>0</v>
      </c>
      <c r="FQC68" s="830">
        <f t="shared" si="2230"/>
        <v>0</v>
      </c>
      <c r="FQE68" s="830">
        <f t="shared" si="2262"/>
        <v>0</v>
      </c>
      <c r="FQG68" s="830">
        <f t="shared" si="2262"/>
        <v>0</v>
      </c>
      <c r="FQI68" s="830">
        <f t="shared" si="2262"/>
        <v>0</v>
      </c>
      <c r="FQK68" s="830">
        <f t="shared" si="2262"/>
        <v>0</v>
      </c>
      <c r="FQM68" s="830">
        <f t="shared" si="2262"/>
        <v>0</v>
      </c>
      <c r="FQO68" s="830">
        <f t="shared" si="2262"/>
        <v>0</v>
      </c>
      <c r="FQQ68" s="830">
        <f t="shared" si="2262"/>
        <v>0</v>
      </c>
      <c r="FQS68" s="830">
        <f t="shared" si="2262"/>
        <v>0</v>
      </c>
      <c r="FQU68" s="830">
        <f t="shared" si="2262"/>
        <v>0</v>
      </c>
      <c r="FQW68" s="830">
        <f t="shared" si="2262"/>
        <v>0</v>
      </c>
      <c r="FQY68" s="830">
        <f t="shared" si="2262"/>
        <v>0</v>
      </c>
      <c r="FRA68" s="830">
        <f t="shared" si="2262"/>
        <v>0</v>
      </c>
      <c r="FRC68" s="830">
        <f t="shared" si="2262"/>
        <v>0</v>
      </c>
      <c r="FRE68" s="830">
        <f t="shared" si="2262"/>
        <v>0</v>
      </c>
      <c r="FRG68" s="830">
        <f t="shared" si="2262"/>
        <v>0</v>
      </c>
      <c r="FRI68" s="830">
        <f t="shared" si="2262"/>
        <v>0</v>
      </c>
      <c r="FRK68" s="830">
        <f t="shared" si="2262"/>
        <v>0</v>
      </c>
      <c r="FRM68" s="830">
        <f t="shared" si="2262"/>
        <v>0</v>
      </c>
      <c r="FRO68" s="830">
        <f t="shared" si="2262"/>
        <v>0</v>
      </c>
      <c r="FRQ68" s="830">
        <f t="shared" si="2262"/>
        <v>0</v>
      </c>
      <c r="FRS68" s="830">
        <f t="shared" si="2262"/>
        <v>0</v>
      </c>
      <c r="FRU68" s="830">
        <f t="shared" si="2262"/>
        <v>0</v>
      </c>
      <c r="FRW68" s="830">
        <f t="shared" si="2262"/>
        <v>0</v>
      </c>
      <c r="FRY68" s="830">
        <f t="shared" si="2262"/>
        <v>0</v>
      </c>
      <c r="FSA68" s="830">
        <f t="shared" si="2262"/>
        <v>0</v>
      </c>
      <c r="FSC68" s="830">
        <f t="shared" si="2262"/>
        <v>0</v>
      </c>
      <c r="FSE68" s="830">
        <f t="shared" si="2262"/>
        <v>0</v>
      </c>
      <c r="FSG68" s="830">
        <f t="shared" si="2262"/>
        <v>0</v>
      </c>
      <c r="FSI68" s="830">
        <f t="shared" si="2262"/>
        <v>0</v>
      </c>
      <c r="FSK68" s="830">
        <f t="shared" si="2262"/>
        <v>0</v>
      </c>
      <c r="FSM68" s="830">
        <f t="shared" si="2262"/>
        <v>0</v>
      </c>
      <c r="FSO68" s="830">
        <f t="shared" si="2262"/>
        <v>0</v>
      </c>
      <c r="FSQ68" s="830">
        <f t="shared" si="2294"/>
        <v>0</v>
      </c>
      <c r="FSS68" s="830">
        <f t="shared" si="2294"/>
        <v>0</v>
      </c>
      <c r="FSU68" s="830">
        <f t="shared" si="2294"/>
        <v>0</v>
      </c>
      <c r="FSW68" s="830">
        <f t="shared" si="2294"/>
        <v>0</v>
      </c>
      <c r="FSY68" s="830">
        <f t="shared" si="2294"/>
        <v>0</v>
      </c>
      <c r="FTA68" s="830">
        <f t="shared" si="2294"/>
        <v>0</v>
      </c>
      <c r="FTC68" s="830">
        <f t="shared" si="2294"/>
        <v>0</v>
      </c>
      <c r="FTE68" s="830">
        <f t="shared" si="2294"/>
        <v>0</v>
      </c>
      <c r="FTG68" s="830">
        <f t="shared" si="2294"/>
        <v>0</v>
      </c>
      <c r="FTI68" s="830">
        <f t="shared" si="2294"/>
        <v>0</v>
      </c>
      <c r="FTK68" s="830">
        <f t="shared" si="2294"/>
        <v>0</v>
      </c>
      <c r="FTM68" s="830">
        <f t="shared" si="2294"/>
        <v>0</v>
      </c>
      <c r="FTO68" s="830">
        <f t="shared" si="2294"/>
        <v>0</v>
      </c>
      <c r="FTQ68" s="830">
        <f t="shared" si="2294"/>
        <v>0</v>
      </c>
      <c r="FTS68" s="830">
        <f t="shared" si="2294"/>
        <v>0</v>
      </c>
      <c r="FTU68" s="830">
        <f t="shared" si="2294"/>
        <v>0</v>
      </c>
      <c r="FTW68" s="830">
        <f t="shared" si="2294"/>
        <v>0</v>
      </c>
      <c r="FTY68" s="830">
        <f t="shared" si="2294"/>
        <v>0</v>
      </c>
      <c r="FUA68" s="830">
        <f t="shared" si="2294"/>
        <v>0</v>
      </c>
      <c r="FUC68" s="830">
        <f t="shared" si="2294"/>
        <v>0</v>
      </c>
      <c r="FUE68" s="830">
        <f t="shared" si="2294"/>
        <v>0</v>
      </c>
      <c r="FUG68" s="830">
        <f t="shared" si="2294"/>
        <v>0</v>
      </c>
      <c r="FUI68" s="830">
        <f t="shared" si="2294"/>
        <v>0</v>
      </c>
      <c r="FUK68" s="830">
        <f t="shared" si="2294"/>
        <v>0</v>
      </c>
      <c r="FUM68" s="830">
        <f t="shared" si="2294"/>
        <v>0</v>
      </c>
      <c r="FUO68" s="830">
        <f t="shared" si="2294"/>
        <v>0</v>
      </c>
      <c r="FUQ68" s="830">
        <f t="shared" si="2294"/>
        <v>0</v>
      </c>
      <c r="FUS68" s="830">
        <f t="shared" si="2294"/>
        <v>0</v>
      </c>
      <c r="FUU68" s="830">
        <f t="shared" si="2294"/>
        <v>0</v>
      </c>
      <c r="FUW68" s="830">
        <f t="shared" si="2294"/>
        <v>0</v>
      </c>
      <c r="FUY68" s="830">
        <f t="shared" si="2294"/>
        <v>0</v>
      </c>
      <c r="FVA68" s="830">
        <f t="shared" si="2294"/>
        <v>0</v>
      </c>
      <c r="FVC68" s="830">
        <f t="shared" si="2326"/>
        <v>0</v>
      </c>
      <c r="FVE68" s="830">
        <f t="shared" si="2326"/>
        <v>0</v>
      </c>
      <c r="FVG68" s="830">
        <f t="shared" si="2326"/>
        <v>0</v>
      </c>
      <c r="FVI68" s="830">
        <f t="shared" si="2326"/>
        <v>0</v>
      </c>
      <c r="FVK68" s="830">
        <f t="shared" si="2326"/>
        <v>0</v>
      </c>
      <c r="FVM68" s="830">
        <f t="shared" si="2326"/>
        <v>0</v>
      </c>
      <c r="FVO68" s="830">
        <f t="shared" si="2326"/>
        <v>0</v>
      </c>
      <c r="FVQ68" s="830">
        <f t="shared" si="2326"/>
        <v>0</v>
      </c>
      <c r="FVS68" s="830">
        <f t="shared" si="2326"/>
        <v>0</v>
      </c>
      <c r="FVU68" s="830">
        <f t="shared" si="2326"/>
        <v>0</v>
      </c>
      <c r="FVW68" s="830">
        <f t="shared" si="2326"/>
        <v>0</v>
      </c>
      <c r="FVY68" s="830">
        <f t="shared" si="2326"/>
        <v>0</v>
      </c>
      <c r="FWA68" s="830">
        <f t="shared" si="2326"/>
        <v>0</v>
      </c>
      <c r="FWC68" s="830">
        <f t="shared" si="2326"/>
        <v>0</v>
      </c>
      <c r="FWE68" s="830">
        <f t="shared" si="2326"/>
        <v>0</v>
      </c>
      <c r="FWG68" s="830">
        <f t="shared" si="2326"/>
        <v>0</v>
      </c>
      <c r="FWI68" s="830">
        <f t="shared" si="2326"/>
        <v>0</v>
      </c>
      <c r="FWK68" s="830">
        <f t="shared" si="2326"/>
        <v>0</v>
      </c>
      <c r="FWM68" s="830">
        <f t="shared" si="2326"/>
        <v>0</v>
      </c>
      <c r="FWO68" s="830">
        <f t="shared" si="2326"/>
        <v>0</v>
      </c>
      <c r="FWQ68" s="830">
        <f t="shared" si="2326"/>
        <v>0</v>
      </c>
      <c r="FWS68" s="830">
        <f t="shared" si="2326"/>
        <v>0</v>
      </c>
      <c r="FWU68" s="830">
        <f t="shared" si="2326"/>
        <v>0</v>
      </c>
      <c r="FWW68" s="830">
        <f t="shared" si="2326"/>
        <v>0</v>
      </c>
      <c r="FWY68" s="830">
        <f t="shared" si="2326"/>
        <v>0</v>
      </c>
      <c r="FXA68" s="830">
        <f t="shared" si="2326"/>
        <v>0</v>
      </c>
      <c r="FXC68" s="830">
        <f t="shared" si="2326"/>
        <v>0</v>
      </c>
      <c r="FXE68" s="830">
        <f t="shared" si="2326"/>
        <v>0</v>
      </c>
      <c r="FXG68" s="830">
        <f t="shared" si="2326"/>
        <v>0</v>
      </c>
      <c r="FXI68" s="830">
        <f t="shared" si="2326"/>
        <v>0</v>
      </c>
      <c r="FXK68" s="830">
        <f t="shared" si="2326"/>
        <v>0</v>
      </c>
      <c r="FXM68" s="830">
        <f t="shared" si="2326"/>
        <v>0</v>
      </c>
      <c r="FXO68" s="830">
        <f t="shared" si="2358"/>
        <v>0</v>
      </c>
      <c r="FXQ68" s="830">
        <f t="shared" si="2358"/>
        <v>0</v>
      </c>
      <c r="FXS68" s="830">
        <f t="shared" si="2358"/>
        <v>0</v>
      </c>
      <c r="FXU68" s="830">
        <f t="shared" si="2358"/>
        <v>0</v>
      </c>
      <c r="FXW68" s="830">
        <f t="shared" si="2358"/>
        <v>0</v>
      </c>
      <c r="FXY68" s="830">
        <f t="shared" si="2358"/>
        <v>0</v>
      </c>
      <c r="FYA68" s="830">
        <f t="shared" si="2358"/>
        <v>0</v>
      </c>
      <c r="FYC68" s="830">
        <f t="shared" si="2358"/>
        <v>0</v>
      </c>
      <c r="FYE68" s="830">
        <f t="shared" si="2358"/>
        <v>0</v>
      </c>
      <c r="FYG68" s="830">
        <f t="shared" si="2358"/>
        <v>0</v>
      </c>
      <c r="FYI68" s="830">
        <f t="shared" si="2358"/>
        <v>0</v>
      </c>
      <c r="FYK68" s="830">
        <f t="shared" si="2358"/>
        <v>0</v>
      </c>
      <c r="FYM68" s="830">
        <f t="shared" si="2358"/>
        <v>0</v>
      </c>
      <c r="FYO68" s="830">
        <f t="shared" si="2358"/>
        <v>0</v>
      </c>
      <c r="FYQ68" s="830">
        <f t="shared" si="2358"/>
        <v>0</v>
      </c>
      <c r="FYS68" s="830">
        <f t="shared" si="2358"/>
        <v>0</v>
      </c>
      <c r="FYU68" s="830">
        <f t="shared" si="2358"/>
        <v>0</v>
      </c>
      <c r="FYW68" s="830">
        <f t="shared" si="2358"/>
        <v>0</v>
      </c>
      <c r="FYY68" s="830">
        <f t="shared" si="2358"/>
        <v>0</v>
      </c>
      <c r="FZA68" s="830">
        <f t="shared" si="2358"/>
        <v>0</v>
      </c>
      <c r="FZC68" s="830">
        <f t="shared" si="2358"/>
        <v>0</v>
      </c>
      <c r="FZE68" s="830">
        <f t="shared" si="2358"/>
        <v>0</v>
      </c>
      <c r="FZG68" s="830">
        <f t="shared" si="2358"/>
        <v>0</v>
      </c>
      <c r="FZI68" s="830">
        <f t="shared" si="2358"/>
        <v>0</v>
      </c>
      <c r="FZK68" s="830">
        <f t="shared" si="2358"/>
        <v>0</v>
      </c>
      <c r="FZM68" s="830">
        <f t="shared" si="2358"/>
        <v>0</v>
      </c>
      <c r="FZO68" s="830">
        <f t="shared" si="2358"/>
        <v>0</v>
      </c>
      <c r="FZQ68" s="830">
        <f t="shared" si="2358"/>
        <v>0</v>
      </c>
      <c r="FZS68" s="830">
        <f t="shared" si="2358"/>
        <v>0</v>
      </c>
      <c r="FZU68" s="830">
        <f t="shared" si="2358"/>
        <v>0</v>
      </c>
      <c r="FZW68" s="830">
        <f t="shared" si="2358"/>
        <v>0</v>
      </c>
      <c r="FZY68" s="830">
        <f t="shared" si="2358"/>
        <v>0</v>
      </c>
      <c r="GAA68" s="830">
        <f t="shared" si="2390"/>
        <v>0</v>
      </c>
      <c r="GAC68" s="830">
        <f t="shared" si="2390"/>
        <v>0</v>
      </c>
      <c r="GAE68" s="830">
        <f t="shared" si="2390"/>
        <v>0</v>
      </c>
      <c r="GAG68" s="830">
        <f t="shared" si="2390"/>
        <v>0</v>
      </c>
      <c r="GAI68" s="830">
        <f t="shared" si="2390"/>
        <v>0</v>
      </c>
      <c r="GAK68" s="830">
        <f t="shared" si="2390"/>
        <v>0</v>
      </c>
      <c r="GAM68" s="830">
        <f t="shared" si="2390"/>
        <v>0</v>
      </c>
      <c r="GAO68" s="830">
        <f t="shared" si="2390"/>
        <v>0</v>
      </c>
      <c r="GAQ68" s="830">
        <f t="shared" si="2390"/>
        <v>0</v>
      </c>
      <c r="GAS68" s="830">
        <f t="shared" si="2390"/>
        <v>0</v>
      </c>
      <c r="GAU68" s="830">
        <f t="shared" si="2390"/>
        <v>0</v>
      </c>
      <c r="GAW68" s="830">
        <f t="shared" si="2390"/>
        <v>0</v>
      </c>
      <c r="GAY68" s="830">
        <f t="shared" si="2390"/>
        <v>0</v>
      </c>
      <c r="GBA68" s="830">
        <f t="shared" si="2390"/>
        <v>0</v>
      </c>
      <c r="GBC68" s="830">
        <f t="shared" si="2390"/>
        <v>0</v>
      </c>
      <c r="GBE68" s="830">
        <f t="shared" si="2390"/>
        <v>0</v>
      </c>
      <c r="GBG68" s="830">
        <f t="shared" si="2390"/>
        <v>0</v>
      </c>
      <c r="GBI68" s="830">
        <f t="shared" si="2390"/>
        <v>0</v>
      </c>
      <c r="GBK68" s="830">
        <f t="shared" si="2390"/>
        <v>0</v>
      </c>
      <c r="GBM68" s="830">
        <f t="shared" si="2390"/>
        <v>0</v>
      </c>
      <c r="GBO68" s="830">
        <f t="shared" si="2390"/>
        <v>0</v>
      </c>
      <c r="GBQ68" s="830">
        <f t="shared" si="2390"/>
        <v>0</v>
      </c>
      <c r="GBS68" s="830">
        <f t="shared" si="2390"/>
        <v>0</v>
      </c>
      <c r="GBU68" s="830">
        <f t="shared" si="2390"/>
        <v>0</v>
      </c>
      <c r="GBW68" s="830">
        <f t="shared" si="2390"/>
        <v>0</v>
      </c>
      <c r="GBY68" s="830">
        <f t="shared" si="2390"/>
        <v>0</v>
      </c>
      <c r="GCA68" s="830">
        <f t="shared" si="2390"/>
        <v>0</v>
      </c>
      <c r="GCC68" s="830">
        <f t="shared" si="2390"/>
        <v>0</v>
      </c>
      <c r="GCE68" s="830">
        <f t="shared" si="2390"/>
        <v>0</v>
      </c>
      <c r="GCG68" s="830">
        <f t="shared" si="2390"/>
        <v>0</v>
      </c>
      <c r="GCI68" s="830">
        <f t="shared" si="2390"/>
        <v>0</v>
      </c>
      <c r="GCK68" s="830">
        <f t="shared" si="2390"/>
        <v>0</v>
      </c>
      <c r="GCM68" s="830">
        <f t="shared" si="2422"/>
        <v>0</v>
      </c>
      <c r="GCO68" s="830">
        <f t="shared" si="2422"/>
        <v>0</v>
      </c>
      <c r="GCQ68" s="830">
        <f t="shared" si="2422"/>
        <v>0</v>
      </c>
      <c r="GCS68" s="830">
        <f t="shared" si="2422"/>
        <v>0</v>
      </c>
      <c r="GCU68" s="830">
        <f t="shared" si="2422"/>
        <v>0</v>
      </c>
      <c r="GCW68" s="830">
        <f t="shared" si="2422"/>
        <v>0</v>
      </c>
      <c r="GCY68" s="830">
        <f t="shared" si="2422"/>
        <v>0</v>
      </c>
      <c r="GDA68" s="830">
        <f t="shared" si="2422"/>
        <v>0</v>
      </c>
      <c r="GDC68" s="830">
        <f t="shared" si="2422"/>
        <v>0</v>
      </c>
      <c r="GDE68" s="830">
        <f t="shared" si="2422"/>
        <v>0</v>
      </c>
      <c r="GDG68" s="830">
        <f t="shared" si="2422"/>
        <v>0</v>
      </c>
      <c r="GDI68" s="830">
        <f t="shared" si="2422"/>
        <v>0</v>
      </c>
      <c r="GDK68" s="830">
        <f t="shared" si="2422"/>
        <v>0</v>
      </c>
      <c r="GDM68" s="830">
        <f t="shared" si="2422"/>
        <v>0</v>
      </c>
      <c r="GDO68" s="830">
        <f t="shared" si="2422"/>
        <v>0</v>
      </c>
      <c r="GDQ68" s="830">
        <f t="shared" si="2422"/>
        <v>0</v>
      </c>
      <c r="GDS68" s="830">
        <f t="shared" si="2422"/>
        <v>0</v>
      </c>
      <c r="GDU68" s="830">
        <f t="shared" si="2422"/>
        <v>0</v>
      </c>
      <c r="GDW68" s="830">
        <f t="shared" si="2422"/>
        <v>0</v>
      </c>
      <c r="GDY68" s="830">
        <f t="shared" si="2422"/>
        <v>0</v>
      </c>
      <c r="GEA68" s="830">
        <f t="shared" si="2422"/>
        <v>0</v>
      </c>
      <c r="GEC68" s="830">
        <f t="shared" si="2422"/>
        <v>0</v>
      </c>
      <c r="GEE68" s="830">
        <f t="shared" si="2422"/>
        <v>0</v>
      </c>
      <c r="GEG68" s="830">
        <f t="shared" si="2422"/>
        <v>0</v>
      </c>
      <c r="GEI68" s="830">
        <f t="shared" si="2422"/>
        <v>0</v>
      </c>
      <c r="GEK68" s="830">
        <f t="shared" si="2422"/>
        <v>0</v>
      </c>
      <c r="GEM68" s="830">
        <f t="shared" si="2422"/>
        <v>0</v>
      </c>
      <c r="GEO68" s="830">
        <f t="shared" si="2422"/>
        <v>0</v>
      </c>
      <c r="GEQ68" s="830">
        <f t="shared" si="2422"/>
        <v>0</v>
      </c>
      <c r="GES68" s="830">
        <f t="shared" si="2422"/>
        <v>0</v>
      </c>
      <c r="GEU68" s="830">
        <f t="shared" si="2422"/>
        <v>0</v>
      </c>
      <c r="GEW68" s="830">
        <f t="shared" si="2422"/>
        <v>0</v>
      </c>
      <c r="GEY68" s="830">
        <f t="shared" si="2454"/>
        <v>0</v>
      </c>
      <c r="GFA68" s="830">
        <f t="shared" si="2454"/>
        <v>0</v>
      </c>
      <c r="GFC68" s="830">
        <f t="shared" si="2454"/>
        <v>0</v>
      </c>
      <c r="GFE68" s="830">
        <f t="shared" si="2454"/>
        <v>0</v>
      </c>
      <c r="GFG68" s="830">
        <f t="shared" si="2454"/>
        <v>0</v>
      </c>
      <c r="GFI68" s="830">
        <f t="shared" si="2454"/>
        <v>0</v>
      </c>
      <c r="GFK68" s="830">
        <f t="shared" si="2454"/>
        <v>0</v>
      </c>
      <c r="GFM68" s="830">
        <f t="shared" si="2454"/>
        <v>0</v>
      </c>
      <c r="GFO68" s="830">
        <f t="shared" si="2454"/>
        <v>0</v>
      </c>
      <c r="GFQ68" s="830">
        <f t="shared" si="2454"/>
        <v>0</v>
      </c>
      <c r="GFS68" s="830">
        <f t="shared" si="2454"/>
        <v>0</v>
      </c>
      <c r="GFU68" s="830">
        <f t="shared" si="2454"/>
        <v>0</v>
      </c>
      <c r="GFW68" s="830">
        <f t="shared" si="2454"/>
        <v>0</v>
      </c>
      <c r="GFY68" s="830">
        <f t="shared" si="2454"/>
        <v>0</v>
      </c>
      <c r="GGA68" s="830">
        <f t="shared" si="2454"/>
        <v>0</v>
      </c>
      <c r="GGC68" s="830">
        <f t="shared" si="2454"/>
        <v>0</v>
      </c>
      <c r="GGE68" s="830">
        <f t="shared" si="2454"/>
        <v>0</v>
      </c>
      <c r="GGG68" s="830">
        <f t="shared" si="2454"/>
        <v>0</v>
      </c>
      <c r="GGI68" s="830">
        <f t="shared" si="2454"/>
        <v>0</v>
      </c>
      <c r="GGK68" s="830">
        <f t="shared" si="2454"/>
        <v>0</v>
      </c>
      <c r="GGM68" s="830">
        <f t="shared" si="2454"/>
        <v>0</v>
      </c>
      <c r="GGO68" s="830">
        <f t="shared" si="2454"/>
        <v>0</v>
      </c>
      <c r="GGQ68" s="830">
        <f t="shared" si="2454"/>
        <v>0</v>
      </c>
      <c r="GGS68" s="830">
        <f t="shared" si="2454"/>
        <v>0</v>
      </c>
      <c r="GGU68" s="830">
        <f t="shared" si="2454"/>
        <v>0</v>
      </c>
      <c r="GGW68" s="830">
        <f t="shared" si="2454"/>
        <v>0</v>
      </c>
      <c r="GGY68" s="830">
        <f t="shared" si="2454"/>
        <v>0</v>
      </c>
      <c r="GHA68" s="830">
        <f t="shared" si="2454"/>
        <v>0</v>
      </c>
      <c r="GHC68" s="830">
        <f t="shared" si="2454"/>
        <v>0</v>
      </c>
      <c r="GHE68" s="830">
        <f t="shared" si="2454"/>
        <v>0</v>
      </c>
      <c r="GHG68" s="830">
        <f t="shared" si="2454"/>
        <v>0</v>
      </c>
      <c r="GHI68" s="830">
        <f t="shared" si="2454"/>
        <v>0</v>
      </c>
      <c r="GHK68" s="830">
        <f t="shared" si="2486"/>
        <v>0</v>
      </c>
      <c r="GHM68" s="830">
        <f t="shared" si="2486"/>
        <v>0</v>
      </c>
      <c r="GHO68" s="830">
        <f t="shared" si="2486"/>
        <v>0</v>
      </c>
      <c r="GHQ68" s="830">
        <f t="shared" si="2486"/>
        <v>0</v>
      </c>
      <c r="GHS68" s="830">
        <f t="shared" si="2486"/>
        <v>0</v>
      </c>
      <c r="GHU68" s="830">
        <f t="shared" si="2486"/>
        <v>0</v>
      </c>
      <c r="GHW68" s="830">
        <f t="shared" si="2486"/>
        <v>0</v>
      </c>
      <c r="GHY68" s="830">
        <f t="shared" si="2486"/>
        <v>0</v>
      </c>
      <c r="GIA68" s="830">
        <f t="shared" si="2486"/>
        <v>0</v>
      </c>
      <c r="GIC68" s="830">
        <f t="shared" si="2486"/>
        <v>0</v>
      </c>
      <c r="GIE68" s="830">
        <f t="shared" si="2486"/>
        <v>0</v>
      </c>
      <c r="GIG68" s="830">
        <f t="shared" si="2486"/>
        <v>0</v>
      </c>
      <c r="GII68" s="830">
        <f t="shared" si="2486"/>
        <v>0</v>
      </c>
      <c r="GIK68" s="830">
        <f t="shared" si="2486"/>
        <v>0</v>
      </c>
      <c r="GIM68" s="830">
        <f t="shared" si="2486"/>
        <v>0</v>
      </c>
      <c r="GIO68" s="830">
        <f t="shared" si="2486"/>
        <v>0</v>
      </c>
      <c r="GIQ68" s="830">
        <f t="shared" si="2486"/>
        <v>0</v>
      </c>
      <c r="GIS68" s="830">
        <f t="shared" si="2486"/>
        <v>0</v>
      </c>
      <c r="GIU68" s="830">
        <f t="shared" si="2486"/>
        <v>0</v>
      </c>
      <c r="GIW68" s="830">
        <f t="shared" si="2486"/>
        <v>0</v>
      </c>
      <c r="GIY68" s="830">
        <f t="shared" si="2486"/>
        <v>0</v>
      </c>
      <c r="GJA68" s="830">
        <f t="shared" si="2486"/>
        <v>0</v>
      </c>
      <c r="GJC68" s="830">
        <f t="shared" si="2486"/>
        <v>0</v>
      </c>
      <c r="GJE68" s="830">
        <f t="shared" si="2486"/>
        <v>0</v>
      </c>
      <c r="GJG68" s="830">
        <f t="shared" si="2486"/>
        <v>0</v>
      </c>
      <c r="GJI68" s="830">
        <f t="shared" si="2486"/>
        <v>0</v>
      </c>
      <c r="GJK68" s="830">
        <f t="shared" si="2486"/>
        <v>0</v>
      </c>
      <c r="GJM68" s="830">
        <f t="shared" si="2486"/>
        <v>0</v>
      </c>
      <c r="GJO68" s="830">
        <f t="shared" si="2486"/>
        <v>0</v>
      </c>
      <c r="GJQ68" s="830">
        <f t="shared" si="2486"/>
        <v>0</v>
      </c>
      <c r="GJS68" s="830">
        <f t="shared" si="2486"/>
        <v>0</v>
      </c>
      <c r="GJU68" s="830">
        <f t="shared" si="2486"/>
        <v>0</v>
      </c>
      <c r="GJW68" s="830">
        <f t="shared" si="2518"/>
        <v>0</v>
      </c>
      <c r="GJY68" s="830">
        <f t="shared" si="2518"/>
        <v>0</v>
      </c>
      <c r="GKA68" s="830">
        <f t="shared" si="2518"/>
        <v>0</v>
      </c>
      <c r="GKC68" s="830">
        <f t="shared" si="2518"/>
        <v>0</v>
      </c>
      <c r="GKE68" s="830">
        <f t="shared" si="2518"/>
        <v>0</v>
      </c>
      <c r="GKG68" s="830">
        <f t="shared" si="2518"/>
        <v>0</v>
      </c>
      <c r="GKI68" s="830">
        <f t="shared" si="2518"/>
        <v>0</v>
      </c>
      <c r="GKK68" s="830">
        <f t="shared" si="2518"/>
        <v>0</v>
      </c>
      <c r="GKM68" s="830">
        <f t="shared" si="2518"/>
        <v>0</v>
      </c>
      <c r="GKO68" s="830">
        <f t="shared" si="2518"/>
        <v>0</v>
      </c>
      <c r="GKQ68" s="830">
        <f t="shared" si="2518"/>
        <v>0</v>
      </c>
      <c r="GKS68" s="830">
        <f t="shared" si="2518"/>
        <v>0</v>
      </c>
      <c r="GKU68" s="830">
        <f t="shared" si="2518"/>
        <v>0</v>
      </c>
      <c r="GKW68" s="830">
        <f t="shared" si="2518"/>
        <v>0</v>
      </c>
      <c r="GKY68" s="830">
        <f t="shared" si="2518"/>
        <v>0</v>
      </c>
      <c r="GLA68" s="830">
        <f t="shared" si="2518"/>
        <v>0</v>
      </c>
      <c r="GLC68" s="830">
        <f t="shared" si="2518"/>
        <v>0</v>
      </c>
      <c r="GLE68" s="830">
        <f t="shared" si="2518"/>
        <v>0</v>
      </c>
      <c r="GLG68" s="830">
        <f t="shared" si="2518"/>
        <v>0</v>
      </c>
      <c r="GLI68" s="830">
        <f t="shared" si="2518"/>
        <v>0</v>
      </c>
      <c r="GLK68" s="830">
        <f t="shared" si="2518"/>
        <v>0</v>
      </c>
      <c r="GLM68" s="830">
        <f t="shared" si="2518"/>
        <v>0</v>
      </c>
      <c r="GLO68" s="830">
        <f t="shared" si="2518"/>
        <v>0</v>
      </c>
      <c r="GLQ68" s="830">
        <f t="shared" si="2518"/>
        <v>0</v>
      </c>
      <c r="GLS68" s="830">
        <f t="shared" si="2518"/>
        <v>0</v>
      </c>
      <c r="GLU68" s="830">
        <f t="shared" si="2518"/>
        <v>0</v>
      </c>
      <c r="GLW68" s="830">
        <f t="shared" si="2518"/>
        <v>0</v>
      </c>
      <c r="GLY68" s="830">
        <f t="shared" si="2518"/>
        <v>0</v>
      </c>
      <c r="GMA68" s="830">
        <f t="shared" si="2518"/>
        <v>0</v>
      </c>
      <c r="GMC68" s="830">
        <f t="shared" si="2518"/>
        <v>0</v>
      </c>
      <c r="GME68" s="830">
        <f t="shared" si="2518"/>
        <v>0</v>
      </c>
      <c r="GMG68" s="830">
        <f t="shared" si="2518"/>
        <v>0</v>
      </c>
      <c r="GMI68" s="830">
        <f t="shared" si="2550"/>
        <v>0</v>
      </c>
      <c r="GMK68" s="830">
        <f t="shared" si="2550"/>
        <v>0</v>
      </c>
      <c r="GMM68" s="830">
        <f t="shared" si="2550"/>
        <v>0</v>
      </c>
      <c r="GMO68" s="830">
        <f t="shared" si="2550"/>
        <v>0</v>
      </c>
      <c r="GMQ68" s="830">
        <f t="shared" si="2550"/>
        <v>0</v>
      </c>
      <c r="GMS68" s="830">
        <f t="shared" si="2550"/>
        <v>0</v>
      </c>
      <c r="GMU68" s="830">
        <f t="shared" si="2550"/>
        <v>0</v>
      </c>
      <c r="GMW68" s="830">
        <f t="shared" si="2550"/>
        <v>0</v>
      </c>
      <c r="GMY68" s="830">
        <f t="shared" si="2550"/>
        <v>0</v>
      </c>
      <c r="GNA68" s="830">
        <f t="shared" si="2550"/>
        <v>0</v>
      </c>
      <c r="GNC68" s="830">
        <f t="shared" si="2550"/>
        <v>0</v>
      </c>
      <c r="GNE68" s="830">
        <f t="shared" si="2550"/>
        <v>0</v>
      </c>
      <c r="GNG68" s="830">
        <f t="shared" si="2550"/>
        <v>0</v>
      </c>
      <c r="GNI68" s="830">
        <f t="shared" si="2550"/>
        <v>0</v>
      </c>
      <c r="GNK68" s="830">
        <f t="shared" si="2550"/>
        <v>0</v>
      </c>
      <c r="GNM68" s="830">
        <f t="shared" si="2550"/>
        <v>0</v>
      </c>
      <c r="GNO68" s="830">
        <f t="shared" si="2550"/>
        <v>0</v>
      </c>
      <c r="GNQ68" s="830">
        <f t="shared" si="2550"/>
        <v>0</v>
      </c>
      <c r="GNS68" s="830">
        <f t="shared" si="2550"/>
        <v>0</v>
      </c>
      <c r="GNU68" s="830">
        <f t="shared" si="2550"/>
        <v>0</v>
      </c>
      <c r="GNW68" s="830">
        <f t="shared" si="2550"/>
        <v>0</v>
      </c>
      <c r="GNY68" s="830">
        <f t="shared" si="2550"/>
        <v>0</v>
      </c>
      <c r="GOA68" s="830">
        <f t="shared" si="2550"/>
        <v>0</v>
      </c>
      <c r="GOC68" s="830">
        <f t="shared" si="2550"/>
        <v>0</v>
      </c>
      <c r="GOE68" s="830">
        <f t="shared" si="2550"/>
        <v>0</v>
      </c>
      <c r="GOG68" s="830">
        <f t="shared" si="2550"/>
        <v>0</v>
      </c>
      <c r="GOI68" s="830">
        <f t="shared" si="2550"/>
        <v>0</v>
      </c>
      <c r="GOK68" s="830">
        <f t="shared" si="2550"/>
        <v>0</v>
      </c>
      <c r="GOM68" s="830">
        <f t="shared" si="2550"/>
        <v>0</v>
      </c>
      <c r="GOO68" s="830">
        <f t="shared" si="2550"/>
        <v>0</v>
      </c>
      <c r="GOQ68" s="830">
        <f t="shared" si="2550"/>
        <v>0</v>
      </c>
      <c r="GOS68" s="830">
        <f t="shared" si="2550"/>
        <v>0</v>
      </c>
      <c r="GOU68" s="830">
        <f t="shared" si="2582"/>
        <v>0</v>
      </c>
      <c r="GOW68" s="830">
        <f t="shared" si="2582"/>
        <v>0</v>
      </c>
      <c r="GOY68" s="830">
        <f t="shared" si="2582"/>
        <v>0</v>
      </c>
      <c r="GPA68" s="830">
        <f t="shared" si="2582"/>
        <v>0</v>
      </c>
      <c r="GPC68" s="830">
        <f t="shared" si="2582"/>
        <v>0</v>
      </c>
      <c r="GPE68" s="830">
        <f t="shared" si="2582"/>
        <v>0</v>
      </c>
      <c r="GPG68" s="830">
        <f t="shared" si="2582"/>
        <v>0</v>
      </c>
      <c r="GPI68" s="830">
        <f t="shared" si="2582"/>
        <v>0</v>
      </c>
      <c r="GPK68" s="830">
        <f t="shared" si="2582"/>
        <v>0</v>
      </c>
      <c r="GPM68" s="830">
        <f t="shared" si="2582"/>
        <v>0</v>
      </c>
      <c r="GPO68" s="830">
        <f t="shared" si="2582"/>
        <v>0</v>
      </c>
      <c r="GPQ68" s="830">
        <f t="shared" si="2582"/>
        <v>0</v>
      </c>
      <c r="GPS68" s="830">
        <f t="shared" si="2582"/>
        <v>0</v>
      </c>
      <c r="GPU68" s="830">
        <f t="shared" si="2582"/>
        <v>0</v>
      </c>
      <c r="GPW68" s="830">
        <f t="shared" si="2582"/>
        <v>0</v>
      </c>
      <c r="GPY68" s="830">
        <f t="shared" si="2582"/>
        <v>0</v>
      </c>
      <c r="GQA68" s="830">
        <f t="shared" si="2582"/>
        <v>0</v>
      </c>
      <c r="GQC68" s="830">
        <f t="shared" si="2582"/>
        <v>0</v>
      </c>
      <c r="GQE68" s="830">
        <f t="shared" si="2582"/>
        <v>0</v>
      </c>
      <c r="GQG68" s="830">
        <f t="shared" si="2582"/>
        <v>0</v>
      </c>
      <c r="GQI68" s="830">
        <f t="shared" si="2582"/>
        <v>0</v>
      </c>
      <c r="GQK68" s="830">
        <f t="shared" si="2582"/>
        <v>0</v>
      </c>
      <c r="GQM68" s="830">
        <f t="shared" si="2582"/>
        <v>0</v>
      </c>
      <c r="GQO68" s="830">
        <f t="shared" si="2582"/>
        <v>0</v>
      </c>
      <c r="GQQ68" s="830">
        <f t="shared" si="2582"/>
        <v>0</v>
      </c>
      <c r="GQS68" s="830">
        <f t="shared" si="2582"/>
        <v>0</v>
      </c>
      <c r="GQU68" s="830">
        <f t="shared" si="2582"/>
        <v>0</v>
      </c>
      <c r="GQW68" s="830">
        <f t="shared" si="2582"/>
        <v>0</v>
      </c>
      <c r="GQY68" s="830">
        <f t="shared" si="2582"/>
        <v>0</v>
      </c>
      <c r="GRA68" s="830">
        <f t="shared" si="2582"/>
        <v>0</v>
      </c>
      <c r="GRC68" s="830">
        <f t="shared" si="2582"/>
        <v>0</v>
      </c>
      <c r="GRE68" s="830">
        <f t="shared" si="2582"/>
        <v>0</v>
      </c>
      <c r="GRG68" s="830">
        <f t="shared" si="2614"/>
        <v>0</v>
      </c>
      <c r="GRI68" s="830">
        <f t="shared" si="2614"/>
        <v>0</v>
      </c>
      <c r="GRK68" s="830">
        <f t="shared" si="2614"/>
        <v>0</v>
      </c>
      <c r="GRM68" s="830">
        <f t="shared" si="2614"/>
        <v>0</v>
      </c>
      <c r="GRO68" s="830">
        <f t="shared" si="2614"/>
        <v>0</v>
      </c>
      <c r="GRQ68" s="830">
        <f t="shared" si="2614"/>
        <v>0</v>
      </c>
      <c r="GRS68" s="830">
        <f t="shared" si="2614"/>
        <v>0</v>
      </c>
      <c r="GRU68" s="830">
        <f t="shared" si="2614"/>
        <v>0</v>
      </c>
      <c r="GRW68" s="830">
        <f t="shared" si="2614"/>
        <v>0</v>
      </c>
      <c r="GRY68" s="830">
        <f t="shared" si="2614"/>
        <v>0</v>
      </c>
      <c r="GSA68" s="830">
        <f t="shared" si="2614"/>
        <v>0</v>
      </c>
      <c r="GSC68" s="830">
        <f t="shared" si="2614"/>
        <v>0</v>
      </c>
      <c r="GSE68" s="830">
        <f t="shared" si="2614"/>
        <v>0</v>
      </c>
      <c r="GSG68" s="830">
        <f t="shared" si="2614"/>
        <v>0</v>
      </c>
      <c r="GSI68" s="830">
        <f t="shared" si="2614"/>
        <v>0</v>
      </c>
      <c r="GSK68" s="830">
        <f t="shared" si="2614"/>
        <v>0</v>
      </c>
      <c r="GSM68" s="830">
        <f t="shared" si="2614"/>
        <v>0</v>
      </c>
      <c r="GSO68" s="830">
        <f t="shared" si="2614"/>
        <v>0</v>
      </c>
      <c r="GSQ68" s="830">
        <f t="shared" si="2614"/>
        <v>0</v>
      </c>
      <c r="GSS68" s="830">
        <f t="shared" si="2614"/>
        <v>0</v>
      </c>
      <c r="GSU68" s="830">
        <f t="shared" si="2614"/>
        <v>0</v>
      </c>
      <c r="GSW68" s="830">
        <f t="shared" si="2614"/>
        <v>0</v>
      </c>
      <c r="GSY68" s="830">
        <f t="shared" si="2614"/>
        <v>0</v>
      </c>
      <c r="GTA68" s="830">
        <f t="shared" si="2614"/>
        <v>0</v>
      </c>
      <c r="GTC68" s="830">
        <f t="shared" si="2614"/>
        <v>0</v>
      </c>
      <c r="GTE68" s="830">
        <f t="shared" si="2614"/>
        <v>0</v>
      </c>
      <c r="GTG68" s="830">
        <f t="shared" si="2614"/>
        <v>0</v>
      </c>
      <c r="GTI68" s="830">
        <f t="shared" si="2614"/>
        <v>0</v>
      </c>
      <c r="GTK68" s="830">
        <f t="shared" si="2614"/>
        <v>0</v>
      </c>
      <c r="GTM68" s="830">
        <f t="shared" si="2614"/>
        <v>0</v>
      </c>
      <c r="GTO68" s="830">
        <f t="shared" si="2614"/>
        <v>0</v>
      </c>
      <c r="GTQ68" s="830">
        <f t="shared" si="2614"/>
        <v>0</v>
      </c>
      <c r="GTS68" s="830">
        <f t="shared" si="2646"/>
        <v>0</v>
      </c>
      <c r="GTU68" s="830">
        <f t="shared" si="2646"/>
        <v>0</v>
      </c>
      <c r="GTW68" s="830">
        <f t="shared" si="2646"/>
        <v>0</v>
      </c>
      <c r="GTY68" s="830">
        <f t="shared" si="2646"/>
        <v>0</v>
      </c>
      <c r="GUA68" s="830">
        <f t="shared" si="2646"/>
        <v>0</v>
      </c>
      <c r="GUC68" s="830">
        <f t="shared" si="2646"/>
        <v>0</v>
      </c>
      <c r="GUE68" s="830">
        <f t="shared" si="2646"/>
        <v>0</v>
      </c>
      <c r="GUG68" s="830">
        <f t="shared" si="2646"/>
        <v>0</v>
      </c>
      <c r="GUI68" s="830">
        <f t="shared" si="2646"/>
        <v>0</v>
      </c>
      <c r="GUK68" s="830">
        <f t="shared" si="2646"/>
        <v>0</v>
      </c>
      <c r="GUM68" s="830">
        <f t="shared" si="2646"/>
        <v>0</v>
      </c>
      <c r="GUO68" s="830">
        <f t="shared" si="2646"/>
        <v>0</v>
      </c>
      <c r="GUQ68" s="830">
        <f t="shared" si="2646"/>
        <v>0</v>
      </c>
      <c r="GUS68" s="830">
        <f t="shared" si="2646"/>
        <v>0</v>
      </c>
      <c r="GUU68" s="830">
        <f t="shared" si="2646"/>
        <v>0</v>
      </c>
      <c r="GUW68" s="830">
        <f t="shared" si="2646"/>
        <v>0</v>
      </c>
      <c r="GUY68" s="830">
        <f t="shared" si="2646"/>
        <v>0</v>
      </c>
      <c r="GVA68" s="830">
        <f t="shared" si="2646"/>
        <v>0</v>
      </c>
      <c r="GVC68" s="830">
        <f t="shared" si="2646"/>
        <v>0</v>
      </c>
      <c r="GVE68" s="830">
        <f t="shared" si="2646"/>
        <v>0</v>
      </c>
      <c r="GVG68" s="830">
        <f t="shared" si="2646"/>
        <v>0</v>
      </c>
      <c r="GVI68" s="830">
        <f t="shared" si="2646"/>
        <v>0</v>
      </c>
      <c r="GVK68" s="830">
        <f t="shared" si="2646"/>
        <v>0</v>
      </c>
      <c r="GVM68" s="830">
        <f t="shared" si="2646"/>
        <v>0</v>
      </c>
      <c r="GVO68" s="830">
        <f t="shared" si="2646"/>
        <v>0</v>
      </c>
      <c r="GVQ68" s="830">
        <f t="shared" si="2646"/>
        <v>0</v>
      </c>
      <c r="GVS68" s="830">
        <f t="shared" si="2646"/>
        <v>0</v>
      </c>
      <c r="GVU68" s="830">
        <f t="shared" si="2646"/>
        <v>0</v>
      </c>
      <c r="GVW68" s="830">
        <f t="shared" si="2646"/>
        <v>0</v>
      </c>
      <c r="GVY68" s="830">
        <f t="shared" si="2646"/>
        <v>0</v>
      </c>
      <c r="GWA68" s="830">
        <f t="shared" si="2646"/>
        <v>0</v>
      </c>
      <c r="GWC68" s="830">
        <f t="shared" si="2646"/>
        <v>0</v>
      </c>
      <c r="GWE68" s="830">
        <f t="shared" si="2678"/>
        <v>0</v>
      </c>
      <c r="GWG68" s="830">
        <f t="shared" si="2678"/>
        <v>0</v>
      </c>
      <c r="GWI68" s="830">
        <f t="shared" si="2678"/>
        <v>0</v>
      </c>
      <c r="GWK68" s="830">
        <f t="shared" si="2678"/>
        <v>0</v>
      </c>
      <c r="GWM68" s="830">
        <f t="shared" si="2678"/>
        <v>0</v>
      </c>
      <c r="GWO68" s="830">
        <f t="shared" si="2678"/>
        <v>0</v>
      </c>
      <c r="GWQ68" s="830">
        <f t="shared" si="2678"/>
        <v>0</v>
      </c>
      <c r="GWS68" s="830">
        <f t="shared" si="2678"/>
        <v>0</v>
      </c>
      <c r="GWU68" s="830">
        <f t="shared" si="2678"/>
        <v>0</v>
      </c>
      <c r="GWW68" s="830">
        <f t="shared" si="2678"/>
        <v>0</v>
      </c>
      <c r="GWY68" s="830">
        <f t="shared" si="2678"/>
        <v>0</v>
      </c>
      <c r="GXA68" s="830">
        <f t="shared" si="2678"/>
        <v>0</v>
      </c>
      <c r="GXC68" s="830">
        <f t="shared" si="2678"/>
        <v>0</v>
      </c>
      <c r="GXE68" s="830">
        <f t="shared" si="2678"/>
        <v>0</v>
      </c>
      <c r="GXG68" s="830">
        <f t="shared" si="2678"/>
        <v>0</v>
      </c>
      <c r="GXI68" s="830">
        <f t="shared" si="2678"/>
        <v>0</v>
      </c>
      <c r="GXK68" s="830">
        <f t="shared" si="2678"/>
        <v>0</v>
      </c>
      <c r="GXM68" s="830">
        <f t="shared" si="2678"/>
        <v>0</v>
      </c>
      <c r="GXO68" s="830">
        <f t="shared" si="2678"/>
        <v>0</v>
      </c>
      <c r="GXQ68" s="830">
        <f t="shared" si="2678"/>
        <v>0</v>
      </c>
      <c r="GXS68" s="830">
        <f t="shared" si="2678"/>
        <v>0</v>
      </c>
      <c r="GXU68" s="830">
        <f t="shared" si="2678"/>
        <v>0</v>
      </c>
      <c r="GXW68" s="830">
        <f t="shared" si="2678"/>
        <v>0</v>
      </c>
      <c r="GXY68" s="830">
        <f t="shared" si="2678"/>
        <v>0</v>
      </c>
      <c r="GYA68" s="830">
        <f t="shared" si="2678"/>
        <v>0</v>
      </c>
      <c r="GYC68" s="830">
        <f t="shared" si="2678"/>
        <v>0</v>
      </c>
      <c r="GYE68" s="830">
        <f t="shared" si="2678"/>
        <v>0</v>
      </c>
      <c r="GYG68" s="830">
        <f t="shared" si="2678"/>
        <v>0</v>
      </c>
      <c r="GYI68" s="830">
        <f t="shared" si="2678"/>
        <v>0</v>
      </c>
      <c r="GYK68" s="830">
        <f t="shared" si="2678"/>
        <v>0</v>
      </c>
      <c r="GYM68" s="830">
        <f t="shared" si="2678"/>
        <v>0</v>
      </c>
      <c r="GYO68" s="830">
        <f t="shared" si="2678"/>
        <v>0</v>
      </c>
      <c r="GYQ68" s="830">
        <f t="shared" si="2710"/>
        <v>0</v>
      </c>
      <c r="GYS68" s="830">
        <f t="shared" si="2710"/>
        <v>0</v>
      </c>
      <c r="GYU68" s="830">
        <f t="shared" si="2710"/>
        <v>0</v>
      </c>
      <c r="GYW68" s="830">
        <f t="shared" si="2710"/>
        <v>0</v>
      </c>
      <c r="GYY68" s="830">
        <f t="shared" si="2710"/>
        <v>0</v>
      </c>
      <c r="GZA68" s="830">
        <f t="shared" si="2710"/>
        <v>0</v>
      </c>
      <c r="GZC68" s="830">
        <f t="shared" si="2710"/>
        <v>0</v>
      </c>
      <c r="GZE68" s="830">
        <f t="shared" si="2710"/>
        <v>0</v>
      </c>
      <c r="GZG68" s="830">
        <f t="shared" si="2710"/>
        <v>0</v>
      </c>
      <c r="GZI68" s="830">
        <f t="shared" si="2710"/>
        <v>0</v>
      </c>
      <c r="GZK68" s="830">
        <f t="shared" si="2710"/>
        <v>0</v>
      </c>
      <c r="GZM68" s="830">
        <f t="shared" si="2710"/>
        <v>0</v>
      </c>
      <c r="GZO68" s="830">
        <f t="shared" si="2710"/>
        <v>0</v>
      </c>
      <c r="GZQ68" s="830">
        <f t="shared" si="2710"/>
        <v>0</v>
      </c>
      <c r="GZS68" s="830">
        <f t="shared" si="2710"/>
        <v>0</v>
      </c>
      <c r="GZU68" s="830">
        <f t="shared" si="2710"/>
        <v>0</v>
      </c>
      <c r="GZW68" s="830">
        <f t="shared" si="2710"/>
        <v>0</v>
      </c>
      <c r="GZY68" s="830">
        <f t="shared" si="2710"/>
        <v>0</v>
      </c>
      <c r="HAA68" s="830">
        <f t="shared" si="2710"/>
        <v>0</v>
      </c>
      <c r="HAC68" s="830">
        <f t="shared" si="2710"/>
        <v>0</v>
      </c>
      <c r="HAE68" s="830">
        <f t="shared" si="2710"/>
        <v>0</v>
      </c>
      <c r="HAG68" s="830">
        <f t="shared" si="2710"/>
        <v>0</v>
      </c>
      <c r="HAI68" s="830">
        <f t="shared" si="2710"/>
        <v>0</v>
      </c>
      <c r="HAK68" s="830">
        <f t="shared" si="2710"/>
        <v>0</v>
      </c>
      <c r="HAM68" s="830">
        <f t="shared" si="2710"/>
        <v>0</v>
      </c>
      <c r="HAO68" s="830">
        <f t="shared" si="2710"/>
        <v>0</v>
      </c>
      <c r="HAQ68" s="830">
        <f t="shared" si="2710"/>
        <v>0</v>
      </c>
      <c r="HAS68" s="830">
        <f t="shared" si="2710"/>
        <v>0</v>
      </c>
      <c r="HAU68" s="830">
        <f t="shared" si="2710"/>
        <v>0</v>
      </c>
      <c r="HAW68" s="830">
        <f t="shared" si="2710"/>
        <v>0</v>
      </c>
      <c r="HAY68" s="830">
        <f t="shared" si="2710"/>
        <v>0</v>
      </c>
      <c r="HBA68" s="830">
        <f t="shared" si="2710"/>
        <v>0</v>
      </c>
      <c r="HBC68" s="830">
        <f t="shared" si="2742"/>
        <v>0</v>
      </c>
      <c r="HBE68" s="830">
        <f t="shared" si="2742"/>
        <v>0</v>
      </c>
      <c r="HBG68" s="830">
        <f t="shared" si="2742"/>
        <v>0</v>
      </c>
      <c r="HBI68" s="830">
        <f t="shared" si="2742"/>
        <v>0</v>
      </c>
      <c r="HBK68" s="830">
        <f t="shared" si="2742"/>
        <v>0</v>
      </c>
      <c r="HBM68" s="830">
        <f t="shared" si="2742"/>
        <v>0</v>
      </c>
      <c r="HBO68" s="830">
        <f t="shared" si="2742"/>
        <v>0</v>
      </c>
      <c r="HBQ68" s="830">
        <f t="shared" si="2742"/>
        <v>0</v>
      </c>
      <c r="HBS68" s="830">
        <f t="shared" si="2742"/>
        <v>0</v>
      </c>
      <c r="HBU68" s="830">
        <f t="shared" si="2742"/>
        <v>0</v>
      </c>
      <c r="HBW68" s="830">
        <f t="shared" si="2742"/>
        <v>0</v>
      </c>
      <c r="HBY68" s="830">
        <f t="shared" si="2742"/>
        <v>0</v>
      </c>
      <c r="HCA68" s="830">
        <f t="shared" si="2742"/>
        <v>0</v>
      </c>
      <c r="HCC68" s="830">
        <f t="shared" si="2742"/>
        <v>0</v>
      </c>
      <c r="HCE68" s="830">
        <f t="shared" si="2742"/>
        <v>0</v>
      </c>
      <c r="HCG68" s="830">
        <f t="shared" si="2742"/>
        <v>0</v>
      </c>
      <c r="HCI68" s="830">
        <f t="shared" si="2742"/>
        <v>0</v>
      </c>
      <c r="HCK68" s="830">
        <f t="shared" si="2742"/>
        <v>0</v>
      </c>
      <c r="HCM68" s="830">
        <f t="shared" si="2742"/>
        <v>0</v>
      </c>
      <c r="HCO68" s="830">
        <f t="shared" si="2742"/>
        <v>0</v>
      </c>
      <c r="HCQ68" s="830">
        <f t="shared" si="2742"/>
        <v>0</v>
      </c>
      <c r="HCS68" s="830">
        <f t="shared" si="2742"/>
        <v>0</v>
      </c>
      <c r="HCU68" s="830">
        <f t="shared" si="2742"/>
        <v>0</v>
      </c>
      <c r="HCW68" s="830">
        <f t="shared" si="2742"/>
        <v>0</v>
      </c>
      <c r="HCY68" s="830">
        <f t="shared" si="2742"/>
        <v>0</v>
      </c>
      <c r="HDA68" s="830">
        <f t="shared" si="2742"/>
        <v>0</v>
      </c>
      <c r="HDC68" s="830">
        <f t="shared" si="2742"/>
        <v>0</v>
      </c>
      <c r="HDE68" s="830">
        <f t="shared" si="2742"/>
        <v>0</v>
      </c>
      <c r="HDG68" s="830">
        <f t="shared" si="2742"/>
        <v>0</v>
      </c>
      <c r="HDI68" s="830">
        <f t="shared" si="2742"/>
        <v>0</v>
      </c>
      <c r="HDK68" s="830">
        <f t="shared" si="2742"/>
        <v>0</v>
      </c>
      <c r="HDM68" s="830">
        <f t="shared" si="2742"/>
        <v>0</v>
      </c>
      <c r="HDO68" s="830">
        <f t="shared" si="2774"/>
        <v>0</v>
      </c>
      <c r="HDQ68" s="830">
        <f t="shared" si="2774"/>
        <v>0</v>
      </c>
      <c r="HDS68" s="830">
        <f t="shared" si="2774"/>
        <v>0</v>
      </c>
      <c r="HDU68" s="830">
        <f t="shared" si="2774"/>
        <v>0</v>
      </c>
      <c r="HDW68" s="830">
        <f t="shared" si="2774"/>
        <v>0</v>
      </c>
      <c r="HDY68" s="830">
        <f t="shared" si="2774"/>
        <v>0</v>
      </c>
      <c r="HEA68" s="830">
        <f t="shared" si="2774"/>
        <v>0</v>
      </c>
      <c r="HEC68" s="830">
        <f t="shared" si="2774"/>
        <v>0</v>
      </c>
      <c r="HEE68" s="830">
        <f t="shared" si="2774"/>
        <v>0</v>
      </c>
      <c r="HEG68" s="830">
        <f t="shared" si="2774"/>
        <v>0</v>
      </c>
      <c r="HEI68" s="830">
        <f t="shared" si="2774"/>
        <v>0</v>
      </c>
      <c r="HEK68" s="830">
        <f t="shared" si="2774"/>
        <v>0</v>
      </c>
      <c r="HEM68" s="830">
        <f t="shared" si="2774"/>
        <v>0</v>
      </c>
      <c r="HEO68" s="830">
        <f t="shared" si="2774"/>
        <v>0</v>
      </c>
      <c r="HEQ68" s="830">
        <f t="shared" si="2774"/>
        <v>0</v>
      </c>
      <c r="HES68" s="830">
        <f t="shared" si="2774"/>
        <v>0</v>
      </c>
      <c r="HEU68" s="830">
        <f t="shared" si="2774"/>
        <v>0</v>
      </c>
      <c r="HEW68" s="830">
        <f t="shared" si="2774"/>
        <v>0</v>
      </c>
      <c r="HEY68" s="830">
        <f t="shared" si="2774"/>
        <v>0</v>
      </c>
      <c r="HFA68" s="830">
        <f t="shared" si="2774"/>
        <v>0</v>
      </c>
      <c r="HFC68" s="830">
        <f t="shared" si="2774"/>
        <v>0</v>
      </c>
      <c r="HFE68" s="830">
        <f t="shared" si="2774"/>
        <v>0</v>
      </c>
      <c r="HFG68" s="830">
        <f t="shared" si="2774"/>
        <v>0</v>
      </c>
      <c r="HFI68" s="830">
        <f t="shared" si="2774"/>
        <v>0</v>
      </c>
      <c r="HFK68" s="830">
        <f t="shared" si="2774"/>
        <v>0</v>
      </c>
      <c r="HFM68" s="830">
        <f t="shared" si="2774"/>
        <v>0</v>
      </c>
      <c r="HFO68" s="830">
        <f t="shared" si="2774"/>
        <v>0</v>
      </c>
      <c r="HFQ68" s="830">
        <f t="shared" si="2774"/>
        <v>0</v>
      </c>
      <c r="HFS68" s="830">
        <f t="shared" si="2774"/>
        <v>0</v>
      </c>
      <c r="HFU68" s="830">
        <f t="shared" si="2774"/>
        <v>0</v>
      </c>
      <c r="HFW68" s="830">
        <f t="shared" si="2774"/>
        <v>0</v>
      </c>
      <c r="HFY68" s="830">
        <f t="shared" si="2774"/>
        <v>0</v>
      </c>
      <c r="HGA68" s="830">
        <f t="shared" si="2806"/>
        <v>0</v>
      </c>
      <c r="HGC68" s="830">
        <f t="shared" si="2806"/>
        <v>0</v>
      </c>
      <c r="HGE68" s="830">
        <f t="shared" si="2806"/>
        <v>0</v>
      </c>
      <c r="HGG68" s="830">
        <f t="shared" si="2806"/>
        <v>0</v>
      </c>
      <c r="HGI68" s="830">
        <f t="shared" si="2806"/>
        <v>0</v>
      </c>
      <c r="HGK68" s="830">
        <f t="shared" si="2806"/>
        <v>0</v>
      </c>
      <c r="HGM68" s="830">
        <f t="shared" si="2806"/>
        <v>0</v>
      </c>
      <c r="HGO68" s="830">
        <f t="shared" si="2806"/>
        <v>0</v>
      </c>
      <c r="HGQ68" s="830">
        <f t="shared" si="2806"/>
        <v>0</v>
      </c>
      <c r="HGS68" s="830">
        <f t="shared" si="2806"/>
        <v>0</v>
      </c>
      <c r="HGU68" s="830">
        <f t="shared" si="2806"/>
        <v>0</v>
      </c>
      <c r="HGW68" s="830">
        <f t="shared" si="2806"/>
        <v>0</v>
      </c>
      <c r="HGY68" s="830">
        <f t="shared" si="2806"/>
        <v>0</v>
      </c>
      <c r="HHA68" s="830">
        <f t="shared" si="2806"/>
        <v>0</v>
      </c>
      <c r="HHC68" s="830">
        <f t="shared" si="2806"/>
        <v>0</v>
      </c>
      <c r="HHE68" s="830">
        <f t="shared" si="2806"/>
        <v>0</v>
      </c>
      <c r="HHG68" s="830">
        <f t="shared" si="2806"/>
        <v>0</v>
      </c>
      <c r="HHI68" s="830">
        <f t="shared" si="2806"/>
        <v>0</v>
      </c>
      <c r="HHK68" s="830">
        <f t="shared" si="2806"/>
        <v>0</v>
      </c>
      <c r="HHM68" s="830">
        <f t="shared" si="2806"/>
        <v>0</v>
      </c>
      <c r="HHO68" s="830">
        <f t="shared" si="2806"/>
        <v>0</v>
      </c>
      <c r="HHQ68" s="830">
        <f t="shared" si="2806"/>
        <v>0</v>
      </c>
      <c r="HHS68" s="830">
        <f t="shared" si="2806"/>
        <v>0</v>
      </c>
      <c r="HHU68" s="830">
        <f t="shared" si="2806"/>
        <v>0</v>
      </c>
      <c r="HHW68" s="830">
        <f t="shared" si="2806"/>
        <v>0</v>
      </c>
      <c r="HHY68" s="830">
        <f t="shared" si="2806"/>
        <v>0</v>
      </c>
      <c r="HIA68" s="830">
        <f t="shared" si="2806"/>
        <v>0</v>
      </c>
      <c r="HIC68" s="830">
        <f t="shared" si="2806"/>
        <v>0</v>
      </c>
      <c r="HIE68" s="830">
        <f t="shared" si="2806"/>
        <v>0</v>
      </c>
      <c r="HIG68" s="830">
        <f t="shared" si="2806"/>
        <v>0</v>
      </c>
      <c r="HII68" s="830">
        <f t="shared" si="2806"/>
        <v>0</v>
      </c>
      <c r="HIK68" s="830">
        <f t="shared" si="2806"/>
        <v>0</v>
      </c>
      <c r="HIM68" s="830">
        <f t="shared" si="2838"/>
        <v>0</v>
      </c>
      <c r="HIO68" s="830">
        <f t="shared" si="2838"/>
        <v>0</v>
      </c>
      <c r="HIQ68" s="830">
        <f t="shared" si="2838"/>
        <v>0</v>
      </c>
      <c r="HIS68" s="830">
        <f t="shared" si="2838"/>
        <v>0</v>
      </c>
      <c r="HIU68" s="830">
        <f t="shared" si="2838"/>
        <v>0</v>
      </c>
      <c r="HIW68" s="830">
        <f t="shared" si="2838"/>
        <v>0</v>
      </c>
      <c r="HIY68" s="830">
        <f t="shared" si="2838"/>
        <v>0</v>
      </c>
      <c r="HJA68" s="830">
        <f t="shared" si="2838"/>
        <v>0</v>
      </c>
      <c r="HJC68" s="830">
        <f t="shared" si="2838"/>
        <v>0</v>
      </c>
      <c r="HJE68" s="830">
        <f t="shared" si="2838"/>
        <v>0</v>
      </c>
      <c r="HJG68" s="830">
        <f t="shared" si="2838"/>
        <v>0</v>
      </c>
      <c r="HJI68" s="830">
        <f t="shared" si="2838"/>
        <v>0</v>
      </c>
      <c r="HJK68" s="830">
        <f t="shared" si="2838"/>
        <v>0</v>
      </c>
      <c r="HJM68" s="830">
        <f t="shared" si="2838"/>
        <v>0</v>
      </c>
      <c r="HJO68" s="830">
        <f t="shared" si="2838"/>
        <v>0</v>
      </c>
      <c r="HJQ68" s="830">
        <f t="shared" si="2838"/>
        <v>0</v>
      </c>
      <c r="HJS68" s="830">
        <f t="shared" si="2838"/>
        <v>0</v>
      </c>
      <c r="HJU68" s="830">
        <f t="shared" si="2838"/>
        <v>0</v>
      </c>
      <c r="HJW68" s="830">
        <f t="shared" si="2838"/>
        <v>0</v>
      </c>
      <c r="HJY68" s="830">
        <f t="shared" si="2838"/>
        <v>0</v>
      </c>
      <c r="HKA68" s="830">
        <f t="shared" si="2838"/>
        <v>0</v>
      </c>
      <c r="HKC68" s="830">
        <f t="shared" si="2838"/>
        <v>0</v>
      </c>
      <c r="HKE68" s="830">
        <f t="shared" si="2838"/>
        <v>0</v>
      </c>
      <c r="HKG68" s="830">
        <f t="shared" si="2838"/>
        <v>0</v>
      </c>
      <c r="HKI68" s="830">
        <f t="shared" si="2838"/>
        <v>0</v>
      </c>
      <c r="HKK68" s="830">
        <f t="shared" si="2838"/>
        <v>0</v>
      </c>
      <c r="HKM68" s="830">
        <f t="shared" si="2838"/>
        <v>0</v>
      </c>
      <c r="HKO68" s="830">
        <f t="shared" si="2838"/>
        <v>0</v>
      </c>
      <c r="HKQ68" s="830">
        <f t="shared" si="2838"/>
        <v>0</v>
      </c>
      <c r="HKS68" s="830">
        <f t="shared" si="2838"/>
        <v>0</v>
      </c>
      <c r="HKU68" s="830">
        <f t="shared" si="2838"/>
        <v>0</v>
      </c>
      <c r="HKW68" s="830">
        <f t="shared" si="2838"/>
        <v>0</v>
      </c>
      <c r="HKY68" s="830">
        <f t="shared" si="2870"/>
        <v>0</v>
      </c>
      <c r="HLA68" s="830">
        <f t="shared" si="2870"/>
        <v>0</v>
      </c>
      <c r="HLC68" s="830">
        <f t="shared" si="2870"/>
        <v>0</v>
      </c>
      <c r="HLE68" s="830">
        <f t="shared" si="2870"/>
        <v>0</v>
      </c>
      <c r="HLG68" s="830">
        <f t="shared" si="2870"/>
        <v>0</v>
      </c>
      <c r="HLI68" s="830">
        <f t="shared" si="2870"/>
        <v>0</v>
      </c>
      <c r="HLK68" s="830">
        <f t="shared" si="2870"/>
        <v>0</v>
      </c>
      <c r="HLM68" s="830">
        <f t="shared" si="2870"/>
        <v>0</v>
      </c>
      <c r="HLO68" s="830">
        <f t="shared" si="2870"/>
        <v>0</v>
      </c>
      <c r="HLQ68" s="830">
        <f t="shared" si="2870"/>
        <v>0</v>
      </c>
      <c r="HLS68" s="830">
        <f t="shared" si="2870"/>
        <v>0</v>
      </c>
      <c r="HLU68" s="830">
        <f t="shared" si="2870"/>
        <v>0</v>
      </c>
      <c r="HLW68" s="830">
        <f t="shared" si="2870"/>
        <v>0</v>
      </c>
      <c r="HLY68" s="830">
        <f t="shared" si="2870"/>
        <v>0</v>
      </c>
      <c r="HMA68" s="830">
        <f t="shared" si="2870"/>
        <v>0</v>
      </c>
      <c r="HMC68" s="830">
        <f t="shared" si="2870"/>
        <v>0</v>
      </c>
      <c r="HME68" s="830">
        <f t="shared" si="2870"/>
        <v>0</v>
      </c>
      <c r="HMG68" s="830">
        <f t="shared" si="2870"/>
        <v>0</v>
      </c>
      <c r="HMI68" s="830">
        <f t="shared" si="2870"/>
        <v>0</v>
      </c>
      <c r="HMK68" s="830">
        <f t="shared" si="2870"/>
        <v>0</v>
      </c>
      <c r="HMM68" s="830">
        <f t="shared" si="2870"/>
        <v>0</v>
      </c>
      <c r="HMO68" s="830">
        <f t="shared" si="2870"/>
        <v>0</v>
      </c>
      <c r="HMQ68" s="830">
        <f t="shared" si="2870"/>
        <v>0</v>
      </c>
      <c r="HMS68" s="830">
        <f t="shared" si="2870"/>
        <v>0</v>
      </c>
      <c r="HMU68" s="830">
        <f t="shared" si="2870"/>
        <v>0</v>
      </c>
      <c r="HMW68" s="830">
        <f t="shared" si="2870"/>
        <v>0</v>
      </c>
      <c r="HMY68" s="830">
        <f t="shared" si="2870"/>
        <v>0</v>
      </c>
      <c r="HNA68" s="830">
        <f t="shared" si="2870"/>
        <v>0</v>
      </c>
      <c r="HNC68" s="830">
        <f t="shared" si="2870"/>
        <v>0</v>
      </c>
      <c r="HNE68" s="830">
        <f t="shared" si="2870"/>
        <v>0</v>
      </c>
      <c r="HNG68" s="830">
        <f t="shared" si="2870"/>
        <v>0</v>
      </c>
      <c r="HNI68" s="830">
        <f t="shared" si="2870"/>
        <v>0</v>
      </c>
      <c r="HNK68" s="830">
        <f t="shared" si="2902"/>
        <v>0</v>
      </c>
      <c r="HNM68" s="830">
        <f t="shared" si="2902"/>
        <v>0</v>
      </c>
      <c r="HNO68" s="830">
        <f t="shared" si="2902"/>
        <v>0</v>
      </c>
      <c r="HNQ68" s="830">
        <f t="shared" si="2902"/>
        <v>0</v>
      </c>
      <c r="HNS68" s="830">
        <f t="shared" si="2902"/>
        <v>0</v>
      </c>
      <c r="HNU68" s="830">
        <f t="shared" si="2902"/>
        <v>0</v>
      </c>
      <c r="HNW68" s="830">
        <f t="shared" si="2902"/>
        <v>0</v>
      </c>
      <c r="HNY68" s="830">
        <f t="shared" si="2902"/>
        <v>0</v>
      </c>
      <c r="HOA68" s="830">
        <f t="shared" si="2902"/>
        <v>0</v>
      </c>
      <c r="HOC68" s="830">
        <f t="shared" si="2902"/>
        <v>0</v>
      </c>
      <c r="HOE68" s="830">
        <f t="shared" si="2902"/>
        <v>0</v>
      </c>
      <c r="HOG68" s="830">
        <f t="shared" si="2902"/>
        <v>0</v>
      </c>
      <c r="HOI68" s="830">
        <f t="shared" si="2902"/>
        <v>0</v>
      </c>
      <c r="HOK68" s="830">
        <f t="shared" si="2902"/>
        <v>0</v>
      </c>
      <c r="HOM68" s="830">
        <f t="shared" si="2902"/>
        <v>0</v>
      </c>
      <c r="HOO68" s="830">
        <f t="shared" si="2902"/>
        <v>0</v>
      </c>
      <c r="HOQ68" s="830">
        <f t="shared" si="2902"/>
        <v>0</v>
      </c>
      <c r="HOS68" s="830">
        <f t="shared" si="2902"/>
        <v>0</v>
      </c>
      <c r="HOU68" s="830">
        <f t="shared" si="2902"/>
        <v>0</v>
      </c>
      <c r="HOW68" s="830">
        <f t="shared" si="2902"/>
        <v>0</v>
      </c>
      <c r="HOY68" s="830">
        <f t="shared" si="2902"/>
        <v>0</v>
      </c>
      <c r="HPA68" s="830">
        <f t="shared" si="2902"/>
        <v>0</v>
      </c>
      <c r="HPC68" s="830">
        <f t="shared" si="2902"/>
        <v>0</v>
      </c>
      <c r="HPE68" s="830">
        <f t="shared" si="2902"/>
        <v>0</v>
      </c>
      <c r="HPG68" s="830">
        <f t="shared" si="2902"/>
        <v>0</v>
      </c>
      <c r="HPI68" s="830">
        <f t="shared" si="2902"/>
        <v>0</v>
      </c>
      <c r="HPK68" s="830">
        <f t="shared" si="2902"/>
        <v>0</v>
      </c>
      <c r="HPM68" s="830">
        <f t="shared" si="2902"/>
        <v>0</v>
      </c>
      <c r="HPO68" s="830">
        <f t="shared" si="2902"/>
        <v>0</v>
      </c>
      <c r="HPQ68" s="830">
        <f t="shared" si="2902"/>
        <v>0</v>
      </c>
      <c r="HPS68" s="830">
        <f t="shared" si="2902"/>
        <v>0</v>
      </c>
      <c r="HPU68" s="830">
        <f t="shared" si="2902"/>
        <v>0</v>
      </c>
      <c r="HPW68" s="830">
        <f t="shared" si="2934"/>
        <v>0</v>
      </c>
      <c r="HPY68" s="830">
        <f t="shared" si="2934"/>
        <v>0</v>
      </c>
      <c r="HQA68" s="830">
        <f t="shared" si="2934"/>
        <v>0</v>
      </c>
      <c r="HQC68" s="830">
        <f t="shared" si="2934"/>
        <v>0</v>
      </c>
      <c r="HQE68" s="830">
        <f t="shared" si="2934"/>
        <v>0</v>
      </c>
      <c r="HQG68" s="830">
        <f t="shared" si="2934"/>
        <v>0</v>
      </c>
      <c r="HQI68" s="830">
        <f t="shared" si="2934"/>
        <v>0</v>
      </c>
      <c r="HQK68" s="830">
        <f t="shared" si="2934"/>
        <v>0</v>
      </c>
      <c r="HQM68" s="830">
        <f t="shared" si="2934"/>
        <v>0</v>
      </c>
      <c r="HQO68" s="830">
        <f t="shared" si="2934"/>
        <v>0</v>
      </c>
      <c r="HQQ68" s="830">
        <f t="shared" si="2934"/>
        <v>0</v>
      </c>
      <c r="HQS68" s="830">
        <f t="shared" si="2934"/>
        <v>0</v>
      </c>
      <c r="HQU68" s="830">
        <f t="shared" si="2934"/>
        <v>0</v>
      </c>
      <c r="HQW68" s="830">
        <f t="shared" si="2934"/>
        <v>0</v>
      </c>
      <c r="HQY68" s="830">
        <f t="shared" si="2934"/>
        <v>0</v>
      </c>
      <c r="HRA68" s="830">
        <f t="shared" si="2934"/>
        <v>0</v>
      </c>
      <c r="HRC68" s="830">
        <f t="shared" si="2934"/>
        <v>0</v>
      </c>
      <c r="HRE68" s="830">
        <f t="shared" si="2934"/>
        <v>0</v>
      </c>
      <c r="HRG68" s="830">
        <f t="shared" si="2934"/>
        <v>0</v>
      </c>
      <c r="HRI68" s="830">
        <f t="shared" si="2934"/>
        <v>0</v>
      </c>
      <c r="HRK68" s="830">
        <f t="shared" si="2934"/>
        <v>0</v>
      </c>
      <c r="HRM68" s="830">
        <f t="shared" si="2934"/>
        <v>0</v>
      </c>
      <c r="HRO68" s="830">
        <f t="shared" si="2934"/>
        <v>0</v>
      </c>
      <c r="HRQ68" s="830">
        <f t="shared" si="2934"/>
        <v>0</v>
      </c>
      <c r="HRS68" s="830">
        <f t="shared" si="2934"/>
        <v>0</v>
      </c>
      <c r="HRU68" s="830">
        <f t="shared" si="2934"/>
        <v>0</v>
      </c>
      <c r="HRW68" s="830">
        <f t="shared" si="2934"/>
        <v>0</v>
      </c>
      <c r="HRY68" s="830">
        <f t="shared" si="2934"/>
        <v>0</v>
      </c>
      <c r="HSA68" s="830">
        <f t="shared" si="2934"/>
        <v>0</v>
      </c>
      <c r="HSC68" s="830">
        <f t="shared" si="2934"/>
        <v>0</v>
      </c>
      <c r="HSE68" s="830">
        <f t="shared" si="2934"/>
        <v>0</v>
      </c>
      <c r="HSG68" s="830">
        <f t="shared" si="2934"/>
        <v>0</v>
      </c>
      <c r="HSI68" s="830">
        <f t="shared" si="2966"/>
        <v>0</v>
      </c>
      <c r="HSK68" s="830">
        <f t="shared" si="2966"/>
        <v>0</v>
      </c>
      <c r="HSM68" s="830">
        <f t="shared" si="2966"/>
        <v>0</v>
      </c>
      <c r="HSO68" s="830">
        <f t="shared" si="2966"/>
        <v>0</v>
      </c>
      <c r="HSQ68" s="830">
        <f t="shared" si="2966"/>
        <v>0</v>
      </c>
      <c r="HSS68" s="830">
        <f t="shared" si="2966"/>
        <v>0</v>
      </c>
      <c r="HSU68" s="830">
        <f t="shared" si="2966"/>
        <v>0</v>
      </c>
      <c r="HSW68" s="830">
        <f t="shared" si="2966"/>
        <v>0</v>
      </c>
      <c r="HSY68" s="830">
        <f t="shared" si="2966"/>
        <v>0</v>
      </c>
      <c r="HTA68" s="830">
        <f t="shared" si="2966"/>
        <v>0</v>
      </c>
      <c r="HTC68" s="830">
        <f t="shared" si="2966"/>
        <v>0</v>
      </c>
      <c r="HTE68" s="830">
        <f t="shared" si="2966"/>
        <v>0</v>
      </c>
      <c r="HTG68" s="830">
        <f t="shared" si="2966"/>
        <v>0</v>
      </c>
      <c r="HTI68" s="830">
        <f t="shared" si="2966"/>
        <v>0</v>
      </c>
      <c r="HTK68" s="830">
        <f t="shared" si="2966"/>
        <v>0</v>
      </c>
      <c r="HTM68" s="830">
        <f t="shared" si="2966"/>
        <v>0</v>
      </c>
      <c r="HTO68" s="830">
        <f t="shared" si="2966"/>
        <v>0</v>
      </c>
      <c r="HTQ68" s="830">
        <f t="shared" si="2966"/>
        <v>0</v>
      </c>
      <c r="HTS68" s="830">
        <f t="shared" si="2966"/>
        <v>0</v>
      </c>
      <c r="HTU68" s="830">
        <f t="shared" si="2966"/>
        <v>0</v>
      </c>
      <c r="HTW68" s="830">
        <f t="shared" si="2966"/>
        <v>0</v>
      </c>
      <c r="HTY68" s="830">
        <f t="shared" si="2966"/>
        <v>0</v>
      </c>
      <c r="HUA68" s="830">
        <f t="shared" si="2966"/>
        <v>0</v>
      </c>
      <c r="HUC68" s="830">
        <f t="shared" si="2966"/>
        <v>0</v>
      </c>
      <c r="HUE68" s="830">
        <f t="shared" si="2966"/>
        <v>0</v>
      </c>
      <c r="HUG68" s="830">
        <f t="shared" si="2966"/>
        <v>0</v>
      </c>
      <c r="HUI68" s="830">
        <f t="shared" si="2966"/>
        <v>0</v>
      </c>
      <c r="HUK68" s="830">
        <f t="shared" si="2966"/>
        <v>0</v>
      </c>
      <c r="HUM68" s="830">
        <f t="shared" si="2966"/>
        <v>0</v>
      </c>
      <c r="HUO68" s="830">
        <f t="shared" si="2966"/>
        <v>0</v>
      </c>
      <c r="HUQ68" s="830">
        <f t="shared" si="2966"/>
        <v>0</v>
      </c>
      <c r="HUS68" s="830">
        <f t="shared" si="2966"/>
        <v>0</v>
      </c>
      <c r="HUU68" s="830">
        <f t="shared" si="2998"/>
        <v>0</v>
      </c>
      <c r="HUW68" s="830">
        <f t="shared" si="2998"/>
        <v>0</v>
      </c>
      <c r="HUY68" s="830">
        <f t="shared" si="2998"/>
        <v>0</v>
      </c>
      <c r="HVA68" s="830">
        <f t="shared" si="2998"/>
        <v>0</v>
      </c>
      <c r="HVC68" s="830">
        <f t="shared" si="2998"/>
        <v>0</v>
      </c>
      <c r="HVE68" s="830">
        <f t="shared" si="2998"/>
        <v>0</v>
      </c>
      <c r="HVG68" s="830">
        <f t="shared" si="2998"/>
        <v>0</v>
      </c>
      <c r="HVI68" s="830">
        <f t="shared" si="2998"/>
        <v>0</v>
      </c>
      <c r="HVK68" s="830">
        <f t="shared" si="2998"/>
        <v>0</v>
      </c>
      <c r="HVM68" s="830">
        <f t="shared" si="2998"/>
        <v>0</v>
      </c>
      <c r="HVO68" s="830">
        <f t="shared" si="2998"/>
        <v>0</v>
      </c>
      <c r="HVQ68" s="830">
        <f t="shared" si="2998"/>
        <v>0</v>
      </c>
      <c r="HVS68" s="830">
        <f t="shared" si="2998"/>
        <v>0</v>
      </c>
      <c r="HVU68" s="830">
        <f t="shared" si="2998"/>
        <v>0</v>
      </c>
      <c r="HVW68" s="830">
        <f t="shared" si="2998"/>
        <v>0</v>
      </c>
      <c r="HVY68" s="830">
        <f t="shared" si="2998"/>
        <v>0</v>
      </c>
      <c r="HWA68" s="830">
        <f t="shared" si="2998"/>
        <v>0</v>
      </c>
      <c r="HWC68" s="830">
        <f t="shared" si="2998"/>
        <v>0</v>
      </c>
      <c r="HWE68" s="830">
        <f t="shared" si="2998"/>
        <v>0</v>
      </c>
      <c r="HWG68" s="830">
        <f t="shared" si="2998"/>
        <v>0</v>
      </c>
      <c r="HWI68" s="830">
        <f t="shared" si="2998"/>
        <v>0</v>
      </c>
      <c r="HWK68" s="830">
        <f t="shared" si="2998"/>
        <v>0</v>
      </c>
      <c r="HWM68" s="830">
        <f t="shared" si="2998"/>
        <v>0</v>
      </c>
      <c r="HWO68" s="830">
        <f t="shared" si="2998"/>
        <v>0</v>
      </c>
      <c r="HWQ68" s="830">
        <f t="shared" si="2998"/>
        <v>0</v>
      </c>
      <c r="HWS68" s="830">
        <f t="shared" si="2998"/>
        <v>0</v>
      </c>
      <c r="HWU68" s="830">
        <f t="shared" si="2998"/>
        <v>0</v>
      </c>
      <c r="HWW68" s="830">
        <f t="shared" si="2998"/>
        <v>0</v>
      </c>
      <c r="HWY68" s="830">
        <f t="shared" si="2998"/>
        <v>0</v>
      </c>
      <c r="HXA68" s="830">
        <f t="shared" si="2998"/>
        <v>0</v>
      </c>
      <c r="HXC68" s="830">
        <f t="shared" si="2998"/>
        <v>0</v>
      </c>
      <c r="HXE68" s="830">
        <f t="shared" si="2998"/>
        <v>0</v>
      </c>
      <c r="HXG68" s="830">
        <f t="shared" si="3030"/>
        <v>0</v>
      </c>
      <c r="HXI68" s="830">
        <f t="shared" si="3030"/>
        <v>0</v>
      </c>
      <c r="HXK68" s="830">
        <f t="shared" si="3030"/>
        <v>0</v>
      </c>
      <c r="HXM68" s="830">
        <f t="shared" si="3030"/>
        <v>0</v>
      </c>
      <c r="HXO68" s="830">
        <f t="shared" si="3030"/>
        <v>0</v>
      </c>
      <c r="HXQ68" s="830">
        <f t="shared" si="3030"/>
        <v>0</v>
      </c>
      <c r="HXS68" s="830">
        <f t="shared" si="3030"/>
        <v>0</v>
      </c>
      <c r="HXU68" s="830">
        <f t="shared" si="3030"/>
        <v>0</v>
      </c>
      <c r="HXW68" s="830">
        <f t="shared" si="3030"/>
        <v>0</v>
      </c>
      <c r="HXY68" s="830">
        <f t="shared" si="3030"/>
        <v>0</v>
      </c>
      <c r="HYA68" s="830">
        <f t="shared" si="3030"/>
        <v>0</v>
      </c>
      <c r="HYC68" s="830">
        <f t="shared" si="3030"/>
        <v>0</v>
      </c>
      <c r="HYE68" s="830">
        <f t="shared" si="3030"/>
        <v>0</v>
      </c>
      <c r="HYG68" s="830">
        <f t="shared" si="3030"/>
        <v>0</v>
      </c>
      <c r="HYI68" s="830">
        <f t="shared" si="3030"/>
        <v>0</v>
      </c>
      <c r="HYK68" s="830">
        <f t="shared" si="3030"/>
        <v>0</v>
      </c>
      <c r="HYM68" s="830">
        <f t="shared" si="3030"/>
        <v>0</v>
      </c>
      <c r="HYO68" s="830">
        <f t="shared" si="3030"/>
        <v>0</v>
      </c>
      <c r="HYQ68" s="830">
        <f t="shared" si="3030"/>
        <v>0</v>
      </c>
      <c r="HYS68" s="830">
        <f t="shared" si="3030"/>
        <v>0</v>
      </c>
      <c r="HYU68" s="830">
        <f t="shared" si="3030"/>
        <v>0</v>
      </c>
      <c r="HYW68" s="830">
        <f t="shared" si="3030"/>
        <v>0</v>
      </c>
      <c r="HYY68" s="830">
        <f t="shared" si="3030"/>
        <v>0</v>
      </c>
      <c r="HZA68" s="830">
        <f t="shared" si="3030"/>
        <v>0</v>
      </c>
      <c r="HZC68" s="830">
        <f t="shared" si="3030"/>
        <v>0</v>
      </c>
      <c r="HZE68" s="830">
        <f t="shared" si="3030"/>
        <v>0</v>
      </c>
      <c r="HZG68" s="830">
        <f t="shared" si="3030"/>
        <v>0</v>
      </c>
      <c r="HZI68" s="830">
        <f t="shared" si="3030"/>
        <v>0</v>
      </c>
      <c r="HZK68" s="830">
        <f t="shared" si="3030"/>
        <v>0</v>
      </c>
      <c r="HZM68" s="830">
        <f t="shared" si="3030"/>
        <v>0</v>
      </c>
      <c r="HZO68" s="830">
        <f t="shared" si="3030"/>
        <v>0</v>
      </c>
      <c r="HZQ68" s="830">
        <f t="shared" si="3030"/>
        <v>0</v>
      </c>
      <c r="HZS68" s="830">
        <f t="shared" si="3062"/>
        <v>0</v>
      </c>
      <c r="HZU68" s="830">
        <f t="shared" si="3062"/>
        <v>0</v>
      </c>
      <c r="HZW68" s="830">
        <f t="shared" si="3062"/>
        <v>0</v>
      </c>
      <c r="HZY68" s="830">
        <f t="shared" si="3062"/>
        <v>0</v>
      </c>
      <c r="IAA68" s="830">
        <f t="shared" si="3062"/>
        <v>0</v>
      </c>
      <c r="IAC68" s="830">
        <f t="shared" si="3062"/>
        <v>0</v>
      </c>
      <c r="IAE68" s="830">
        <f t="shared" si="3062"/>
        <v>0</v>
      </c>
      <c r="IAG68" s="830">
        <f t="shared" si="3062"/>
        <v>0</v>
      </c>
      <c r="IAI68" s="830">
        <f t="shared" si="3062"/>
        <v>0</v>
      </c>
      <c r="IAK68" s="830">
        <f t="shared" si="3062"/>
        <v>0</v>
      </c>
      <c r="IAM68" s="830">
        <f t="shared" si="3062"/>
        <v>0</v>
      </c>
      <c r="IAO68" s="830">
        <f t="shared" si="3062"/>
        <v>0</v>
      </c>
      <c r="IAQ68" s="830">
        <f t="shared" si="3062"/>
        <v>0</v>
      </c>
      <c r="IAS68" s="830">
        <f t="shared" si="3062"/>
        <v>0</v>
      </c>
      <c r="IAU68" s="830">
        <f t="shared" si="3062"/>
        <v>0</v>
      </c>
      <c r="IAW68" s="830">
        <f t="shared" si="3062"/>
        <v>0</v>
      </c>
      <c r="IAY68" s="830">
        <f t="shared" si="3062"/>
        <v>0</v>
      </c>
      <c r="IBA68" s="830">
        <f t="shared" si="3062"/>
        <v>0</v>
      </c>
      <c r="IBC68" s="830">
        <f t="shared" si="3062"/>
        <v>0</v>
      </c>
      <c r="IBE68" s="830">
        <f t="shared" si="3062"/>
        <v>0</v>
      </c>
      <c r="IBG68" s="830">
        <f t="shared" si="3062"/>
        <v>0</v>
      </c>
      <c r="IBI68" s="830">
        <f t="shared" si="3062"/>
        <v>0</v>
      </c>
      <c r="IBK68" s="830">
        <f t="shared" si="3062"/>
        <v>0</v>
      </c>
      <c r="IBM68" s="830">
        <f t="shared" si="3062"/>
        <v>0</v>
      </c>
      <c r="IBO68" s="830">
        <f t="shared" si="3062"/>
        <v>0</v>
      </c>
      <c r="IBQ68" s="830">
        <f t="shared" si="3062"/>
        <v>0</v>
      </c>
      <c r="IBS68" s="830">
        <f t="shared" si="3062"/>
        <v>0</v>
      </c>
      <c r="IBU68" s="830">
        <f t="shared" si="3062"/>
        <v>0</v>
      </c>
      <c r="IBW68" s="830">
        <f t="shared" si="3062"/>
        <v>0</v>
      </c>
      <c r="IBY68" s="830">
        <f t="shared" si="3062"/>
        <v>0</v>
      </c>
      <c r="ICA68" s="830">
        <f t="shared" si="3062"/>
        <v>0</v>
      </c>
      <c r="ICC68" s="830">
        <f t="shared" si="3062"/>
        <v>0</v>
      </c>
      <c r="ICE68" s="830">
        <f t="shared" si="3094"/>
        <v>0</v>
      </c>
      <c r="ICG68" s="830">
        <f t="shared" si="3094"/>
        <v>0</v>
      </c>
      <c r="ICI68" s="830">
        <f t="shared" si="3094"/>
        <v>0</v>
      </c>
      <c r="ICK68" s="830">
        <f t="shared" si="3094"/>
        <v>0</v>
      </c>
      <c r="ICM68" s="830">
        <f t="shared" si="3094"/>
        <v>0</v>
      </c>
      <c r="ICO68" s="830">
        <f t="shared" si="3094"/>
        <v>0</v>
      </c>
      <c r="ICQ68" s="830">
        <f t="shared" si="3094"/>
        <v>0</v>
      </c>
      <c r="ICS68" s="830">
        <f t="shared" si="3094"/>
        <v>0</v>
      </c>
      <c r="ICU68" s="830">
        <f t="shared" si="3094"/>
        <v>0</v>
      </c>
      <c r="ICW68" s="830">
        <f t="shared" si="3094"/>
        <v>0</v>
      </c>
      <c r="ICY68" s="830">
        <f t="shared" si="3094"/>
        <v>0</v>
      </c>
      <c r="IDA68" s="830">
        <f t="shared" si="3094"/>
        <v>0</v>
      </c>
      <c r="IDC68" s="830">
        <f t="shared" si="3094"/>
        <v>0</v>
      </c>
      <c r="IDE68" s="830">
        <f t="shared" si="3094"/>
        <v>0</v>
      </c>
      <c r="IDG68" s="830">
        <f t="shared" si="3094"/>
        <v>0</v>
      </c>
      <c r="IDI68" s="830">
        <f t="shared" si="3094"/>
        <v>0</v>
      </c>
      <c r="IDK68" s="830">
        <f t="shared" si="3094"/>
        <v>0</v>
      </c>
      <c r="IDM68" s="830">
        <f t="shared" si="3094"/>
        <v>0</v>
      </c>
      <c r="IDO68" s="830">
        <f t="shared" si="3094"/>
        <v>0</v>
      </c>
      <c r="IDQ68" s="830">
        <f t="shared" si="3094"/>
        <v>0</v>
      </c>
      <c r="IDS68" s="830">
        <f t="shared" si="3094"/>
        <v>0</v>
      </c>
      <c r="IDU68" s="830">
        <f t="shared" si="3094"/>
        <v>0</v>
      </c>
      <c r="IDW68" s="830">
        <f t="shared" si="3094"/>
        <v>0</v>
      </c>
      <c r="IDY68" s="830">
        <f t="shared" si="3094"/>
        <v>0</v>
      </c>
      <c r="IEA68" s="830">
        <f t="shared" si="3094"/>
        <v>0</v>
      </c>
      <c r="IEC68" s="830">
        <f t="shared" si="3094"/>
        <v>0</v>
      </c>
      <c r="IEE68" s="830">
        <f t="shared" si="3094"/>
        <v>0</v>
      </c>
      <c r="IEG68" s="830">
        <f t="shared" si="3094"/>
        <v>0</v>
      </c>
      <c r="IEI68" s="830">
        <f t="shared" si="3094"/>
        <v>0</v>
      </c>
      <c r="IEK68" s="830">
        <f t="shared" si="3094"/>
        <v>0</v>
      </c>
      <c r="IEM68" s="830">
        <f t="shared" si="3094"/>
        <v>0</v>
      </c>
      <c r="IEO68" s="830">
        <f t="shared" si="3094"/>
        <v>0</v>
      </c>
      <c r="IEQ68" s="830">
        <f t="shared" si="3126"/>
        <v>0</v>
      </c>
      <c r="IES68" s="830">
        <f t="shared" si="3126"/>
        <v>0</v>
      </c>
      <c r="IEU68" s="830">
        <f t="shared" si="3126"/>
        <v>0</v>
      </c>
      <c r="IEW68" s="830">
        <f t="shared" si="3126"/>
        <v>0</v>
      </c>
      <c r="IEY68" s="830">
        <f t="shared" si="3126"/>
        <v>0</v>
      </c>
      <c r="IFA68" s="830">
        <f t="shared" si="3126"/>
        <v>0</v>
      </c>
      <c r="IFC68" s="830">
        <f t="shared" si="3126"/>
        <v>0</v>
      </c>
      <c r="IFE68" s="830">
        <f t="shared" si="3126"/>
        <v>0</v>
      </c>
      <c r="IFG68" s="830">
        <f t="shared" si="3126"/>
        <v>0</v>
      </c>
      <c r="IFI68" s="830">
        <f t="shared" si="3126"/>
        <v>0</v>
      </c>
      <c r="IFK68" s="830">
        <f t="shared" si="3126"/>
        <v>0</v>
      </c>
      <c r="IFM68" s="830">
        <f t="shared" si="3126"/>
        <v>0</v>
      </c>
      <c r="IFO68" s="830">
        <f t="shared" si="3126"/>
        <v>0</v>
      </c>
      <c r="IFQ68" s="830">
        <f t="shared" si="3126"/>
        <v>0</v>
      </c>
      <c r="IFS68" s="830">
        <f t="shared" si="3126"/>
        <v>0</v>
      </c>
      <c r="IFU68" s="830">
        <f t="shared" si="3126"/>
        <v>0</v>
      </c>
      <c r="IFW68" s="830">
        <f t="shared" si="3126"/>
        <v>0</v>
      </c>
      <c r="IFY68" s="830">
        <f t="shared" si="3126"/>
        <v>0</v>
      </c>
      <c r="IGA68" s="830">
        <f t="shared" si="3126"/>
        <v>0</v>
      </c>
      <c r="IGC68" s="830">
        <f t="shared" si="3126"/>
        <v>0</v>
      </c>
      <c r="IGE68" s="830">
        <f t="shared" si="3126"/>
        <v>0</v>
      </c>
      <c r="IGG68" s="830">
        <f t="shared" si="3126"/>
        <v>0</v>
      </c>
      <c r="IGI68" s="830">
        <f t="shared" si="3126"/>
        <v>0</v>
      </c>
      <c r="IGK68" s="830">
        <f t="shared" si="3126"/>
        <v>0</v>
      </c>
      <c r="IGM68" s="830">
        <f t="shared" si="3126"/>
        <v>0</v>
      </c>
      <c r="IGO68" s="830">
        <f t="shared" si="3126"/>
        <v>0</v>
      </c>
      <c r="IGQ68" s="830">
        <f t="shared" si="3126"/>
        <v>0</v>
      </c>
      <c r="IGS68" s="830">
        <f t="shared" si="3126"/>
        <v>0</v>
      </c>
      <c r="IGU68" s="830">
        <f t="shared" si="3126"/>
        <v>0</v>
      </c>
      <c r="IGW68" s="830">
        <f t="shared" si="3126"/>
        <v>0</v>
      </c>
      <c r="IGY68" s="830">
        <f t="shared" si="3126"/>
        <v>0</v>
      </c>
      <c r="IHA68" s="830">
        <f t="shared" si="3126"/>
        <v>0</v>
      </c>
      <c r="IHC68" s="830">
        <f t="shared" si="3158"/>
        <v>0</v>
      </c>
      <c r="IHE68" s="830">
        <f t="shared" si="3158"/>
        <v>0</v>
      </c>
      <c r="IHG68" s="830">
        <f t="shared" si="3158"/>
        <v>0</v>
      </c>
      <c r="IHI68" s="830">
        <f t="shared" si="3158"/>
        <v>0</v>
      </c>
      <c r="IHK68" s="830">
        <f t="shared" si="3158"/>
        <v>0</v>
      </c>
      <c r="IHM68" s="830">
        <f t="shared" si="3158"/>
        <v>0</v>
      </c>
      <c r="IHO68" s="830">
        <f t="shared" si="3158"/>
        <v>0</v>
      </c>
      <c r="IHQ68" s="830">
        <f t="shared" si="3158"/>
        <v>0</v>
      </c>
      <c r="IHS68" s="830">
        <f t="shared" si="3158"/>
        <v>0</v>
      </c>
      <c r="IHU68" s="830">
        <f t="shared" si="3158"/>
        <v>0</v>
      </c>
      <c r="IHW68" s="830">
        <f t="shared" si="3158"/>
        <v>0</v>
      </c>
      <c r="IHY68" s="830">
        <f t="shared" si="3158"/>
        <v>0</v>
      </c>
      <c r="IIA68" s="830">
        <f t="shared" si="3158"/>
        <v>0</v>
      </c>
      <c r="IIC68" s="830">
        <f t="shared" si="3158"/>
        <v>0</v>
      </c>
      <c r="IIE68" s="830">
        <f t="shared" si="3158"/>
        <v>0</v>
      </c>
      <c r="IIG68" s="830">
        <f t="shared" si="3158"/>
        <v>0</v>
      </c>
      <c r="III68" s="830">
        <f t="shared" si="3158"/>
        <v>0</v>
      </c>
      <c r="IIK68" s="830">
        <f t="shared" si="3158"/>
        <v>0</v>
      </c>
      <c r="IIM68" s="830">
        <f t="shared" si="3158"/>
        <v>0</v>
      </c>
      <c r="IIO68" s="830">
        <f t="shared" si="3158"/>
        <v>0</v>
      </c>
      <c r="IIQ68" s="830">
        <f t="shared" si="3158"/>
        <v>0</v>
      </c>
      <c r="IIS68" s="830">
        <f t="shared" si="3158"/>
        <v>0</v>
      </c>
      <c r="IIU68" s="830">
        <f t="shared" si="3158"/>
        <v>0</v>
      </c>
      <c r="IIW68" s="830">
        <f t="shared" si="3158"/>
        <v>0</v>
      </c>
      <c r="IIY68" s="830">
        <f t="shared" si="3158"/>
        <v>0</v>
      </c>
      <c r="IJA68" s="830">
        <f t="shared" si="3158"/>
        <v>0</v>
      </c>
      <c r="IJC68" s="830">
        <f t="shared" si="3158"/>
        <v>0</v>
      </c>
      <c r="IJE68" s="830">
        <f t="shared" si="3158"/>
        <v>0</v>
      </c>
      <c r="IJG68" s="830">
        <f t="shared" si="3158"/>
        <v>0</v>
      </c>
      <c r="IJI68" s="830">
        <f t="shared" si="3158"/>
        <v>0</v>
      </c>
      <c r="IJK68" s="830">
        <f t="shared" si="3158"/>
        <v>0</v>
      </c>
      <c r="IJM68" s="830">
        <f t="shared" si="3158"/>
        <v>0</v>
      </c>
      <c r="IJO68" s="830">
        <f t="shared" si="3190"/>
        <v>0</v>
      </c>
      <c r="IJQ68" s="830">
        <f t="shared" si="3190"/>
        <v>0</v>
      </c>
      <c r="IJS68" s="830">
        <f t="shared" si="3190"/>
        <v>0</v>
      </c>
      <c r="IJU68" s="830">
        <f t="shared" si="3190"/>
        <v>0</v>
      </c>
      <c r="IJW68" s="830">
        <f t="shared" si="3190"/>
        <v>0</v>
      </c>
      <c r="IJY68" s="830">
        <f t="shared" si="3190"/>
        <v>0</v>
      </c>
      <c r="IKA68" s="830">
        <f t="shared" si="3190"/>
        <v>0</v>
      </c>
      <c r="IKC68" s="830">
        <f t="shared" si="3190"/>
        <v>0</v>
      </c>
      <c r="IKE68" s="830">
        <f t="shared" si="3190"/>
        <v>0</v>
      </c>
      <c r="IKG68" s="830">
        <f t="shared" si="3190"/>
        <v>0</v>
      </c>
      <c r="IKI68" s="830">
        <f t="shared" si="3190"/>
        <v>0</v>
      </c>
      <c r="IKK68" s="830">
        <f t="shared" si="3190"/>
        <v>0</v>
      </c>
      <c r="IKM68" s="830">
        <f t="shared" si="3190"/>
        <v>0</v>
      </c>
      <c r="IKO68" s="830">
        <f t="shared" si="3190"/>
        <v>0</v>
      </c>
      <c r="IKQ68" s="830">
        <f t="shared" si="3190"/>
        <v>0</v>
      </c>
      <c r="IKS68" s="830">
        <f t="shared" si="3190"/>
        <v>0</v>
      </c>
      <c r="IKU68" s="830">
        <f t="shared" si="3190"/>
        <v>0</v>
      </c>
      <c r="IKW68" s="830">
        <f t="shared" si="3190"/>
        <v>0</v>
      </c>
      <c r="IKY68" s="830">
        <f t="shared" si="3190"/>
        <v>0</v>
      </c>
      <c r="ILA68" s="830">
        <f t="shared" si="3190"/>
        <v>0</v>
      </c>
      <c r="ILC68" s="830">
        <f t="shared" si="3190"/>
        <v>0</v>
      </c>
      <c r="ILE68" s="830">
        <f t="shared" si="3190"/>
        <v>0</v>
      </c>
      <c r="ILG68" s="830">
        <f t="shared" si="3190"/>
        <v>0</v>
      </c>
      <c r="ILI68" s="830">
        <f t="shared" si="3190"/>
        <v>0</v>
      </c>
      <c r="ILK68" s="830">
        <f t="shared" si="3190"/>
        <v>0</v>
      </c>
      <c r="ILM68" s="830">
        <f t="shared" si="3190"/>
        <v>0</v>
      </c>
      <c r="ILO68" s="830">
        <f t="shared" si="3190"/>
        <v>0</v>
      </c>
      <c r="ILQ68" s="830">
        <f t="shared" si="3190"/>
        <v>0</v>
      </c>
      <c r="ILS68" s="830">
        <f t="shared" si="3190"/>
        <v>0</v>
      </c>
      <c r="ILU68" s="830">
        <f t="shared" si="3190"/>
        <v>0</v>
      </c>
      <c r="ILW68" s="830">
        <f t="shared" si="3190"/>
        <v>0</v>
      </c>
      <c r="ILY68" s="830">
        <f t="shared" si="3190"/>
        <v>0</v>
      </c>
      <c r="IMA68" s="830">
        <f t="shared" si="3222"/>
        <v>0</v>
      </c>
      <c r="IMC68" s="830">
        <f t="shared" si="3222"/>
        <v>0</v>
      </c>
      <c r="IME68" s="830">
        <f t="shared" si="3222"/>
        <v>0</v>
      </c>
      <c r="IMG68" s="830">
        <f t="shared" si="3222"/>
        <v>0</v>
      </c>
      <c r="IMI68" s="830">
        <f t="shared" si="3222"/>
        <v>0</v>
      </c>
      <c r="IMK68" s="830">
        <f t="shared" si="3222"/>
        <v>0</v>
      </c>
      <c r="IMM68" s="830">
        <f t="shared" si="3222"/>
        <v>0</v>
      </c>
      <c r="IMO68" s="830">
        <f t="shared" si="3222"/>
        <v>0</v>
      </c>
      <c r="IMQ68" s="830">
        <f t="shared" si="3222"/>
        <v>0</v>
      </c>
      <c r="IMS68" s="830">
        <f t="shared" si="3222"/>
        <v>0</v>
      </c>
      <c r="IMU68" s="830">
        <f t="shared" si="3222"/>
        <v>0</v>
      </c>
      <c r="IMW68" s="830">
        <f t="shared" si="3222"/>
        <v>0</v>
      </c>
      <c r="IMY68" s="830">
        <f t="shared" si="3222"/>
        <v>0</v>
      </c>
      <c r="INA68" s="830">
        <f t="shared" si="3222"/>
        <v>0</v>
      </c>
      <c r="INC68" s="830">
        <f t="shared" si="3222"/>
        <v>0</v>
      </c>
      <c r="INE68" s="830">
        <f t="shared" si="3222"/>
        <v>0</v>
      </c>
      <c r="ING68" s="830">
        <f t="shared" si="3222"/>
        <v>0</v>
      </c>
      <c r="INI68" s="830">
        <f t="shared" si="3222"/>
        <v>0</v>
      </c>
      <c r="INK68" s="830">
        <f t="shared" si="3222"/>
        <v>0</v>
      </c>
      <c r="INM68" s="830">
        <f t="shared" si="3222"/>
        <v>0</v>
      </c>
      <c r="INO68" s="830">
        <f t="shared" si="3222"/>
        <v>0</v>
      </c>
      <c r="INQ68" s="830">
        <f t="shared" si="3222"/>
        <v>0</v>
      </c>
      <c r="INS68" s="830">
        <f t="shared" si="3222"/>
        <v>0</v>
      </c>
      <c r="INU68" s="830">
        <f t="shared" si="3222"/>
        <v>0</v>
      </c>
      <c r="INW68" s="830">
        <f t="shared" si="3222"/>
        <v>0</v>
      </c>
      <c r="INY68" s="830">
        <f t="shared" si="3222"/>
        <v>0</v>
      </c>
      <c r="IOA68" s="830">
        <f t="shared" si="3222"/>
        <v>0</v>
      </c>
      <c r="IOC68" s="830">
        <f t="shared" si="3222"/>
        <v>0</v>
      </c>
      <c r="IOE68" s="830">
        <f t="shared" si="3222"/>
        <v>0</v>
      </c>
      <c r="IOG68" s="830">
        <f t="shared" si="3222"/>
        <v>0</v>
      </c>
      <c r="IOI68" s="830">
        <f t="shared" si="3222"/>
        <v>0</v>
      </c>
      <c r="IOK68" s="830">
        <f t="shared" si="3222"/>
        <v>0</v>
      </c>
      <c r="IOM68" s="830">
        <f t="shared" si="3254"/>
        <v>0</v>
      </c>
      <c r="IOO68" s="830">
        <f t="shared" si="3254"/>
        <v>0</v>
      </c>
      <c r="IOQ68" s="830">
        <f t="shared" si="3254"/>
        <v>0</v>
      </c>
      <c r="IOS68" s="830">
        <f t="shared" si="3254"/>
        <v>0</v>
      </c>
      <c r="IOU68" s="830">
        <f t="shared" si="3254"/>
        <v>0</v>
      </c>
      <c r="IOW68" s="830">
        <f t="shared" si="3254"/>
        <v>0</v>
      </c>
      <c r="IOY68" s="830">
        <f t="shared" si="3254"/>
        <v>0</v>
      </c>
      <c r="IPA68" s="830">
        <f t="shared" si="3254"/>
        <v>0</v>
      </c>
      <c r="IPC68" s="830">
        <f t="shared" si="3254"/>
        <v>0</v>
      </c>
      <c r="IPE68" s="830">
        <f t="shared" si="3254"/>
        <v>0</v>
      </c>
      <c r="IPG68" s="830">
        <f t="shared" si="3254"/>
        <v>0</v>
      </c>
      <c r="IPI68" s="830">
        <f t="shared" si="3254"/>
        <v>0</v>
      </c>
      <c r="IPK68" s="830">
        <f t="shared" si="3254"/>
        <v>0</v>
      </c>
      <c r="IPM68" s="830">
        <f t="shared" si="3254"/>
        <v>0</v>
      </c>
      <c r="IPO68" s="830">
        <f t="shared" si="3254"/>
        <v>0</v>
      </c>
      <c r="IPQ68" s="830">
        <f t="shared" si="3254"/>
        <v>0</v>
      </c>
      <c r="IPS68" s="830">
        <f t="shared" si="3254"/>
        <v>0</v>
      </c>
      <c r="IPU68" s="830">
        <f t="shared" si="3254"/>
        <v>0</v>
      </c>
      <c r="IPW68" s="830">
        <f t="shared" si="3254"/>
        <v>0</v>
      </c>
      <c r="IPY68" s="830">
        <f t="shared" si="3254"/>
        <v>0</v>
      </c>
      <c r="IQA68" s="830">
        <f t="shared" si="3254"/>
        <v>0</v>
      </c>
      <c r="IQC68" s="830">
        <f t="shared" si="3254"/>
        <v>0</v>
      </c>
      <c r="IQE68" s="830">
        <f t="shared" si="3254"/>
        <v>0</v>
      </c>
      <c r="IQG68" s="830">
        <f t="shared" si="3254"/>
        <v>0</v>
      </c>
      <c r="IQI68" s="830">
        <f t="shared" si="3254"/>
        <v>0</v>
      </c>
      <c r="IQK68" s="830">
        <f t="shared" si="3254"/>
        <v>0</v>
      </c>
      <c r="IQM68" s="830">
        <f t="shared" si="3254"/>
        <v>0</v>
      </c>
      <c r="IQO68" s="830">
        <f t="shared" si="3254"/>
        <v>0</v>
      </c>
      <c r="IQQ68" s="830">
        <f t="shared" si="3254"/>
        <v>0</v>
      </c>
      <c r="IQS68" s="830">
        <f t="shared" si="3254"/>
        <v>0</v>
      </c>
      <c r="IQU68" s="830">
        <f t="shared" si="3254"/>
        <v>0</v>
      </c>
      <c r="IQW68" s="830">
        <f t="shared" si="3254"/>
        <v>0</v>
      </c>
      <c r="IQY68" s="830">
        <f t="shared" si="3286"/>
        <v>0</v>
      </c>
      <c r="IRA68" s="830">
        <f t="shared" si="3286"/>
        <v>0</v>
      </c>
      <c r="IRC68" s="830">
        <f t="shared" si="3286"/>
        <v>0</v>
      </c>
      <c r="IRE68" s="830">
        <f t="shared" si="3286"/>
        <v>0</v>
      </c>
      <c r="IRG68" s="830">
        <f t="shared" si="3286"/>
        <v>0</v>
      </c>
      <c r="IRI68" s="830">
        <f t="shared" si="3286"/>
        <v>0</v>
      </c>
      <c r="IRK68" s="830">
        <f t="shared" si="3286"/>
        <v>0</v>
      </c>
      <c r="IRM68" s="830">
        <f t="shared" si="3286"/>
        <v>0</v>
      </c>
      <c r="IRO68" s="830">
        <f t="shared" si="3286"/>
        <v>0</v>
      </c>
      <c r="IRQ68" s="830">
        <f t="shared" si="3286"/>
        <v>0</v>
      </c>
      <c r="IRS68" s="830">
        <f t="shared" si="3286"/>
        <v>0</v>
      </c>
      <c r="IRU68" s="830">
        <f t="shared" si="3286"/>
        <v>0</v>
      </c>
      <c r="IRW68" s="830">
        <f t="shared" si="3286"/>
        <v>0</v>
      </c>
      <c r="IRY68" s="830">
        <f t="shared" si="3286"/>
        <v>0</v>
      </c>
      <c r="ISA68" s="830">
        <f t="shared" si="3286"/>
        <v>0</v>
      </c>
      <c r="ISC68" s="830">
        <f t="shared" si="3286"/>
        <v>0</v>
      </c>
      <c r="ISE68" s="830">
        <f t="shared" si="3286"/>
        <v>0</v>
      </c>
      <c r="ISG68" s="830">
        <f t="shared" si="3286"/>
        <v>0</v>
      </c>
      <c r="ISI68" s="830">
        <f t="shared" si="3286"/>
        <v>0</v>
      </c>
      <c r="ISK68" s="830">
        <f t="shared" si="3286"/>
        <v>0</v>
      </c>
      <c r="ISM68" s="830">
        <f t="shared" si="3286"/>
        <v>0</v>
      </c>
      <c r="ISO68" s="830">
        <f t="shared" si="3286"/>
        <v>0</v>
      </c>
      <c r="ISQ68" s="830">
        <f t="shared" si="3286"/>
        <v>0</v>
      </c>
      <c r="ISS68" s="830">
        <f t="shared" si="3286"/>
        <v>0</v>
      </c>
      <c r="ISU68" s="830">
        <f t="shared" si="3286"/>
        <v>0</v>
      </c>
      <c r="ISW68" s="830">
        <f t="shared" si="3286"/>
        <v>0</v>
      </c>
      <c r="ISY68" s="830">
        <f t="shared" si="3286"/>
        <v>0</v>
      </c>
      <c r="ITA68" s="830">
        <f t="shared" si="3286"/>
        <v>0</v>
      </c>
      <c r="ITC68" s="830">
        <f t="shared" si="3286"/>
        <v>0</v>
      </c>
      <c r="ITE68" s="830">
        <f t="shared" si="3286"/>
        <v>0</v>
      </c>
      <c r="ITG68" s="830">
        <f t="shared" si="3286"/>
        <v>0</v>
      </c>
      <c r="ITI68" s="830">
        <f t="shared" si="3286"/>
        <v>0</v>
      </c>
      <c r="ITK68" s="830">
        <f t="shared" si="3318"/>
        <v>0</v>
      </c>
      <c r="ITM68" s="830">
        <f t="shared" si="3318"/>
        <v>0</v>
      </c>
      <c r="ITO68" s="830">
        <f t="shared" si="3318"/>
        <v>0</v>
      </c>
      <c r="ITQ68" s="830">
        <f t="shared" si="3318"/>
        <v>0</v>
      </c>
      <c r="ITS68" s="830">
        <f t="shared" si="3318"/>
        <v>0</v>
      </c>
      <c r="ITU68" s="830">
        <f t="shared" si="3318"/>
        <v>0</v>
      </c>
      <c r="ITW68" s="830">
        <f t="shared" si="3318"/>
        <v>0</v>
      </c>
      <c r="ITY68" s="830">
        <f t="shared" si="3318"/>
        <v>0</v>
      </c>
      <c r="IUA68" s="830">
        <f t="shared" si="3318"/>
        <v>0</v>
      </c>
      <c r="IUC68" s="830">
        <f t="shared" si="3318"/>
        <v>0</v>
      </c>
      <c r="IUE68" s="830">
        <f t="shared" si="3318"/>
        <v>0</v>
      </c>
      <c r="IUG68" s="830">
        <f t="shared" si="3318"/>
        <v>0</v>
      </c>
      <c r="IUI68" s="830">
        <f t="shared" si="3318"/>
        <v>0</v>
      </c>
      <c r="IUK68" s="830">
        <f t="shared" si="3318"/>
        <v>0</v>
      </c>
      <c r="IUM68" s="830">
        <f t="shared" si="3318"/>
        <v>0</v>
      </c>
      <c r="IUO68" s="830">
        <f t="shared" si="3318"/>
        <v>0</v>
      </c>
      <c r="IUQ68" s="830">
        <f t="shared" si="3318"/>
        <v>0</v>
      </c>
      <c r="IUS68" s="830">
        <f t="shared" si="3318"/>
        <v>0</v>
      </c>
      <c r="IUU68" s="830">
        <f t="shared" si="3318"/>
        <v>0</v>
      </c>
      <c r="IUW68" s="830">
        <f t="shared" si="3318"/>
        <v>0</v>
      </c>
      <c r="IUY68" s="830">
        <f t="shared" si="3318"/>
        <v>0</v>
      </c>
      <c r="IVA68" s="830">
        <f t="shared" si="3318"/>
        <v>0</v>
      </c>
      <c r="IVC68" s="830">
        <f t="shared" si="3318"/>
        <v>0</v>
      </c>
      <c r="IVE68" s="830">
        <f t="shared" si="3318"/>
        <v>0</v>
      </c>
      <c r="IVG68" s="830">
        <f t="shared" si="3318"/>
        <v>0</v>
      </c>
      <c r="IVI68" s="830">
        <f t="shared" si="3318"/>
        <v>0</v>
      </c>
      <c r="IVK68" s="830">
        <f t="shared" si="3318"/>
        <v>0</v>
      </c>
      <c r="IVM68" s="830">
        <f t="shared" si="3318"/>
        <v>0</v>
      </c>
      <c r="IVO68" s="830">
        <f t="shared" si="3318"/>
        <v>0</v>
      </c>
      <c r="IVQ68" s="830">
        <f t="shared" si="3318"/>
        <v>0</v>
      </c>
      <c r="IVS68" s="830">
        <f t="shared" si="3318"/>
        <v>0</v>
      </c>
      <c r="IVU68" s="830">
        <f t="shared" si="3318"/>
        <v>0</v>
      </c>
      <c r="IVW68" s="830">
        <f t="shared" si="3350"/>
        <v>0</v>
      </c>
      <c r="IVY68" s="830">
        <f t="shared" si="3350"/>
        <v>0</v>
      </c>
      <c r="IWA68" s="830">
        <f t="shared" si="3350"/>
        <v>0</v>
      </c>
      <c r="IWC68" s="830">
        <f t="shared" si="3350"/>
        <v>0</v>
      </c>
      <c r="IWE68" s="830">
        <f t="shared" si="3350"/>
        <v>0</v>
      </c>
      <c r="IWG68" s="830">
        <f t="shared" si="3350"/>
        <v>0</v>
      </c>
      <c r="IWI68" s="830">
        <f t="shared" si="3350"/>
        <v>0</v>
      </c>
      <c r="IWK68" s="830">
        <f t="shared" si="3350"/>
        <v>0</v>
      </c>
      <c r="IWM68" s="830">
        <f t="shared" si="3350"/>
        <v>0</v>
      </c>
      <c r="IWO68" s="830">
        <f t="shared" si="3350"/>
        <v>0</v>
      </c>
      <c r="IWQ68" s="830">
        <f t="shared" si="3350"/>
        <v>0</v>
      </c>
      <c r="IWS68" s="830">
        <f t="shared" si="3350"/>
        <v>0</v>
      </c>
      <c r="IWU68" s="830">
        <f t="shared" si="3350"/>
        <v>0</v>
      </c>
      <c r="IWW68" s="830">
        <f t="shared" si="3350"/>
        <v>0</v>
      </c>
      <c r="IWY68" s="830">
        <f t="shared" si="3350"/>
        <v>0</v>
      </c>
      <c r="IXA68" s="830">
        <f t="shared" si="3350"/>
        <v>0</v>
      </c>
      <c r="IXC68" s="830">
        <f t="shared" si="3350"/>
        <v>0</v>
      </c>
      <c r="IXE68" s="830">
        <f t="shared" si="3350"/>
        <v>0</v>
      </c>
      <c r="IXG68" s="830">
        <f t="shared" si="3350"/>
        <v>0</v>
      </c>
      <c r="IXI68" s="830">
        <f t="shared" si="3350"/>
        <v>0</v>
      </c>
      <c r="IXK68" s="830">
        <f t="shared" si="3350"/>
        <v>0</v>
      </c>
      <c r="IXM68" s="830">
        <f t="shared" si="3350"/>
        <v>0</v>
      </c>
      <c r="IXO68" s="830">
        <f t="shared" si="3350"/>
        <v>0</v>
      </c>
      <c r="IXQ68" s="830">
        <f t="shared" si="3350"/>
        <v>0</v>
      </c>
      <c r="IXS68" s="830">
        <f t="shared" si="3350"/>
        <v>0</v>
      </c>
      <c r="IXU68" s="830">
        <f t="shared" si="3350"/>
        <v>0</v>
      </c>
      <c r="IXW68" s="830">
        <f t="shared" si="3350"/>
        <v>0</v>
      </c>
      <c r="IXY68" s="830">
        <f t="shared" si="3350"/>
        <v>0</v>
      </c>
      <c r="IYA68" s="830">
        <f t="shared" si="3350"/>
        <v>0</v>
      </c>
      <c r="IYC68" s="830">
        <f t="shared" si="3350"/>
        <v>0</v>
      </c>
      <c r="IYE68" s="830">
        <f t="shared" si="3350"/>
        <v>0</v>
      </c>
      <c r="IYG68" s="830">
        <f t="shared" si="3350"/>
        <v>0</v>
      </c>
      <c r="IYI68" s="830">
        <f t="shared" si="3382"/>
        <v>0</v>
      </c>
      <c r="IYK68" s="830">
        <f t="shared" si="3382"/>
        <v>0</v>
      </c>
      <c r="IYM68" s="830">
        <f t="shared" si="3382"/>
        <v>0</v>
      </c>
      <c r="IYO68" s="830">
        <f t="shared" si="3382"/>
        <v>0</v>
      </c>
      <c r="IYQ68" s="830">
        <f t="shared" si="3382"/>
        <v>0</v>
      </c>
      <c r="IYS68" s="830">
        <f t="shared" si="3382"/>
        <v>0</v>
      </c>
      <c r="IYU68" s="830">
        <f t="shared" si="3382"/>
        <v>0</v>
      </c>
      <c r="IYW68" s="830">
        <f t="shared" si="3382"/>
        <v>0</v>
      </c>
      <c r="IYY68" s="830">
        <f t="shared" si="3382"/>
        <v>0</v>
      </c>
      <c r="IZA68" s="830">
        <f t="shared" si="3382"/>
        <v>0</v>
      </c>
      <c r="IZC68" s="830">
        <f t="shared" si="3382"/>
        <v>0</v>
      </c>
      <c r="IZE68" s="830">
        <f t="shared" si="3382"/>
        <v>0</v>
      </c>
      <c r="IZG68" s="830">
        <f t="shared" si="3382"/>
        <v>0</v>
      </c>
      <c r="IZI68" s="830">
        <f t="shared" si="3382"/>
        <v>0</v>
      </c>
      <c r="IZK68" s="830">
        <f t="shared" si="3382"/>
        <v>0</v>
      </c>
      <c r="IZM68" s="830">
        <f t="shared" si="3382"/>
        <v>0</v>
      </c>
      <c r="IZO68" s="830">
        <f t="shared" si="3382"/>
        <v>0</v>
      </c>
      <c r="IZQ68" s="830">
        <f t="shared" si="3382"/>
        <v>0</v>
      </c>
      <c r="IZS68" s="830">
        <f t="shared" si="3382"/>
        <v>0</v>
      </c>
      <c r="IZU68" s="830">
        <f t="shared" si="3382"/>
        <v>0</v>
      </c>
      <c r="IZW68" s="830">
        <f t="shared" si="3382"/>
        <v>0</v>
      </c>
      <c r="IZY68" s="830">
        <f t="shared" si="3382"/>
        <v>0</v>
      </c>
      <c r="JAA68" s="830">
        <f t="shared" si="3382"/>
        <v>0</v>
      </c>
      <c r="JAC68" s="830">
        <f t="shared" si="3382"/>
        <v>0</v>
      </c>
      <c r="JAE68" s="830">
        <f t="shared" si="3382"/>
        <v>0</v>
      </c>
      <c r="JAG68" s="830">
        <f t="shared" si="3382"/>
        <v>0</v>
      </c>
      <c r="JAI68" s="830">
        <f t="shared" si="3382"/>
        <v>0</v>
      </c>
      <c r="JAK68" s="830">
        <f t="shared" si="3382"/>
        <v>0</v>
      </c>
      <c r="JAM68" s="830">
        <f t="shared" si="3382"/>
        <v>0</v>
      </c>
      <c r="JAO68" s="830">
        <f t="shared" si="3382"/>
        <v>0</v>
      </c>
      <c r="JAQ68" s="830">
        <f t="shared" si="3382"/>
        <v>0</v>
      </c>
      <c r="JAS68" s="830">
        <f t="shared" si="3382"/>
        <v>0</v>
      </c>
      <c r="JAU68" s="830">
        <f t="shared" si="3414"/>
        <v>0</v>
      </c>
      <c r="JAW68" s="830">
        <f t="shared" si="3414"/>
        <v>0</v>
      </c>
      <c r="JAY68" s="830">
        <f t="shared" si="3414"/>
        <v>0</v>
      </c>
      <c r="JBA68" s="830">
        <f t="shared" si="3414"/>
        <v>0</v>
      </c>
      <c r="JBC68" s="830">
        <f t="shared" si="3414"/>
        <v>0</v>
      </c>
      <c r="JBE68" s="830">
        <f t="shared" si="3414"/>
        <v>0</v>
      </c>
      <c r="JBG68" s="830">
        <f t="shared" si="3414"/>
        <v>0</v>
      </c>
      <c r="JBI68" s="830">
        <f t="shared" si="3414"/>
        <v>0</v>
      </c>
      <c r="JBK68" s="830">
        <f t="shared" si="3414"/>
        <v>0</v>
      </c>
      <c r="JBM68" s="830">
        <f t="shared" si="3414"/>
        <v>0</v>
      </c>
      <c r="JBO68" s="830">
        <f t="shared" si="3414"/>
        <v>0</v>
      </c>
      <c r="JBQ68" s="830">
        <f t="shared" si="3414"/>
        <v>0</v>
      </c>
      <c r="JBS68" s="830">
        <f t="shared" si="3414"/>
        <v>0</v>
      </c>
      <c r="JBU68" s="830">
        <f t="shared" si="3414"/>
        <v>0</v>
      </c>
      <c r="JBW68" s="830">
        <f t="shared" si="3414"/>
        <v>0</v>
      </c>
      <c r="JBY68" s="830">
        <f t="shared" si="3414"/>
        <v>0</v>
      </c>
      <c r="JCA68" s="830">
        <f t="shared" si="3414"/>
        <v>0</v>
      </c>
      <c r="JCC68" s="830">
        <f t="shared" si="3414"/>
        <v>0</v>
      </c>
      <c r="JCE68" s="830">
        <f t="shared" si="3414"/>
        <v>0</v>
      </c>
      <c r="JCG68" s="830">
        <f t="shared" si="3414"/>
        <v>0</v>
      </c>
      <c r="JCI68" s="830">
        <f t="shared" si="3414"/>
        <v>0</v>
      </c>
      <c r="JCK68" s="830">
        <f t="shared" si="3414"/>
        <v>0</v>
      </c>
      <c r="JCM68" s="830">
        <f t="shared" si="3414"/>
        <v>0</v>
      </c>
      <c r="JCO68" s="830">
        <f t="shared" si="3414"/>
        <v>0</v>
      </c>
      <c r="JCQ68" s="830">
        <f t="shared" si="3414"/>
        <v>0</v>
      </c>
      <c r="JCS68" s="830">
        <f t="shared" si="3414"/>
        <v>0</v>
      </c>
      <c r="JCU68" s="830">
        <f t="shared" si="3414"/>
        <v>0</v>
      </c>
      <c r="JCW68" s="830">
        <f t="shared" si="3414"/>
        <v>0</v>
      </c>
      <c r="JCY68" s="830">
        <f t="shared" si="3414"/>
        <v>0</v>
      </c>
      <c r="JDA68" s="830">
        <f t="shared" si="3414"/>
        <v>0</v>
      </c>
      <c r="JDC68" s="830">
        <f t="shared" si="3414"/>
        <v>0</v>
      </c>
      <c r="JDE68" s="830">
        <f t="shared" si="3414"/>
        <v>0</v>
      </c>
      <c r="JDG68" s="830">
        <f t="shared" si="3446"/>
        <v>0</v>
      </c>
      <c r="JDI68" s="830">
        <f t="shared" si="3446"/>
        <v>0</v>
      </c>
      <c r="JDK68" s="830">
        <f t="shared" si="3446"/>
        <v>0</v>
      </c>
      <c r="JDM68" s="830">
        <f t="shared" si="3446"/>
        <v>0</v>
      </c>
      <c r="JDO68" s="830">
        <f t="shared" si="3446"/>
        <v>0</v>
      </c>
      <c r="JDQ68" s="830">
        <f t="shared" si="3446"/>
        <v>0</v>
      </c>
      <c r="JDS68" s="830">
        <f t="shared" si="3446"/>
        <v>0</v>
      </c>
      <c r="JDU68" s="830">
        <f t="shared" si="3446"/>
        <v>0</v>
      </c>
      <c r="JDW68" s="830">
        <f t="shared" si="3446"/>
        <v>0</v>
      </c>
      <c r="JDY68" s="830">
        <f t="shared" si="3446"/>
        <v>0</v>
      </c>
      <c r="JEA68" s="830">
        <f t="shared" si="3446"/>
        <v>0</v>
      </c>
      <c r="JEC68" s="830">
        <f t="shared" si="3446"/>
        <v>0</v>
      </c>
      <c r="JEE68" s="830">
        <f t="shared" si="3446"/>
        <v>0</v>
      </c>
      <c r="JEG68" s="830">
        <f t="shared" si="3446"/>
        <v>0</v>
      </c>
      <c r="JEI68" s="830">
        <f t="shared" si="3446"/>
        <v>0</v>
      </c>
      <c r="JEK68" s="830">
        <f t="shared" si="3446"/>
        <v>0</v>
      </c>
      <c r="JEM68" s="830">
        <f t="shared" si="3446"/>
        <v>0</v>
      </c>
      <c r="JEO68" s="830">
        <f t="shared" si="3446"/>
        <v>0</v>
      </c>
      <c r="JEQ68" s="830">
        <f t="shared" si="3446"/>
        <v>0</v>
      </c>
      <c r="JES68" s="830">
        <f t="shared" si="3446"/>
        <v>0</v>
      </c>
      <c r="JEU68" s="830">
        <f t="shared" si="3446"/>
        <v>0</v>
      </c>
      <c r="JEW68" s="830">
        <f t="shared" si="3446"/>
        <v>0</v>
      </c>
      <c r="JEY68" s="830">
        <f t="shared" si="3446"/>
        <v>0</v>
      </c>
      <c r="JFA68" s="830">
        <f t="shared" si="3446"/>
        <v>0</v>
      </c>
      <c r="JFC68" s="830">
        <f t="shared" si="3446"/>
        <v>0</v>
      </c>
      <c r="JFE68" s="830">
        <f t="shared" si="3446"/>
        <v>0</v>
      </c>
      <c r="JFG68" s="830">
        <f t="shared" si="3446"/>
        <v>0</v>
      </c>
      <c r="JFI68" s="830">
        <f t="shared" si="3446"/>
        <v>0</v>
      </c>
      <c r="JFK68" s="830">
        <f t="shared" si="3446"/>
        <v>0</v>
      </c>
      <c r="JFM68" s="830">
        <f t="shared" si="3446"/>
        <v>0</v>
      </c>
      <c r="JFO68" s="830">
        <f t="shared" si="3446"/>
        <v>0</v>
      </c>
      <c r="JFQ68" s="830">
        <f t="shared" si="3446"/>
        <v>0</v>
      </c>
      <c r="JFS68" s="830">
        <f t="shared" si="3478"/>
        <v>0</v>
      </c>
      <c r="JFU68" s="830">
        <f t="shared" si="3478"/>
        <v>0</v>
      </c>
      <c r="JFW68" s="830">
        <f t="shared" si="3478"/>
        <v>0</v>
      </c>
      <c r="JFY68" s="830">
        <f t="shared" si="3478"/>
        <v>0</v>
      </c>
      <c r="JGA68" s="830">
        <f t="shared" si="3478"/>
        <v>0</v>
      </c>
      <c r="JGC68" s="830">
        <f t="shared" si="3478"/>
        <v>0</v>
      </c>
      <c r="JGE68" s="830">
        <f t="shared" si="3478"/>
        <v>0</v>
      </c>
      <c r="JGG68" s="830">
        <f t="shared" si="3478"/>
        <v>0</v>
      </c>
      <c r="JGI68" s="830">
        <f t="shared" si="3478"/>
        <v>0</v>
      </c>
      <c r="JGK68" s="830">
        <f t="shared" si="3478"/>
        <v>0</v>
      </c>
      <c r="JGM68" s="830">
        <f t="shared" si="3478"/>
        <v>0</v>
      </c>
      <c r="JGO68" s="830">
        <f t="shared" si="3478"/>
        <v>0</v>
      </c>
      <c r="JGQ68" s="830">
        <f t="shared" si="3478"/>
        <v>0</v>
      </c>
      <c r="JGS68" s="830">
        <f t="shared" si="3478"/>
        <v>0</v>
      </c>
      <c r="JGU68" s="830">
        <f t="shared" si="3478"/>
        <v>0</v>
      </c>
      <c r="JGW68" s="830">
        <f t="shared" si="3478"/>
        <v>0</v>
      </c>
      <c r="JGY68" s="830">
        <f t="shared" si="3478"/>
        <v>0</v>
      </c>
      <c r="JHA68" s="830">
        <f t="shared" si="3478"/>
        <v>0</v>
      </c>
      <c r="JHC68" s="830">
        <f t="shared" si="3478"/>
        <v>0</v>
      </c>
      <c r="JHE68" s="830">
        <f t="shared" si="3478"/>
        <v>0</v>
      </c>
      <c r="JHG68" s="830">
        <f t="shared" si="3478"/>
        <v>0</v>
      </c>
      <c r="JHI68" s="830">
        <f t="shared" si="3478"/>
        <v>0</v>
      </c>
      <c r="JHK68" s="830">
        <f t="shared" si="3478"/>
        <v>0</v>
      </c>
      <c r="JHM68" s="830">
        <f t="shared" si="3478"/>
        <v>0</v>
      </c>
      <c r="JHO68" s="830">
        <f t="shared" si="3478"/>
        <v>0</v>
      </c>
      <c r="JHQ68" s="830">
        <f t="shared" si="3478"/>
        <v>0</v>
      </c>
      <c r="JHS68" s="830">
        <f t="shared" si="3478"/>
        <v>0</v>
      </c>
      <c r="JHU68" s="830">
        <f t="shared" si="3478"/>
        <v>0</v>
      </c>
      <c r="JHW68" s="830">
        <f t="shared" si="3478"/>
        <v>0</v>
      </c>
      <c r="JHY68" s="830">
        <f t="shared" si="3478"/>
        <v>0</v>
      </c>
      <c r="JIA68" s="830">
        <f t="shared" si="3478"/>
        <v>0</v>
      </c>
      <c r="JIC68" s="830">
        <f t="shared" si="3478"/>
        <v>0</v>
      </c>
      <c r="JIE68" s="830">
        <f t="shared" si="3510"/>
        <v>0</v>
      </c>
      <c r="JIG68" s="830">
        <f t="shared" si="3510"/>
        <v>0</v>
      </c>
      <c r="JII68" s="830">
        <f t="shared" si="3510"/>
        <v>0</v>
      </c>
      <c r="JIK68" s="830">
        <f t="shared" si="3510"/>
        <v>0</v>
      </c>
      <c r="JIM68" s="830">
        <f t="shared" si="3510"/>
        <v>0</v>
      </c>
      <c r="JIO68" s="830">
        <f t="shared" si="3510"/>
        <v>0</v>
      </c>
      <c r="JIQ68" s="830">
        <f t="shared" si="3510"/>
        <v>0</v>
      </c>
      <c r="JIS68" s="830">
        <f t="shared" si="3510"/>
        <v>0</v>
      </c>
      <c r="JIU68" s="830">
        <f t="shared" si="3510"/>
        <v>0</v>
      </c>
      <c r="JIW68" s="830">
        <f t="shared" si="3510"/>
        <v>0</v>
      </c>
      <c r="JIY68" s="830">
        <f t="shared" si="3510"/>
        <v>0</v>
      </c>
      <c r="JJA68" s="830">
        <f t="shared" si="3510"/>
        <v>0</v>
      </c>
      <c r="JJC68" s="830">
        <f t="shared" si="3510"/>
        <v>0</v>
      </c>
      <c r="JJE68" s="830">
        <f t="shared" si="3510"/>
        <v>0</v>
      </c>
      <c r="JJG68" s="830">
        <f t="shared" si="3510"/>
        <v>0</v>
      </c>
      <c r="JJI68" s="830">
        <f t="shared" si="3510"/>
        <v>0</v>
      </c>
      <c r="JJK68" s="830">
        <f t="shared" si="3510"/>
        <v>0</v>
      </c>
      <c r="JJM68" s="830">
        <f t="shared" si="3510"/>
        <v>0</v>
      </c>
      <c r="JJO68" s="830">
        <f t="shared" si="3510"/>
        <v>0</v>
      </c>
      <c r="JJQ68" s="830">
        <f t="shared" si="3510"/>
        <v>0</v>
      </c>
      <c r="JJS68" s="830">
        <f t="shared" si="3510"/>
        <v>0</v>
      </c>
      <c r="JJU68" s="830">
        <f t="shared" si="3510"/>
        <v>0</v>
      </c>
      <c r="JJW68" s="830">
        <f t="shared" si="3510"/>
        <v>0</v>
      </c>
      <c r="JJY68" s="830">
        <f t="shared" si="3510"/>
        <v>0</v>
      </c>
      <c r="JKA68" s="830">
        <f t="shared" si="3510"/>
        <v>0</v>
      </c>
      <c r="JKC68" s="830">
        <f t="shared" si="3510"/>
        <v>0</v>
      </c>
      <c r="JKE68" s="830">
        <f t="shared" si="3510"/>
        <v>0</v>
      </c>
      <c r="JKG68" s="830">
        <f t="shared" si="3510"/>
        <v>0</v>
      </c>
      <c r="JKI68" s="830">
        <f t="shared" si="3510"/>
        <v>0</v>
      </c>
      <c r="JKK68" s="830">
        <f t="shared" si="3510"/>
        <v>0</v>
      </c>
      <c r="JKM68" s="830">
        <f t="shared" si="3510"/>
        <v>0</v>
      </c>
      <c r="JKO68" s="830">
        <f t="shared" si="3510"/>
        <v>0</v>
      </c>
      <c r="JKQ68" s="830">
        <f t="shared" si="3542"/>
        <v>0</v>
      </c>
      <c r="JKS68" s="830">
        <f t="shared" si="3542"/>
        <v>0</v>
      </c>
      <c r="JKU68" s="830">
        <f t="shared" si="3542"/>
        <v>0</v>
      </c>
      <c r="JKW68" s="830">
        <f t="shared" si="3542"/>
        <v>0</v>
      </c>
      <c r="JKY68" s="830">
        <f t="shared" si="3542"/>
        <v>0</v>
      </c>
      <c r="JLA68" s="830">
        <f t="shared" si="3542"/>
        <v>0</v>
      </c>
      <c r="JLC68" s="830">
        <f t="shared" si="3542"/>
        <v>0</v>
      </c>
      <c r="JLE68" s="830">
        <f t="shared" si="3542"/>
        <v>0</v>
      </c>
      <c r="JLG68" s="830">
        <f t="shared" si="3542"/>
        <v>0</v>
      </c>
      <c r="JLI68" s="830">
        <f t="shared" si="3542"/>
        <v>0</v>
      </c>
      <c r="JLK68" s="830">
        <f t="shared" si="3542"/>
        <v>0</v>
      </c>
      <c r="JLM68" s="830">
        <f t="shared" si="3542"/>
        <v>0</v>
      </c>
      <c r="JLO68" s="830">
        <f t="shared" si="3542"/>
        <v>0</v>
      </c>
      <c r="JLQ68" s="830">
        <f t="shared" si="3542"/>
        <v>0</v>
      </c>
      <c r="JLS68" s="830">
        <f t="shared" si="3542"/>
        <v>0</v>
      </c>
      <c r="JLU68" s="830">
        <f t="shared" si="3542"/>
        <v>0</v>
      </c>
      <c r="JLW68" s="830">
        <f t="shared" si="3542"/>
        <v>0</v>
      </c>
      <c r="JLY68" s="830">
        <f t="shared" si="3542"/>
        <v>0</v>
      </c>
      <c r="JMA68" s="830">
        <f t="shared" si="3542"/>
        <v>0</v>
      </c>
      <c r="JMC68" s="830">
        <f t="shared" si="3542"/>
        <v>0</v>
      </c>
      <c r="JME68" s="830">
        <f t="shared" si="3542"/>
        <v>0</v>
      </c>
      <c r="JMG68" s="830">
        <f t="shared" si="3542"/>
        <v>0</v>
      </c>
      <c r="JMI68" s="830">
        <f t="shared" si="3542"/>
        <v>0</v>
      </c>
      <c r="JMK68" s="830">
        <f t="shared" si="3542"/>
        <v>0</v>
      </c>
      <c r="JMM68" s="830">
        <f t="shared" si="3542"/>
        <v>0</v>
      </c>
      <c r="JMO68" s="830">
        <f t="shared" si="3542"/>
        <v>0</v>
      </c>
      <c r="JMQ68" s="830">
        <f t="shared" si="3542"/>
        <v>0</v>
      </c>
      <c r="JMS68" s="830">
        <f t="shared" si="3542"/>
        <v>0</v>
      </c>
      <c r="JMU68" s="830">
        <f t="shared" si="3542"/>
        <v>0</v>
      </c>
      <c r="JMW68" s="830">
        <f t="shared" si="3542"/>
        <v>0</v>
      </c>
      <c r="JMY68" s="830">
        <f t="shared" si="3542"/>
        <v>0</v>
      </c>
      <c r="JNA68" s="830">
        <f t="shared" si="3542"/>
        <v>0</v>
      </c>
      <c r="JNC68" s="830">
        <f t="shared" si="3574"/>
        <v>0</v>
      </c>
      <c r="JNE68" s="830">
        <f t="shared" si="3574"/>
        <v>0</v>
      </c>
      <c r="JNG68" s="830">
        <f t="shared" si="3574"/>
        <v>0</v>
      </c>
      <c r="JNI68" s="830">
        <f t="shared" si="3574"/>
        <v>0</v>
      </c>
      <c r="JNK68" s="830">
        <f t="shared" si="3574"/>
        <v>0</v>
      </c>
      <c r="JNM68" s="830">
        <f t="shared" si="3574"/>
        <v>0</v>
      </c>
      <c r="JNO68" s="830">
        <f t="shared" si="3574"/>
        <v>0</v>
      </c>
      <c r="JNQ68" s="830">
        <f t="shared" si="3574"/>
        <v>0</v>
      </c>
      <c r="JNS68" s="830">
        <f t="shared" si="3574"/>
        <v>0</v>
      </c>
      <c r="JNU68" s="830">
        <f t="shared" si="3574"/>
        <v>0</v>
      </c>
      <c r="JNW68" s="830">
        <f t="shared" si="3574"/>
        <v>0</v>
      </c>
      <c r="JNY68" s="830">
        <f t="shared" si="3574"/>
        <v>0</v>
      </c>
      <c r="JOA68" s="830">
        <f t="shared" si="3574"/>
        <v>0</v>
      </c>
      <c r="JOC68" s="830">
        <f t="shared" si="3574"/>
        <v>0</v>
      </c>
      <c r="JOE68" s="830">
        <f t="shared" si="3574"/>
        <v>0</v>
      </c>
      <c r="JOG68" s="830">
        <f t="shared" si="3574"/>
        <v>0</v>
      </c>
      <c r="JOI68" s="830">
        <f t="shared" si="3574"/>
        <v>0</v>
      </c>
      <c r="JOK68" s="830">
        <f t="shared" si="3574"/>
        <v>0</v>
      </c>
      <c r="JOM68" s="830">
        <f t="shared" si="3574"/>
        <v>0</v>
      </c>
      <c r="JOO68" s="830">
        <f t="shared" si="3574"/>
        <v>0</v>
      </c>
      <c r="JOQ68" s="830">
        <f t="shared" si="3574"/>
        <v>0</v>
      </c>
      <c r="JOS68" s="830">
        <f t="shared" si="3574"/>
        <v>0</v>
      </c>
      <c r="JOU68" s="830">
        <f t="shared" si="3574"/>
        <v>0</v>
      </c>
      <c r="JOW68" s="830">
        <f t="shared" si="3574"/>
        <v>0</v>
      </c>
      <c r="JOY68" s="830">
        <f t="shared" si="3574"/>
        <v>0</v>
      </c>
      <c r="JPA68" s="830">
        <f t="shared" si="3574"/>
        <v>0</v>
      </c>
      <c r="JPC68" s="830">
        <f t="shared" si="3574"/>
        <v>0</v>
      </c>
      <c r="JPE68" s="830">
        <f t="shared" si="3574"/>
        <v>0</v>
      </c>
      <c r="JPG68" s="830">
        <f t="shared" si="3574"/>
        <v>0</v>
      </c>
      <c r="JPI68" s="830">
        <f t="shared" si="3574"/>
        <v>0</v>
      </c>
      <c r="JPK68" s="830">
        <f t="shared" si="3574"/>
        <v>0</v>
      </c>
      <c r="JPM68" s="830">
        <f t="shared" si="3574"/>
        <v>0</v>
      </c>
      <c r="JPO68" s="830">
        <f t="shared" si="3606"/>
        <v>0</v>
      </c>
      <c r="JPQ68" s="830">
        <f t="shared" si="3606"/>
        <v>0</v>
      </c>
      <c r="JPS68" s="830">
        <f t="shared" si="3606"/>
        <v>0</v>
      </c>
      <c r="JPU68" s="830">
        <f t="shared" si="3606"/>
        <v>0</v>
      </c>
      <c r="JPW68" s="830">
        <f t="shared" si="3606"/>
        <v>0</v>
      </c>
      <c r="JPY68" s="830">
        <f t="shared" si="3606"/>
        <v>0</v>
      </c>
      <c r="JQA68" s="830">
        <f t="shared" si="3606"/>
        <v>0</v>
      </c>
      <c r="JQC68" s="830">
        <f t="shared" si="3606"/>
        <v>0</v>
      </c>
      <c r="JQE68" s="830">
        <f t="shared" si="3606"/>
        <v>0</v>
      </c>
      <c r="JQG68" s="830">
        <f t="shared" si="3606"/>
        <v>0</v>
      </c>
      <c r="JQI68" s="830">
        <f t="shared" si="3606"/>
        <v>0</v>
      </c>
      <c r="JQK68" s="830">
        <f t="shared" si="3606"/>
        <v>0</v>
      </c>
      <c r="JQM68" s="830">
        <f t="shared" si="3606"/>
        <v>0</v>
      </c>
      <c r="JQO68" s="830">
        <f t="shared" si="3606"/>
        <v>0</v>
      </c>
      <c r="JQQ68" s="830">
        <f t="shared" si="3606"/>
        <v>0</v>
      </c>
      <c r="JQS68" s="830">
        <f t="shared" si="3606"/>
        <v>0</v>
      </c>
      <c r="JQU68" s="830">
        <f t="shared" si="3606"/>
        <v>0</v>
      </c>
      <c r="JQW68" s="830">
        <f t="shared" si="3606"/>
        <v>0</v>
      </c>
      <c r="JQY68" s="830">
        <f t="shared" si="3606"/>
        <v>0</v>
      </c>
      <c r="JRA68" s="830">
        <f t="shared" si="3606"/>
        <v>0</v>
      </c>
      <c r="JRC68" s="830">
        <f t="shared" si="3606"/>
        <v>0</v>
      </c>
      <c r="JRE68" s="830">
        <f t="shared" si="3606"/>
        <v>0</v>
      </c>
      <c r="JRG68" s="830">
        <f t="shared" si="3606"/>
        <v>0</v>
      </c>
      <c r="JRI68" s="830">
        <f t="shared" si="3606"/>
        <v>0</v>
      </c>
      <c r="JRK68" s="830">
        <f t="shared" si="3606"/>
        <v>0</v>
      </c>
      <c r="JRM68" s="830">
        <f t="shared" si="3606"/>
        <v>0</v>
      </c>
      <c r="JRO68" s="830">
        <f t="shared" si="3606"/>
        <v>0</v>
      </c>
      <c r="JRQ68" s="830">
        <f t="shared" si="3606"/>
        <v>0</v>
      </c>
      <c r="JRS68" s="830">
        <f t="shared" si="3606"/>
        <v>0</v>
      </c>
      <c r="JRU68" s="830">
        <f t="shared" si="3606"/>
        <v>0</v>
      </c>
      <c r="JRW68" s="830">
        <f t="shared" si="3606"/>
        <v>0</v>
      </c>
      <c r="JRY68" s="830">
        <f t="shared" si="3606"/>
        <v>0</v>
      </c>
      <c r="JSA68" s="830">
        <f t="shared" si="3638"/>
        <v>0</v>
      </c>
      <c r="JSC68" s="830">
        <f t="shared" si="3638"/>
        <v>0</v>
      </c>
      <c r="JSE68" s="830">
        <f t="shared" si="3638"/>
        <v>0</v>
      </c>
      <c r="JSG68" s="830">
        <f t="shared" si="3638"/>
        <v>0</v>
      </c>
      <c r="JSI68" s="830">
        <f t="shared" si="3638"/>
        <v>0</v>
      </c>
      <c r="JSK68" s="830">
        <f t="shared" si="3638"/>
        <v>0</v>
      </c>
      <c r="JSM68" s="830">
        <f t="shared" si="3638"/>
        <v>0</v>
      </c>
      <c r="JSO68" s="830">
        <f t="shared" si="3638"/>
        <v>0</v>
      </c>
      <c r="JSQ68" s="830">
        <f t="shared" si="3638"/>
        <v>0</v>
      </c>
      <c r="JSS68" s="830">
        <f t="shared" si="3638"/>
        <v>0</v>
      </c>
      <c r="JSU68" s="830">
        <f t="shared" si="3638"/>
        <v>0</v>
      </c>
      <c r="JSW68" s="830">
        <f t="shared" si="3638"/>
        <v>0</v>
      </c>
      <c r="JSY68" s="830">
        <f t="shared" si="3638"/>
        <v>0</v>
      </c>
      <c r="JTA68" s="830">
        <f t="shared" si="3638"/>
        <v>0</v>
      </c>
      <c r="JTC68" s="830">
        <f t="shared" si="3638"/>
        <v>0</v>
      </c>
      <c r="JTE68" s="830">
        <f t="shared" si="3638"/>
        <v>0</v>
      </c>
      <c r="JTG68" s="830">
        <f t="shared" si="3638"/>
        <v>0</v>
      </c>
      <c r="JTI68" s="830">
        <f t="shared" si="3638"/>
        <v>0</v>
      </c>
      <c r="JTK68" s="830">
        <f t="shared" si="3638"/>
        <v>0</v>
      </c>
      <c r="JTM68" s="830">
        <f t="shared" si="3638"/>
        <v>0</v>
      </c>
      <c r="JTO68" s="830">
        <f t="shared" si="3638"/>
        <v>0</v>
      </c>
      <c r="JTQ68" s="830">
        <f t="shared" si="3638"/>
        <v>0</v>
      </c>
      <c r="JTS68" s="830">
        <f t="shared" si="3638"/>
        <v>0</v>
      </c>
      <c r="JTU68" s="830">
        <f t="shared" si="3638"/>
        <v>0</v>
      </c>
      <c r="JTW68" s="830">
        <f t="shared" si="3638"/>
        <v>0</v>
      </c>
      <c r="JTY68" s="830">
        <f t="shared" si="3638"/>
        <v>0</v>
      </c>
      <c r="JUA68" s="830">
        <f t="shared" si="3638"/>
        <v>0</v>
      </c>
      <c r="JUC68" s="830">
        <f t="shared" si="3638"/>
        <v>0</v>
      </c>
      <c r="JUE68" s="830">
        <f t="shared" si="3638"/>
        <v>0</v>
      </c>
      <c r="JUG68" s="830">
        <f t="shared" si="3638"/>
        <v>0</v>
      </c>
      <c r="JUI68" s="830">
        <f t="shared" si="3638"/>
        <v>0</v>
      </c>
      <c r="JUK68" s="830">
        <f t="shared" si="3638"/>
        <v>0</v>
      </c>
      <c r="JUM68" s="830">
        <f t="shared" si="3670"/>
        <v>0</v>
      </c>
      <c r="JUO68" s="830">
        <f t="shared" si="3670"/>
        <v>0</v>
      </c>
      <c r="JUQ68" s="830">
        <f t="shared" si="3670"/>
        <v>0</v>
      </c>
      <c r="JUS68" s="830">
        <f t="shared" si="3670"/>
        <v>0</v>
      </c>
      <c r="JUU68" s="830">
        <f t="shared" si="3670"/>
        <v>0</v>
      </c>
      <c r="JUW68" s="830">
        <f t="shared" si="3670"/>
        <v>0</v>
      </c>
      <c r="JUY68" s="830">
        <f t="shared" si="3670"/>
        <v>0</v>
      </c>
      <c r="JVA68" s="830">
        <f t="shared" si="3670"/>
        <v>0</v>
      </c>
      <c r="JVC68" s="830">
        <f t="shared" si="3670"/>
        <v>0</v>
      </c>
      <c r="JVE68" s="830">
        <f t="shared" si="3670"/>
        <v>0</v>
      </c>
      <c r="JVG68" s="830">
        <f t="shared" si="3670"/>
        <v>0</v>
      </c>
      <c r="JVI68" s="830">
        <f t="shared" si="3670"/>
        <v>0</v>
      </c>
      <c r="JVK68" s="830">
        <f t="shared" si="3670"/>
        <v>0</v>
      </c>
      <c r="JVM68" s="830">
        <f t="shared" si="3670"/>
        <v>0</v>
      </c>
      <c r="JVO68" s="830">
        <f t="shared" si="3670"/>
        <v>0</v>
      </c>
      <c r="JVQ68" s="830">
        <f t="shared" si="3670"/>
        <v>0</v>
      </c>
      <c r="JVS68" s="830">
        <f t="shared" si="3670"/>
        <v>0</v>
      </c>
      <c r="JVU68" s="830">
        <f t="shared" si="3670"/>
        <v>0</v>
      </c>
      <c r="JVW68" s="830">
        <f t="shared" si="3670"/>
        <v>0</v>
      </c>
      <c r="JVY68" s="830">
        <f t="shared" si="3670"/>
        <v>0</v>
      </c>
      <c r="JWA68" s="830">
        <f t="shared" si="3670"/>
        <v>0</v>
      </c>
      <c r="JWC68" s="830">
        <f t="shared" si="3670"/>
        <v>0</v>
      </c>
      <c r="JWE68" s="830">
        <f t="shared" si="3670"/>
        <v>0</v>
      </c>
      <c r="JWG68" s="830">
        <f t="shared" si="3670"/>
        <v>0</v>
      </c>
      <c r="JWI68" s="830">
        <f t="shared" si="3670"/>
        <v>0</v>
      </c>
      <c r="JWK68" s="830">
        <f t="shared" si="3670"/>
        <v>0</v>
      </c>
      <c r="JWM68" s="830">
        <f t="shared" si="3670"/>
        <v>0</v>
      </c>
      <c r="JWO68" s="830">
        <f t="shared" si="3670"/>
        <v>0</v>
      </c>
      <c r="JWQ68" s="830">
        <f t="shared" si="3670"/>
        <v>0</v>
      </c>
      <c r="JWS68" s="830">
        <f t="shared" si="3670"/>
        <v>0</v>
      </c>
      <c r="JWU68" s="830">
        <f t="shared" si="3670"/>
        <v>0</v>
      </c>
      <c r="JWW68" s="830">
        <f t="shared" si="3670"/>
        <v>0</v>
      </c>
      <c r="JWY68" s="830">
        <f t="shared" si="3702"/>
        <v>0</v>
      </c>
      <c r="JXA68" s="830">
        <f t="shared" si="3702"/>
        <v>0</v>
      </c>
      <c r="JXC68" s="830">
        <f t="shared" si="3702"/>
        <v>0</v>
      </c>
      <c r="JXE68" s="830">
        <f t="shared" si="3702"/>
        <v>0</v>
      </c>
      <c r="JXG68" s="830">
        <f t="shared" si="3702"/>
        <v>0</v>
      </c>
      <c r="JXI68" s="830">
        <f t="shared" si="3702"/>
        <v>0</v>
      </c>
      <c r="JXK68" s="830">
        <f t="shared" si="3702"/>
        <v>0</v>
      </c>
      <c r="JXM68" s="830">
        <f t="shared" si="3702"/>
        <v>0</v>
      </c>
      <c r="JXO68" s="830">
        <f t="shared" si="3702"/>
        <v>0</v>
      </c>
      <c r="JXQ68" s="830">
        <f t="shared" si="3702"/>
        <v>0</v>
      </c>
      <c r="JXS68" s="830">
        <f t="shared" si="3702"/>
        <v>0</v>
      </c>
      <c r="JXU68" s="830">
        <f t="shared" si="3702"/>
        <v>0</v>
      </c>
      <c r="JXW68" s="830">
        <f t="shared" si="3702"/>
        <v>0</v>
      </c>
      <c r="JXY68" s="830">
        <f t="shared" si="3702"/>
        <v>0</v>
      </c>
      <c r="JYA68" s="830">
        <f t="shared" si="3702"/>
        <v>0</v>
      </c>
      <c r="JYC68" s="830">
        <f t="shared" si="3702"/>
        <v>0</v>
      </c>
      <c r="JYE68" s="830">
        <f t="shared" si="3702"/>
        <v>0</v>
      </c>
      <c r="JYG68" s="830">
        <f t="shared" si="3702"/>
        <v>0</v>
      </c>
      <c r="JYI68" s="830">
        <f t="shared" si="3702"/>
        <v>0</v>
      </c>
      <c r="JYK68" s="830">
        <f t="shared" si="3702"/>
        <v>0</v>
      </c>
      <c r="JYM68" s="830">
        <f t="shared" si="3702"/>
        <v>0</v>
      </c>
      <c r="JYO68" s="830">
        <f t="shared" si="3702"/>
        <v>0</v>
      </c>
      <c r="JYQ68" s="830">
        <f t="shared" si="3702"/>
        <v>0</v>
      </c>
      <c r="JYS68" s="830">
        <f t="shared" si="3702"/>
        <v>0</v>
      </c>
      <c r="JYU68" s="830">
        <f t="shared" si="3702"/>
        <v>0</v>
      </c>
      <c r="JYW68" s="830">
        <f t="shared" si="3702"/>
        <v>0</v>
      </c>
      <c r="JYY68" s="830">
        <f t="shared" si="3702"/>
        <v>0</v>
      </c>
      <c r="JZA68" s="830">
        <f t="shared" si="3702"/>
        <v>0</v>
      </c>
      <c r="JZC68" s="830">
        <f t="shared" si="3702"/>
        <v>0</v>
      </c>
      <c r="JZE68" s="830">
        <f t="shared" si="3702"/>
        <v>0</v>
      </c>
      <c r="JZG68" s="830">
        <f t="shared" si="3702"/>
        <v>0</v>
      </c>
      <c r="JZI68" s="830">
        <f t="shared" si="3702"/>
        <v>0</v>
      </c>
      <c r="JZK68" s="830">
        <f t="shared" si="3734"/>
        <v>0</v>
      </c>
      <c r="JZM68" s="830">
        <f t="shared" si="3734"/>
        <v>0</v>
      </c>
      <c r="JZO68" s="830">
        <f t="shared" si="3734"/>
        <v>0</v>
      </c>
      <c r="JZQ68" s="830">
        <f t="shared" si="3734"/>
        <v>0</v>
      </c>
      <c r="JZS68" s="830">
        <f t="shared" si="3734"/>
        <v>0</v>
      </c>
      <c r="JZU68" s="830">
        <f t="shared" si="3734"/>
        <v>0</v>
      </c>
      <c r="JZW68" s="830">
        <f t="shared" si="3734"/>
        <v>0</v>
      </c>
      <c r="JZY68" s="830">
        <f t="shared" si="3734"/>
        <v>0</v>
      </c>
      <c r="KAA68" s="830">
        <f t="shared" si="3734"/>
        <v>0</v>
      </c>
      <c r="KAC68" s="830">
        <f t="shared" si="3734"/>
        <v>0</v>
      </c>
      <c r="KAE68" s="830">
        <f t="shared" si="3734"/>
        <v>0</v>
      </c>
      <c r="KAG68" s="830">
        <f t="shared" si="3734"/>
        <v>0</v>
      </c>
      <c r="KAI68" s="830">
        <f t="shared" si="3734"/>
        <v>0</v>
      </c>
      <c r="KAK68" s="830">
        <f t="shared" si="3734"/>
        <v>0</v>
      </c>
      <c r="KAM68" s="830">
        <f t="shared" si="3734"/>
        <v>0</v>
      </c>
      <c r="KAO68" s="830">
        <f t="shared" si="3734"/>
        <v>0</v>
      </c>
      <c r="KAQ68" s="830">
        <f t="shared" si="3734"/>
        <v>0</v>
      </c>
      <c r="KAS68" s="830">
        <f t="shared" si="3734"/>
        <v>0</v>
      </c>
      <c r="KAU68" s="830">
        <f t="shared" si="3734"/>
        <v>0</v>
      </c>
      <c r="KAW68" s="830">
        <f t="shared" si="3734"/>
        <v>0</v>
      </c>
      <c r="KAY68" s="830">
        <f t="shared" si="3734"/>
        <v>0</v>
      </c>
      <c r="KBA68" s="830">
        <f t="shared" si="3734"/>
        <v>0</v>
      </c>
      <c r="KBC68" s="830">
        <f t="shared" si="3734"/>
        <v>0</v>
      </c>
      <c r="KBE68" s="830">
        <f t="shared" si="3734"/>
        <v>0</v>
      </c>
      <c r="KBG68" s="830">
        <f t="shared" si="3734"/>
        <v>0</v>
      </c>
      <c r="KBI68" s="830">
        <f t="shared" si="3734"/>
        <v>0</v>
      </c>
      <c r="KBK68" s="830">
        <f t="shared" si="3734"/>
        <v>0</v>
      </c>
      <c r="KBM68" s="830">
        <f t="shared" si="3734"/>
        <v>0</v>
      </c>
      <c r="KBO68" s="830">
        <f t="shared" si="3734"/>
        <v>0</v>
      </c>
      <c r="KBQ68" s="830">
        <f t="shared" si="3734"/>
        <v>0</v>
      </c>
      <c r="KBS68" s="830">
        <f t="shared" si="3734"/>
        <v>0</v>
      </c>
      <c r="KBU68" s="830">
        <f t="shared" si="3734"/>
        <v>0</v>
      </c>
      <c r="KBW68" s="830">
        <f t="shared" si="3766"/>
        <v>0</v>
      </c>
      <c r="KBY68" s="830">
        <f t="shared" si="3766"/>
        <v>0</v>
      </c>
      <c r="KCA68" s="830">
        <f t="shared" si="3766"/>
        <v>0</v>
      </c>
      <c r="KCC68" s="830">
        <f t="shared" si="3766"/>
        <v>0</v>
      </c>
      <c r="KCE68" s="830">
        <f t="shared" si="3766"/>
        <v>0</v>
      </c>
      <c r="KCG68" s="830">
        <f t="shared" si="3766"/>
        <v>0</v>
      </c>
      <c r="KCI68" s="830">
        <f t="shared" si="3766"/>
        <v>0</v>
      </c>
      <c r="KCK68" s="830">
        <f t="shared" si="3766"/>
        <v>0</v>
      </c>
      <c r="KCM68" s="830">
        <f t="shared" si="3766"/>
        <v>0</v>
      </c>
      <c r="KCO68" s="830">
        <f t="shared" si="3766"/>
        <v>0</v>
      </c>
      <c r="KCQ68" s="830">
        <f t="shared" si="3766"/>
        <v>0</v>
      </c>
      <c r="KCS68" s="830">
        <f t="shared" si="3766"/>
        <v>0</v>
      </c>
      <c r="KCU68" s="830">
        <f t="shared" si="3766"/>
        <v>0</v>
      </c>
      <c r="KCW68" s="830">
        <f t="shared" si="3766"/>
        <v>0</v>
      </c>
      <c r="KCY68" s="830">
        <f t="shared" si="3766"/>
        <v>0</v>
      </c>
      <c r="KDA68" s="830">
        <f t="shared" si="3766"/>
        <v>0</v>
      </c>
      <c r="KDC68" s="830">
        <f t="shared" si="3766"/>
        <v>0</v>
      </c>
      <c r="KDE68" s="830">
        <f t="shared" si="3766"/>
        <v>0</v>
      </c>
      <c r="KDG68" s="830">
        <f t="shared" si="3766"/>
        <v>0</v>
      </c>
      <c r="KDI68" s="830">
        <f t="shared" si="3766"/>
        <v>0</v>
      </c>
      <c r="KDK68" s="830">
        <f t="shared" si="3766"/>
        <v>0</v>
      </c>
      <c r="KDM68" s="830">
        <f t="shared" si="3766"/>
        <v>0</v>
      </c>
      <c r="KDO68" s="830">
        <f t="shared" si="3766"/>
        <v>0</v>
      </c>
      <c r="KDQ68" s="830">
        <f t="shared" si="3766"/>
        <v>0</v>
      </c>
      <c r="KDS68" s="830">
        <f t="shared" si="3766"/>
        <v>0</v>
      </c>
      <c r="KDU68" s="830">
        <f t="shared" si="3766"/>
        <v>0</v>
      </c>
      <c r="KDW68" s="830">
        <f t="shared" si="3766"/>
        <v>0</v>
      </c>
      <c r="KDY68" s="830">
        <f t="shared" si="3766"/>
        <v>0</v>
      </c>
      <c r="KEA68" s="830">
        <f t="shared" si="3766"/>
        <v>0</v>
      </c>
      <c r="KEC68" s="830">
        <f t="shared" si="3766"/>
        <v>0</v>
      </c>
      <c r="KEE68" s="830">
        <f t="shared" si="3766"/>
        <v>0</v>
      </c>
      <c r="KEG68" s="830">
        <f t="shared" si="3766"/>
        <v>0</v>
      </c>
      <c r="KEI68" s="830">
        <f t="shared" si="3798"/>
        <v>0</v>
      </c>
      <c r="KEK68" s="830">
        <f t="shared" si="3798"/>
        <v>0</v>
      </c>
      <c r="KEM68" s="830">
        <f t="shared" si="3798"/>
        <v>0</v>
      </c>
      <c r="KEO68" s="830">
        <f t="shared" si="3798"/>
        <v>0</v>
      </c>
      <c r="KEQ68" s="830">
        <f t="shared" si="3798"/>
        <v>0</v>
      </c>
      <c r="KES68" s="830">
        <f t="shared" si="3798"/>
        <v>0</v>
      </c>
      <c r="KEU68" s="830">
        <f t="shared" si="3798"/>
        <v>0</v>
      </c>
      <c r="KEW68" s="830">
        <f t="shared" si="3798"/>
        <v>0</v>
      </c>
      <c r="KEY68" s="830">
        <f t="shared" si="3798"/>
        <v>0</v>
      </c>
      <c r="KFA68" s="830">
        <f t="shared" si="3798"/>
        <v>0</v>
      </c>
      <c r="KFC68" s="830">
        <f t="shared" si="3798"/>
        <v>0</v>
      </c>
      <c r="KFE68" s="830">
        <f t="shared" si="3798"/>
        <v>0</v>
      </c>
      <c r="KFG68" s="830">
        <f t="shared" si="3798"/>
        <v>0</v>
      </c>
      <c r="KFI68" s="830">
        <f t="shared" si="3798"/>
        <v>0</v>
      </c>
      <c r="KFK68" s="830">
        <f t="shared" si="3798"/>
        <v>0</v>
      </c>
      <c r="KFM68" s="830">
        <f t="shared" si="3798"/>
        <v>0</v>
      </c>
      <c r="KFO68" s="830">
        <f t="shared" si="3798"/>
        <v>0</v>
      </c>
      <c r="KFQ68" s="830">
        <f t="shared" si="3798"/>
        <v>0</v>
      </c>
      <c r="KFS68" s="830">
        <f t="shared" si="3798"/>
        <v>0</v>
      </c>
      <c r="KFU68" s="830">
        <f t="shared" si="3798"/>
        <v>0</v>
      </c>
      <c r="KFW68" s="830">
        <f t="shared" si="3798"/>
        <v>0</v>
      </c>
      <c r="KFY68" s="830">
        <f t="shared" si="3798"/>
        <v>0</v>
      </c>
      <c r="KGA68" s="830">
        <f t="shared" si="3798"/>
        <v>0</v>
      </c>
      <c r="KGC68" s="830">
        <f t="shared" si="3798"/>
        <v>0</v>
      </c>
      <c r="KGE68" s="830">
        <f t="shared" si="3798"/>
        <v>0</v>
      </c>
      <c r="KGG68" s="830">
        <f t="shared" si="3798"/>
        <v>0</v>
      </c>
      <c r="KGI68" s="830">
        <f t="shared" si="3798"/>
        <v>0</v>
      </c>
      <c r="KGK68" s="830">
        <f t="shared" si="3798"/>
        <v>0</v>
      </c>
      <c r="KGM68" s="830">
        <f t="shared" si="3798"/>
        <v>0</v>
      </c>
      <c r="KGO68" s="830">
        <f t="shared" si="3798"/>
        <v>0</v>
      </c>
      <c r="KGQ68" s="830">
        <f t="shared" si="3798"/>
        <v>0</v>
      </c>
      <c r="KGS68" s="830">
        <f t="shared" si="3798"/>
        <v>0</v>
      </c>
      <c r="KGU68" s="830">
        <f t="shared" si="3830"/>
        <v>0</v>
      </c>
      <c r="KGW68" s="830">
        <f t="shared" si="3830"/>
        <v>0</v>
      </c>
      <c r="KGY68" s="830">
        <f t="shared" si="3830"/>
        <v>0</v>
      </c>
      <c r="KHA68" s="830">
        <f t="shared" si="3830"/>
        <v>0</v>
      </c>
      <c r="KHC68" s="830">
        <f t="shared" si="3830"/>
        <v>0</v>
      </c>
      <c r="KHE68" s="830">
        <f t="shared" si="3830"/>
        <v>0</v>
      </c>
      <c r="KHG68" s="830">
        <f t="shared" si="3830"/>
        <v>0</v>
      </c>
      <c r="KHI68" s="830">
        <f t="shared" si="3830"/>
        <v>0</v>
      </c>
      <c r="KHK68" s="830">
        <f t="shared" si="3830"/>
        <v>0</v>
      </c>
      <c r="KHM68" s="830">
        <f t="shared" si="3830"/>
        <v>0</v>
      </c>
      <c r="KHO68" s="830">
        <f t="shared" si="3830"/>
        <v>0</v>
      </c>
      <c r="KHQ68" s="830">
        <f t="shared" si="3830"/>
        <v>0</v>
      </c>
      <c r="KHS68" s="830">
        <f t="shared" si="3830"/>
        <v>0</v>
      </c>
      <c r="KHU68" s="830">
        <f t="shared" si="3830"/>
        <v>0</v>
      </c>
      <c r="KHW68" s="830">
        <f t="shared" si="3830"/>
        <v>0</v>
      </c>
      <c r="KHY68" s="830">
        <f t="shared" si="3830"/>
        <v>0</v>
      </c>
      <c r="KIA68" s="830">
        <f t="shared" si="3830"/>
        <v>0</v>
      </c>
      <c r="KIC68" s="830">
        <f t="shared" si="3830"/>
        <v>0</v>
      </c>
      <c r="KIE68" s="830">
        <f t="shared" si="3830"/>
        <v>0</v>
      </c>
      <c r="KIG68" s="830">
        <f t="shared" si="3830"/>
        <v>0</v>
      </c>
      <c r="KII68" s="830">
        <f t="shared" si="3830"/>
        <v>0</v>
      </c>
      <c r="KIK68" s="830">
        <f t="shared" si="3830"/>
        <v>0</v>
      </c>
      <c r="KIM68" s="830">
        <f t="shared" si="3830"/>
        <v>0</v>
      </c>
      <c r="KIO68" s="830">
        <f t="shared" si="3830"/>
        <v>0</v>
      </c>
      <c r="KIQ68" s="830">
        <f t="shared" si="3830"/>
        <v>0</v>
      </c>
      <c r="KIS68" s="830">
        <f t="shared" si="3830"/>
        <v>0</v>
      </c>
      <c r="KIU68" s="830">
        <f t="shared" si="3830"/>
        <v>0</v>
      </c>
      <c r="KIW68" s="830">
        <f t="shared" si="3830"/>
        <v>0</v>
      </c>
      <c r="KIY68" s="830">
        <f t="shared" si="3830"/>
        <v>0</v>
      </c>
      <c r="KJA68" s="830">
        <f t="shared" si="3830"/>
        <v>0</v>
      </c>
      <c r="KJC68" s="830">
        <f t="shared" si="3830"/>
        <v>0</v>
      </c>
      <c r="KJE68" s="830">
        <f t="shared" si="3830"/>
        <v>0</v>
      </c>
      <c r="KJG68" s="830">
        <f t="shared" si="3862"/>
        <v>0</v>
      </c>
      <c r="KJI68" s="830">
        <f t="shared" si="3862"/>
        <v>0</v>
      </c>
      <c r="KJK68" s="830">
        <f t="shared" si="3862"/>
        <v>0</v>
      </c>
      <c r="KJM68" s="830">
        <f t="shared" si="3862"/>
        <v>0</v>
      </c>
      <c r="KJO68" s="830">
        <f t="shared" si="3862"/>
        <v>0</v>
      </c>
      <c r="KJQ68" s="830">
        <f t="shared" si="3862"/>
        <v>0</v>
      </c>
      <c r="KJS68" s="830">
        <f t="shared" si="3862"/>
        <v>0</v>
      </c>
      <c r="KJU68" s="830">
        <f t="shared" si="3862"/>
        <v>0</v>
      </c>
      <c r="KJW68" s="830">
        <f t="shared" si="3862"/>
        <v>0</v>
      </c>
      <c r="KJY68" s="830">
        <f t="shared" si="3862"/>
        <v>0</v>
      </c>
      <c r="KKA68" s="830">
        <f t="shared" si="3862"/>
        <v>0</v>
      </c>
      <c r="KKC68" s="830">
        <f t="shared" si="3862"/>
        <v>0</v>
      </c>
      <c r="KKE68" s="830">
        <f t="shared" si="3862"/>
        <v>0</v>
      </c>
      <c r="KKG68" s="830">
        <f t="shared" si="3862"/>
        <v>0</v>
      </c>
      <c r="KKI68" s="830">
        <f t="shared" si="3862"/>
        <v>0</v>
      </c>
      <c r="KKK68" s="830">
        <f t="shared" si="3862"/>
        <v>0</v>
      </c>
      <c r="KKM68" s="830">
        <f t="shared" si="3862"/>
        <v>0</v>
      </c>
      <c r="KKO68" s="830">
        <f t="shared" si="3862"/>
        <v>0</v>
      </c>
      <c r="KKQ68" s="830">
        <f t="shared" si="3862"/>
        <v>0</v>
      </c>
      <c r="KKS68" s="830">
        <f t="shared" si="3862"/>
        <v>0</v>
      </c>
      <c r="KKU68" s="830">
        <f t="shared" si="3862"/>
        <v>0</v>
      </c>
      <c r="KKW68" s="830">
        <f t="shared" si="3862"/>
        <v>0</v>
      </c>
      <c r="KKY68" s="830">
        <f t="shared" si="3862"/>
        <v>0</v>
      </c>
      <c r="KLA68" s="830">
        <f t="shared" si="3862"/>
        <v>0</v>
      </c>
      <c r="KLC68" s="830">
        <f t="shared" si="3862"/>
        <v>0</v>
      </c>
      <c r="KLE68" s="830">
        <f t="shared" si="3862"/>
        <v>0</v>
      </c>
      <c r="KLG68" s="830">
        <f t="shared" si="3862"/>
        <v>0</v>
      </c>
      <c r="KLI68" s="830">
        <f t="shared" si="3862"/>
        <v>0</v>
      </c>
      <c r="KLK68" s="830">
        <f t="shared" si="3862"/>
        <v>0</v>
      </c>
      <c r="KLM68" s="830">
        <f t="shared" si="3862"/>
        <v>0</v>
      </c>
      <c r="KLO68" s="830">
        <f t="shared" si="3862"/>
        <v>0</v>
      </c>
      <c r="KLQ68" s="830">
        <f t="shared" si="3862"/>
        <v>0</v>
      </c>
      <c r="KLS68" s="830">
        <f t="shared" si="3894"/>
        <v>0</v>
      </c>
      <c r="KLU68" s="830">
        <f t="shared" si="3894"/>
        <v>0</v>
      </c>
      <c r="KLW68" s="830">
        <f t="shared" si="3894"/>
        <v>0</v>
      </c>
      <c r="KLY68" s="830">
        <f t="shared" si="3894"/>
        <v>0</v>
      </c>
      <c r="KMA68" s="830">
        <f t="shared" si="3894"/>
        <v>0</v>
      </c>
      <c r="KMC68" s="830">
        <f t="shared" si="3894"/>
        <v>0</v>
      </c>
      <c r="KME68" s="830">
        <f t="shared" si="3894"/>
        <v>0</v>
      </c>
      <c r="KMG68" s="830">
        <f t="shared" si="3894"/>
        <v>0</v>
      </c>
      <c r="KMI68" s="830">
        <f t="shared" si="3894"/>
        <v>0</v>
      </c>
      <c r="KMK68" s="830">
        <f t="shared" si="3894"/>
        <v>0</v>
      </c>
      <c r="KMM68" s="830">
        <f t="shared" si="3894"/>
        <v>0</v>
      </c>
      <c r="KMO68" s="830">
        <f t="shared" si="3894"/>
        <v>0</v>
      </c>
      <c r="KMQ68" s="830">
        <f t="shared" si="3894"/>
        <v>0</v>
      </c>
      <c r="KMS68" s="830">
        <f t="shared" si="3894"/>
        <v>0</v>
      </c>
      <c r="KMU68" s="830">
        <f t="shared" si="3894"/>
        <v>0</v>
      </c>
      <c r="KMW68" s="830">
        <f t="shared" si="3894"/>
        <v>0</v>
      </c>
      <c r="KMY68" s="830">
        <f t="shared" si="3894"/>
        <v>0</v>
      </c>
      <c r="KNA68" s="830">
        <f t="shared" si="3894"/>
        <v>0</v>
      </c>
      <c r="KNC68" s="830">
        <f t="shared" si="3894"/>
        <v>0</v>
      </c>
      <c r="KNE68" s="830">
        <f t="shared" si="3894"/>
        <v>0</v>
      </c>
      <c r="KNG68" s="830">
        <f t="shared" si="3894"/>
        <v>0</v>
      </c>
      <c r="KNI68" s="830">
        <f t="shared" si="3894"/>
        <v>0</v>
      </c>
      <c r="KNK68" s="830">
        <f t="shared" si="3894"/>
        <v>0</v>
      </c>
      <c r="KNM68" s="830">
        <f t="shared" si="3894"/>
        <v>0</v>
      </c>
      <c r="KNO68" s="830">
        <f t="shared" si="3894"/>
        <v>0</v>
      </c>
      <c r="KNQ68" s="830">
        <f t="shared" si="3894"/>
        <v>0</v>
      </c>
      <c r="KNS68" s="830">
        <f t="shared" si="3894"/>
        <v>0</v>
      </c>
      <c r="KNU68" s="830">
        <f t="shared" si="3894"/>
        <v>0</v>
      </c>
      <c r="KNW68" s="830">
        <f t="shared" si="3894"/>
        <v>0</v>
      </c>
      <c r="KNY68" s="830">
        <f t="shared" si="3894"/>
        <v>0</v>
      </c>
      <c r="KOA68" s="830">
        <f t="shared" si="3894"/>
        <v>0</v>
      </c>
      <c r="KOC68" s="830">
        <f t="shared" si="3894"/>
        <v>0</v>
      </c>
      <c r="KOE68" s="830">
        <f t="shared" si="3926"/>
        <v>0</v>
      </c>
      <c r="KOG68" s="830">
        <f t="shared" si="3926"/>
        <v>0</v>
      </c>
      <c r="KOI68" s="830">
        <f t="shared" si="3926"/>
        <v>0</v>
      </c>
      <c r="KOK68" s="830">
        <f t="shared" si="3926"/>
        <v>0</v>
      </c>
      <c r="KOM68" s="830">
        <f t="shared" si="3926"/>
        <v>0</v>
      </c>
      <c r="KOO68" s="830">
        <f t="shared" si="3926"/>
        <v>0</v>
      </c>
      <c r="KOQ68" s="830">
        <f t="shared" si="3926"/>
        <v>0</v>
      </c>
      <c r="KOS68" s="830">
        <f t="shared" si="3926"/>
        <v>0</v>
      </c>
      <c r="KOU68" s="830">
        <f t="shared" si="3926"/>
        <v>0</v>
      </c>
      <c r="KOW68" s="830">
        <f t="shared" si="3926"/>
        <v>0</v>
      </c>
      <c r="KOY68" s="830">
        <f t="shared" si="3926"/>
        <v>0</v>
      </c>
      <c r="KPA68" s="830">
        <f t="shared" si="3926"/>
        <v>0</v>
      </c>
      <c r="KPC68" s="830">
        <f t="shared" si="3926"/>
        <v>0</v>
      </c>
      <c r="KPE68" s="830">
        <f t="shared" si="3926"/>
        <v>0</v>
      </c>
      <c r="KPG68" s="830">
        <f t="shared" si="3926"/>
        <v>0</v>
      </c>
      <c r="KPI68" s="830">
        <f t="shared" si="3926"/>
        <v>0</v>
      </c>
      <c r="KPK68" s="830">
        <f t="shared" si="3926"/>
        <v>0</v>
      </c>
      <c r="KPM68" s="830">
        <f t="shared" si="3926"/>
        <v>0</v>
      </c>
      <c r="KPO68" s="830">
        <f t="shared" si="3926"/>
        <v>0</v>
      </c>
      <c r="KPQ68" s="830">
        <f t="shared" si="3926"/>
        <v>0</v>
      </c>
      <c r="KPS68" s="830">
        <f t="shared" si="3926"/>
        <v>0</v>
      </c>
      <c r="KPU68" s="830">
        <f t="shared" si="3926"/>
        <v>0</v>
      </c>
      <c r="KPW68" s="830">
        <f t="shared" si="3926"/>
        <v>0</v>
      </c>
      <c r="KPY68" s="830">
        <f t="shared" si="3926"/>
        <v>0</v>
      </c>
      <c r="KQA68" s="830">
        <f t="shared" si="3926"/>
        <v>0</v>
      </c>
      <c r="KQC68" s="830">
        <f t="shared" si="3926"/>
        <v>0</v>
      </c>
      <c r="KQE68" s="830">
        <f t="shared" si="3926"/>
        <v>0</v>
      </c>
      <c r="KQG68" s="830">
        <f t="shared" si="3926"/>
        <v>0</v>
      </c>
      <c r="KQI68" s="830">
        <f t="shared" si="3926"/>
        <v>0</v>
      </c>
      <c r="KQK68" s="830">
        <f t="shared" si="3926"/>
        <v>0</v>
      </c>
      <c r="KQM68" s="830">
        <f t="shared" si="3926"/>
        <v>0</v>
      </c>
      <c r="KQO68" s="830">
        <f t="shared" si="3926"/>
        <v>0</v>
      </c>
      <c r="KQQ68" s="830">
        <f t="shared" si="3958"/>
        <v>0</v>
      </c>
      <c r="KQS68" s="830">
        <f t="shared" si="3958"/>
        <v>0</v>
      </c>
      <c r="KQU68" s="830">
        <f t="shared" si="3958"/>
        <v>0</v>
      </c>
      <c r="KQW68" s="830">
        <f t="shared" si="3958"/>
        <v>0</v>
      </c>
      <c r="KQY68" s="830">
        <f t="shared" si="3958"/>
        <v>0</v>
      </c>
      <c r="KRA68" s="830">
        <f t="shared" si="3958"/>
        <v>0</v>
      </c>
      <c r="KRC68" s="830">
        <f t="shared" si="3958"/>
        <v>0</v>
      </c>
      <c r="KRE68" s="830">
        <f t="shared" si="3958"/>
        <v>0</v>
      </c>
      <c r="KRG68" s="830">
        <f t="shared" si="3958"/>
        <v>0</v>
      </c>
      <c r="KRI68" s="830">
        <f t="shared" si="3958"/>
        <v>0</v>
      </c>
      <c r="KRK68" s="830">
        <f t="shared" si="3958"/>
        <v>0</v>
      </c>
      <c r="KRM68" s="830">
        <f t="shared" si="3958"/>
        <v>0</v>
      </c>
      <c r="KRO68" s="830">
        <f t="shared" si="3958"/>
        <v>0</v>
      </c>
      <c r="KRQ68" s="830">
        <f t="shared" si="3958"/>
        <v>0</v>
      </c>
      <c r="KRS68" s="830">
        <f t="shared" si="3958"/>
        <v>0</v>
      </c>
      <c r="KRU68" s="830">
        <f t="shared" si="3958"/>
        <v>0</v>
      </c>
      <c r="KRW68" s="830">
        <f t="shared" si="3958"/>
        <v>0</v>
      </c>
      <c r="KRY68" s="830">
        <f t="shared" si="3958"/>
        <v>0</v>
      </c>
      <c r="KSA68" s="830">
        <f t="shared" si="3958"/>
        <v>0</v>
      </c>
      <c r="KSC68" s="830">
        <f t="shared" si="3958"/>
        <v>0</v>
      </c>
      <c r="KSE68" s="830">
        <f t="shared" si="3958"/>
        <v>0</v>
      </c>
      <c r="KSG68" s="830">
        <f t="shared" si="3958"/>
        <v>0</v>
      </c>
      <c r="KSI68" s="830">
        <f t="shared" si="3958"/>
        <v>0</v>
      </c>
      <c r="KSK68" s="830">
        <f t="shared" si="3958"/>
        <v>0</v>
      </c>
      <c r="KSM68" s="830">
        <f t="shared" si="3958"/>
        <v>0</v>
      </c>
      <c r="KSO68" s="830">
        <f t="shared" si="3958"/>
        <v>0</v>
      </c>
      <c r="KSQ68" s="830">
        <f t="shared" si="3958"/>
        <v>0</v>
      </c>
      <c r="KSS68" s="830">
        <f t="shared" si="3958"/>
        <v>0</v>
      </c>
      <c r="KSU68" s="830">
        <f t="shared" si="3958"/>
        <v>0</v>
      </c>
      <c r="KSW68" s="830">
        <f t="shared" si="3958"/>
        <v>0</v>
      </c>
      <c r="KSY68" s="830">
        <f t="shared" si="3958"/>
        <v>0</v>
      </c>
      <c r="KTA68" s="830">
        <f t="shared" si="3958"/>
        <v>0</v>
      </c>
      <c r="KTC68" s="830">
        <f t="shared" si="3990"/>
        <v>0</v>
      </c>
      <c r="KTE68" s="830">
        <f t="shared" si="3990"/>
        <v>0</v>
      </c>
      <c r="KTG68" s="830">
        <f t="shared" si="3990"/>
        <v>0</v>
      </c>
      <c r="KTI68" s="830">
        <f t="shared" si="3990"/>
        <v>0</v>
      </c>
      <c r="KTK68" s="830">
        <f t="shared" si="3990"/>
        <v>0</v>
      </c>
      <c r="KTM68" s="830">
        <f t="shared" si="3990"/>
        <v>0</v>
      </c>
      <c r="KTO68" s="830">
        <f t="shared" si="3990"/>
        <v>0</v>
      </c>
      <c r="KTQ68" s="830">
        <f t="shared" si="3990"/>
        <v>0</v>
      </c>
      <c r="KTS68" s="830">
        <f t="shared" si="3990"/>
        <v>0</v>
      </c>
      <c r="KTU68" s="830">
        <f t="shared" si="3990"/>
        <v>0</v>
      </c>
      <c r="KTW68" s="830">
        <f t="shared" si="3990"/>
        <v>0</v>
      </c>
      <c r="KTY68" s="830">
        <f t="shared" si="3990"/>
        <v>0</v>
      </c>
      <c r="KUA68" s="830">
        <f t="shared" si="3990"/>
        <v>0</v>
      </c>
      <c r="KUC68" s="830">
        <f t="shared" si="3990"/>
        <v>0</v>
      </c>
      <c r="KUE68" s="830">
        <f t="shared" si="3990"/>
        <v>0</v>
      </c>
      <c r="KUG68" s="830">
        <f t="shared" si="3990"/>
        <v>0</v>
      </c>
      <c r="KUI68" s="830">
        <f t="shared" si="3990"/>
        <v>0</v>
      </c>
      <c r="KUK68" s="830">
        <f t="shared" si="3990"/>
        <v>0</v>
      </c>
      <c r="KUM68" s="830">
        <f t="shared" si="3990"/>
        <v>0</v>
      </c>
      <c r="KUO68" s="830">
        <f t="shared" si="3990"/>
        <v>0</v>
      </c>
      <c r="KUQ68" s="830">
        <f t="shared" si="3990"/>
        <v>0</v>
      </c>
      <c r="KUS68" s="830">
        <f t="shared" si="3990"/>
        <v>0</v>
      </c>
      <c r="KUU68" s="830">
        <f t="shared" si="3990"/>
        <v>0</v>
      </c>
      <c r="KUW68" s="830">
        <f t="shared" si="3990"/>
        <v>0</v>
      </c>
      <c r="KUY68" s="830">
        <f t="shared" si="3990"/>
        <v>0</v>
      </c>
      <c r="KVA68" s="830">
        <f t="shared" si="3990"/>
        <v>0</v>
      </c>
      <c r="KVC68" s="830">
        <f t="shared" si="3990"/>
        <v>0</v>
      </c>
      <c r="KVE68" s="830">
        <f t="shared" si="3990"/>
        <v>0</v>
      </c>
      <c r="KVG68" s="830">
        <f t="shared" si="3990"/>
        <v>0</v>
      </c>
      <c r="KVI68" s="830">
        <f t="shared" si="3990"/>
        <v>0</v>
      </c>
      <c r="KVK68" s="830">
        <f t="shared" si="3990"/>
        <v>0</v>
      </c>
      <c r="KVM68" s="830">
        <f t="shared" si="3990"/>
        <v>0</v>
      </c>
      <c r="KVO68" s="830">
        <f t="shared" si="4022"/>
        <v>0</v>
      </c>
      <c r="KVQ68" s="830">
        <f t="shared" si="4022"/>
        <v>0</v>
      </c>
      <c r="KVS68" s="830">
        <f t="shared" si="4022"/>
        <v>0</v>
      </c>
      <c r="KVU68" s="830">
        <f t="shared" si="4022"/>
        <v>0</v>
      </c>
      <c r="KVW68" s="830">
        <f t="shared" si="4022"/>
        <v>0</v>
      </c>
      <c r="KVY68" s="830">
        <f t="shared" si="4022"/>
        <v>0</v>
      </c>
      <c r="KWA68" s="830">
        <f t="shared" si="4022"/>
        <v>0</v>
      </c>
      <c r="KWC68" s="830">
        <f t="shared" si="4022"/>
        <v>0</v>
      </c>
      <c r="KWE68" s="830">
        <f t="shared" si="4022"/>
        <v>0</v>
      </c>
      <c r="KWG68" s="830">
        <f t="shared" si="4022"/>
        <v>0</v>
      </c>
      <c r="KWI68" s="830">
        <f t="shared" si="4022"/>
        <v>0</v>
      </c>
      <c r="KWK68" s="830">
        <f t="shared" si="4022"/>
        <v>0</v>
      </c>
      <c r="KWM68" s="830">
        <f t="shared" si="4022"/>
        <v>0</v>
      </c>
      <c r="KWO68" s="830">
        <f t="shared" si="4022"/>
        <v>0</v>
      </c>
      <c r="KWQ68" s="830">
        <f t="shared" si="4022"/>
        <v>0</v>
      </c>
      <c r="KWS68" s="830">
        <f t="shared" si="4022"/>
        <v>0</v>
      </c>
      <c r="KWU68" s="830">
        <f t="shared" si="4022"/>
        <v>0</v>
      </c>
      <c r="KWW68" s="830">
        <f t="shared" si="4022"/>
        <v>0</v>
      </c>
      <c r="KWY68" s="830">
        <f t="shared" si="4022"/>
        <v>0</v>
      </c>
      <c r="KXA68" s="830">
        <f t="shared" si="4022"/>
        <v>0</v>
      </c>
      <c r="KXC68" s="830">
        <f t="shared" si="4022"/>
        <v>0</v>
      </c>
      <c r="KXE68" s="830">
        <f t="shared" si="4022"/>
        <v>0</v>
      </c>
      <c r="KXG68" s="830">
        <f t="shared" si="4022"/>
        <v>0</v>
      </c>
      <c r="KXI68" s="830">
        <f t="shared" si="4022"/>
        <v>0</v>
      </c>
      <c r="KXK68" s="830">
        <f t="shared" si="4022"/>
        <v>0</v>
      </c>
      <c r="KXM68" s="830">
        <f t="shared" si="4022"/>
        <v>0</v>
      </c>
      <c r="KXO68" s="830">
        <f t="shared" si="4022"/>
        <v>0</v>
      </c>
      <c r="KXQ68" s="830">
        <f t="shared" si="4022"/>
        <v>0</v>
      </c>
      <c r="KXS68" s="830">
        <f t="shared" si="4022"/>
        <v>0</v>
      </c>
      <c r="KXU68" s="830">
        <f t="shared" si="4022"/>
        <v>0</v>
      </c>
      <c r="KXW68" s="830">
        <f t="shared" si="4022"/>
        <v>0</v>
      </c>
      <c r="KXY68" s="830">
        <f t="shared" si="4022"/>
        <v>0</v>
      </c>
      <c r="KYA68" s="830">
        <f t="shared" si="4054"/>
        <v>0</v>
      </c>
      <c r="KYC68" s="830">
        <f t="shared" si="4054"/>
        <v>0</v>
      </c>
      <c r="KYE68" s="830">
        <f t="shared" si="4054"/>
        <v>0</v>
      </c>
      <c r="KYG68" s="830">
        <f t="shared" si="4054"/>
        <v>0</v>
      </c>
      <c r="KYI68" s="830">
        <f t="shared" si="4054"/>
        <v>0</v>
      </c>
      <c r="KYK68" s="830">
        <f t="shared" si="4054"/>
        <v>0</v>
      </c>
      <c r="KYM68" s="830">
        <f t="shared" si="4054"/>
        <v>0</v>
      </c>
      <c r="KYO68" s="830">
        <f t="shared" si="4054"/>
        <v>0</v>
      </c>
      <c r="KYQ68" s="830">
        <f t="shared" si="4054"/>
        <v>0</v>
      </c>
      <c r="KYS68" s="830">
        <f t="shared" si="4054"/>
        <v>0</v>
      </c>
      <c r="KYU68" s="830">
        <f t="shared" si="4054"/>
        <v>0</v>
      </c>
      <c r="KYW68" s="830">
        <f t="shared" si="4054"/>
        <v>0</v>
      </c>
      <c r="KYY68" s="830">
        <f t="shared" si="4054"/>
        <v>0</v>
      </c>
      <c r="KZA68" s="830">
        <f t="shared" si="4054"/>
        <v>0</v>
      </c>
      <c r="KZC68" s="830">
        <f t="shared" si="4054"/>
        <v>0</v>
      </c>
      <c r="KZE68" s="830">
        <f t="shared" si="4054"/>
        <v>0</v>
      </c>
      <c r="KZG68" s="830">
        <f t="shared" si="4054"/>
        <v>0</v>
      </c>
      <c r="KZI68" s="830">
        <f t="shared" si="4054"/>
        <v>0</v>
      </c>
      <c r="KZK68" s="830">
        <f t="shared" si="4054"/>
        <v>0</v>
      </c>
      <c r="KZM68" s="830">
        <f t="shared" si="4054"/>
        <v>0</v>
      </c>
      <c r="KZO68" s="830">
        <f t="shared" si="4054"/>
        <v>0</v>
      </c>
      <c r="KZQ68" s="830">
        <f t="shared" si="4054"/>
        <v>0</v>
      </c>
      <c r="KZS68" s="830">
        <f t="shared" si="4054"/>
        <v>0</v>
      </c>
      <c r="KZU68" s="830">
        <f t="shared" si="4054"/>
        <v>0</v>
      </c>
      <c r="KZW68" s="830">
        <f t="shared" si="4054"/>
        <v>0</v>
      </c>
      <c r="KZY68" s="830">
        <f t="shared" si="4054"/>
        <v>0</v>
      </c>
      <c r="LAA68" s="830">
        <f t="shared" si="4054"/>
        <v>0</v>
      </c>
      <c r="LAC68" s="830">
        <f t="shared" si="4054"/>
        <v>0</v>
      </c>
      <c r="LAE68" s="830">
        <f t="shared" si="4054"/>
        <v>0</v>
      </c>
      <c r="LAG68" s="830">
        <f t="shared" si="4054"/>
        <v>0</v>
      </c>
      <c r="LAI68" s="830">
        <f t="shared" si="4054"/>
        <v>0</v>
      </c>
      <c r="LAK68" s="830">
        <f t="shared" si="4054"/>
        <v>0</v>
      </c>
      <c r="LAM68" s="830">
        <f t="shared" si="4086"/>
        <v>0</v>
      </c>
      <c r="LAO68" s="830">
        <f t="shared" si="4086"/>
        <v>0</v>
      </c>
      <c r="LAQ68" s="830">
        <f t="shared" si="4086"/>
        <v>0</v>
      </c>
      <c r="LAS68" s="830">
        <f t="shared" si="4086"/>
        <v>0</v>
      </c>
      <c r="LAU68" s="830">
        <f t="shared" si="4086"/>
        <v>0</v>
      </c>
      <c r="LAW68" s="830">
        <f t="shared" si="4086"/>
        <v>0</v>
      </c>
      <c r="LAY68" s="830">
        <f t="shared" si="4086"/>
        <v>0</v>
      </c>
      <c r="LBA68" s="830">
        <f t="shared" si="4086"/>
        <v>0</v>
      </c>
      <c r="LBC68" s="830">
        <f t="shared" si="4086"/>
        <v>0</v>
      </c>
      <c r="LBE68" s="830">
        <f t="shared" si="4086"/>
        <v>0</v>
      </c>
      <c r="LBG68" s="830">
        <f t="shared" si="4086"/>
        <v>0</v>
      </c>
      <c r="LBI68" s="830">
        <f t="shared" si="4086"/>
        <v>0</v>
      </c>
      <c r="LBK68" s="830">
        <f t="shared" si="4086"/>
        <v>0</v>
      </c>
      <c r="LBM68" s="830">
        <f t="shared" si="4086"/>
        <v>0</v>
      </c>
      <c r="LBO68" s="830">
        <f t="shared" si="4086"/>
        <v>0</v>
      </c>
      <c r="LBQ68" s="830">
        <f t="shared" si="4086"/>
        <v>0</v>
      </c>
      <c r="LBS68" s="830">
        <f t="shared" si="4086"/>
        <v>0</v>
      </c>
      <c r="LBU68" s="830">
        <f t="shared" si="4086"/>
        <v>0</v>
      </c>
      <c r="LBW68" s="830">
        <f t="shared" si="4086"/>
        <v>0</v>
      </c>
      <c r="LBY68" s="830">
        <f t="shared" si="4086"/>
        <v>0</v>
      </c>
      <c r="LCA68" s="830">
        <f t="shared" si="4086"/>
        <v>0</v>
      </c>
      <c r="LCC68" s="830">
        <f t="shared" si="4086"/>
        <v>0</v>
      </c>
      <c r="LCE68" s="830">
        <f t="shared" si="4086"/>
        <v>0</v>
      </c>
      <c r="LCG68" s="830">
        <f t="shared" si="4086"/>
        <v>0</v>
      </c>
      <c r="LCI68" s="830">
        <f t="shared" si="4086"/>
        <v>0</v>
      </c>
      <c r="LCK68" s="830">
        <f t="shared" si="4086"/>
        <v>0</v>
      </c>
      <c r="LCM68" s="830">
        <f t="shared" si="4086"/>
        <v>0</v>
      </c>
      <c r="LCO68" s="830">
        <f t="shared" si="4086"/>
        <v>0</v>
      </c>
      <c r="LCQ68" s="830">
        <f t="shared" si="4086"/>
        <v>0</v>
      </c>
      <c r="LCS68" s="830">
        <f t="shared" si="4086"/>
        <v>0</v>
      </c>
      <c r="LCU68" s="830">
        <f t="shared" si="4086"/>
        <v>0</v>
      </c>
      <c r="LCW68" s="830">
        <f t="shared" si="4086"/>
        <v>0</v>
      </c>
      <c r="LCY68" s="830">
        <f t="shared" si="4118"/>
        <v>0</v>
      </c>
      <c r="LDA68" s="830">
        <f t="shared" si="4118"/>
        <v>0</v>
      </c>
      <c r="LDC68" s="830">
        <f t="shared" si="4118"/>
        <v>0</v>
      </c>
      <c r="LDE68" s="830">
        <f t="shared" si="4118"/>
        <v>0</v>
      </c>
      <c r="LDG68" s="830">
        <f t="shared" si="4118"/>
        <v>0</v>
      </c>
      <c r="LDI68" s="830">
        <f t="shared" si="4118"/>
        <v>0</v>
      </c>
      <c r="LDK68" s="830">
        <f t="shared" si="4118"/>
        <v>0</v>
      </c>
      <c r="LDM68" s="830">
        <f t="shared" si="4118"/>
        <v>0</v>
      </c>
      <c r="LDO68" s="830">
        <f t="shared" si="4118"/>
        <v>0</v>
      </c>
      <c r="LDQ68" s="830">
        <f t="shared" si="4118"/>
        <v>0</v>
      </c>
      <c r="LDS68" s="830">
        <f t="shared" si="4118"/>
        <v>0</v>
      </c>
      <c r="LDU68" s="830">
        <f t="shared" si="4118"/>
        <v>0</v>
      </c>
      <c r="LDW68" s="830">
        <f t="shared" si="4118"/>
        <v>0</v>
      </c>
      <c r="LDY68" s="830">
        <f t="shared" si="4118"/>
        <v>0</v>
      </c>
      <c r="LEA68" s="830">
        <f t="shared" si="4118"/>
        <v>0</v>
      </c>
      <c r="LEC68" s="830">
        <f t="shared" si="4118"/>
        <v>0</v>
      </c>
      <c r="LEE68" s="830">
        <f t="shared" si="4118"/>
        <v>0</v>
      </c>
      <c r="LEG68" s="830">
        <f t="shared" si="4118"/>
        <v>0</v>
      </c>
      <c r="LEI68" s="830">
        <f t="shared" si="4118"/>
        <v>0</v>
      </c>
      <c r="LEK68" s="830">
        <f t="shared" si="4118"/>
        <v>0</v>
      </c>
      <c r="LEM68" s="830">
        <f t="shared" si="4118"/>
        <v>0</v>
      </c>
      <c r="LEO68" s="830">
        <f t="shared" si="4118"/>
        <v>0</v>
      </c>
      <c r="LEQ68" s="830">
        <f t="shared" si="4118"/>
        <v>0</v>
      </c>
      <c r="LES68" s="830">
        <f t="shared" si="4118"/>
        <v>0</v>
      </c>
      <c r="LEU68" s="830">
        <f t="shared" si="4118"/>
        <v>0</v>
      </c>
      <c r="LEW68" s="830">
        <f t="shared" si="4118"/>
        <v>0</v>
      </c>
      <c r="LEY68" s="830">
        <f t="shared" si="4118"/>
        <v>0</v>
      </c>
      <c r="LFA68" s="830">
        <f t="shared" si="4118"/>
        <v>0</v>
      </c>
      <c r="LFC68" s="830">
        <f t="shared" si="4118"/>
        <v>0</v>
      </c>
      <c r="LFE68" s="830">
        <f t="shared" si="4118"/>
        <v>0</v>
      </c>
      <c r="LFG68" s="830">
        <f t="shared" si="4118"/>
        <v>0</v>
      </c>
      <c r="LFI68" s="830">
        <f t="shared" si="4118"/>
        <v>0</v>
      </c>
      <c r="LFK68" s="830">
        <f t="shared" si="4150"/>
        <v>0</v>
      </c>
      <c r="LFM68" s="830">
        <f t="shared" si="4150"/>
        <v>0</v>
      </c>
      <c r="LFO68" s="830">
        <f t="shared" si="4150"/>
        <v>0</v>
      </c>
      <c r="LFQ68" s="830">
        <f t="shared" si="4150"/>
        <v>0</v>
      </c>
      <c r="LFS68" s="830">
        <f t="shared" si="4150"/>
        <v>0</v>
      </c>
      <c r="LFU68" s="830">
        <f t="shared" si="4150"/>
        <v>0</v>
      </c>
      <c r="LFW68" s="830">
        <f t="shared" si="4150"/>
        <v>0</v>
      </c>
      <c r="LFY68" s="830">
        <f t="shared" si="4150"/>
        <v>0</v>
      </c>
      <c r="LGA68" s="830">
        <f t="shared" si="4150"/>
        <v>0</v>
      </c>
      <c r="LGC68" s="830">
        <f t="shared" si="4150"/>
        <v>0</v>
      </c>
      <c r="LGE68" s="830">
        <f t="shared" si="4150"/>
        <v>0</v>
      </c>
      <c r="LGG68" s="830">
        <f t="shared" si="4150"/>
        <v>0</v>
      </c>
      <c r="LGI68" s="830">
        <f t="shared" si="4150"/>
        <v>0</v>
      </c>
      <c r="LGK68" s="830">
        <f t="shared" si="4150"/>
        <v>0</v>
      </c>
      <c r="LGM68" s="830">
        <f t="shared" si="4150"/>
        <v>0</v>
      </c>
      <c r="LGO68" s="830">
        <f t="shared" si="4150"/>
        <v>0</v>
      </c>
      <c r="LGQ68" s="830">
        <f t="shared" si="4150"/>
        <v>0</v>
      </c>
      <c r="LGS68" s="830">
        <f t="shared" si="4150"/>
        <v>0</v>
      </c>
      <c r="LGU68" s="830">
        <f t="shared" si="4150"/>
        <v>0</v>
      </c>
      <c r="LGW68" s="830">
        <f t="shared" si="4150"/>
        <v>0</v>
      </c>
      <c r="LGY68" s="830">
        <f t="shared" si="4150"/>
        <v>0</v>
      </c>
      <c r="LHA68" s="830">
        <f t="shared" si="4150"/>
        <v>0</v>
      </c>
      <c r="LHC68" s="830">
        <f t="shared" si="4150"/>
        <v>0</v>
      </c>
      <c r="LHE68" s="830">
        <f t="shared" si="4150"/>
        <v>0</v>
      </c>
      <c r="LHG68" s="830">
        <f t="shared" si="4150"/>
        <v>0</v>
      </c>
      <c r="LHI68" s="830">
        <f t="shared" si="4150"/>
        <v>0</v>
      </c>
      <c r="LHK68" s="830">
        <f t="shared" si="4150"/>
        <v>0</v>
      </c>
      <c r="LHM68" s="830">
        <f t="shared" si="4150"/>
        <v>0</v>
      </c>
      <c r="LHO68" s="830">
        <f t="shared" si="4150"/>
        <v>0</v>
      </c>
      <c r="LHQ68" s="830">
        <f t="shared" si="4150"/>
        <v>0</v>
      </c>
      <c r="LHS68" s="830">
        <f t="shared" si="4150"/>
        <v>0</v>
      </c>
      <c r="LHU68" s="830">
        <f t="shared" si="4150"/>
        <v>0</v>
      </c>
      <c r="LHW68" s="830">
        <f t="shared" si="4182"/>
        <v>0</v>
      </c>
      <c r="LHY68" s="830">
        <f t="shared" si="4182"/>
        <v>0</v>
      </c>
      <c r="LIA68" s="830">
        <f t="shared" si="4182"/>
        <v>0</v>
      </c>
      <c r="LIC68" s="830">
        <f t="shared" si="4182"/>
        <v>0</v>
      </c>
      <c r="LIE68" s="830">
        <f t="shared" si="4182"/>
        <v>0</v>
      </c>
      <c r="LIG68" s="830">
        <f t="shared" si="4182"/>
        <v>0</v>
      </c>
      <c r="LII68" s="830">
        <f t="shared" si="4182"/>
        <v>0</v>
      </c>
      <c r="LIK68" s="830">
        <f t="shared" si="4182"/>
        <v>0</v>
      </c>
      <c r="LIM68" s="830">
        <f t="shared" si="4182"/>
        <v>0</v>
      </c>
      <c r="LIO68" s="830">
        <f t="shared" si="4182"/>
        <v>0</v>
      </c>
      <c r="LIQ68" s="830">
        <f t="shared" si="4182"/>
        <v>0</v>
      </c>
      <c r="LIS68" s="830">
        <f t="shared" si="4182"/>
        <v>0</v>
      </c>
      <c r="LIU68" s="830">
        <f t="shared" si="4182"/>
        <v>0</v>
      </c>
      <c r="LIW68" s="830">
        <f t="shared" si="4182"/>
        <v>0</v>
      </c>
      <c r="LIY68" s="830">
        <f t="shared" si="4182"/>
        <v>0</v>
      </c>
      <c r="LJA68" s="830">
        <f t="shared" si="4182"/>
        <v>0</v>
      </c>
      <c r="LJC68" s="830">
        <f t="shared" si="4182"/>
        <v>0</v>
      </c>
      <c r="LJE68" s="830">
        <f t="shared" si="4182"/>
        <v>0</v>
      </c>
      <c r="LJG68" s="830">
        <f t="shared" si="4182"/>
        <v>0</v>
      </c>
      <c r="LJI68" s="830">
        <f t="shared" si="4182"/>
        <v>0</v>
      </c>
      <c r="LJK68" s="830">
        <f t="shared" si="4182"/>
        <v>0</v>
      </c>
      <c r="LJM68" s="830">
        <f t="shared" si="4182"/>
        <v>0</v>
      </c>
      <c r="LJO68" s="830">
        <f t="shared" si="4182"/>
        <v>0</v>
      </c>
      <c r="LJQ68" s="830">
        <f t="shared" si="4182"/>
        <v>0</v>
      </c>
      <c r="LJS68" s="830">
        <f t="shared" si="4182"/>
        <v>0</v>
      </c>
      <c r="LJU68" s="830">
        <f t="shared" si="4182"/>
        <v>0</v>
      </c>
      <c r="LJW68" s="830">
        <f t="shared" si="4182"/>
        <v>0</v>
      </c>
      <c r="LJY68" s="830">
        <f t="shared" si="4182"/>
        <v>0</v>
      </c>
      <c r="LKA68" s="830">
        <f t="shared" si="4182"/>
        <v>0</v>
      </c>
      <c r="LKC68" s="830">
        <f t="shared" si="4182"/>
        <v>0</v>
      </c>
      <c r="LKE68" s="830">
        <f t="shared" si="4182"/>
        <v>0</v>
      </c>
      <c r="LKG68" s="830">
        <f t="shared" si="4182"/>
        <v>0</v>
      </c>
      <c r="LKI68" s="830">
        <f t="shared" si="4214"/>
        <v>0</v>
      </c>
      <c r="LKK68" s="830">
        <f t="shared" si="4214"/>
        <v>0</v>
      </c>
      <c r="LKM68" s="830">
        <f t="shared" si="4214"/>
        <v>0</v>
      </c>
      <c r="LKO68" s="830">
        <f t="shared" si="4214"/>
        <v>0</v>
      </c>
      <c r="LKQ68" s="830">
        <f t="shared" si="4214"/>
        <v>0</v>
      </c>
      <c r="LKS68" s="830">
        <f t="shared" si="4214"/>
        <v>0</v>
      </c>
      <c r="LKU68" s="830">
        <f t="shared" si="4214"/>
        <v>0</v>
      </c>
      <c r="LKW68" s="830">
        <f t="shared" si="4214"/>
        <v>0</v>
      </c>
      <c r="LKY68" s="830">
        <f t="shared" si="4214"/>
        <v>0</v>
      </c>
      <c r="LLA68" s="830">
        <f t="shared" si="4214"/>
        <v>0</v>
      </c>
      <c r="LLC68" s="830">
        <f t="shared" si="4214"/>
        <v>0</v>
      </c>
      <c r="LLE68" s="830">
        <f t="shared" si="4214"/>
        <v>0</v>
      </c>
      <c r="LLG68" s="830">
        <f t="shared" si="4214"/>
        <v>0</v>
      </c>
      <c r="LLI68" s="830">
        <f t="shared" si="4214"/>
        <v>0</v>
      </c>
      <c r="LLK68" s="830">
        <f t="shared" si="4214"/>
        <v>0</v>
      </c>
      <c r="LLM68" s="830">
        <f t="shared" si="4214"/>
        <v>0</v>
      </c>
      <c r="LLO68" s="830">
        <f t="shared" si="4214"/>
        <v>0</v>
      </c>
      <c r="LLQ68" s="830">
        <f t="shared" si="4214"/>
        <v>0</v>
      </c>
      <c r="LLS68" s="830">
        <f t="shared" si="4214"/>
        <v>0</v>
      </c>
      <c r="LLU68" s="830">
        <f t="shared" si="4214"/>
        <v>0</v>
      </c>
      <c r="LLW68" s="830">
        <f t="shared" si="4214"/>
        <v>0</v>
      </c>
      <c r="LLY68" s="830">
        <f t="shared" si="4214"/>
        <v>0</v>
      </c>
      <c r="LMA68" s="830">
        <f t="shared" si="4214"/>
        <v>0</v>
      </c>
      <c r="LMC68" s="830">
        <f t="shared" si="4214"/>
        <v>0</v>
      </c>
      <c r="LME68" s="830">
        <f t="shared" si="4214"/>
        <v>0</v>
      </c>
      <c r="LMG68" s="830">
        <f t="shared" si="4214"/>
        <v>0</v>
      </c>
      <c r="LMI68" s="830">
        <f t="shared" si="4214"/>
        <v>0</v>
      </c>
      <c r="LMK68" s="830">
        <f t="shared" si="4214"/>
        <v>0</v>
      </c>
      <c r="LMM68" s="830">
        <f t="shared" si="4214"/>
        <v>0</v>
      </c>
      <c r="LMO68" s="830">
        <f t="shared" si="4214"/>
        <v>0</v>
      </c>
      <c r="LMQ68" s="830">
        <f t="shared" si="4214"/>
        <v>0</v>
      </c>
      <c r="LMS68" s="830">
        <f t="shared" si="4214"/>
        <v>0</v>
      </c>
      <c r="LMU68" s="830">
        <f t="shared" si="4246"/>
        <v>0</v>
      </c>
      <c r="LMW68" s="830">
        <f t="shared" si="4246"/>
        <v>0</v>
      </c>
      <c r="LMY68" s="830">
        <f t="shared" si="4246"/>
        <v>0</v>
      </c>
      <c r="LNA68" s="830">
        <f t="shared" si="4246"/>
        <v>0</v>
      </c>
      <c r="LNC68" s="830">
        <f t="shared" si="4246"/>
        <v>0</v>
      </c>
      <c r="LNE68" s="830">
        <f t="shared" si="4246"/>
        <v>0</v>
      </c>
      <c r="LNG68" s="830">
        <f t="shared" si="4246"/>
        <v>0</v>
      </c>
      <c r="LNI68" s="830">
        <f t="shared" si="4246"/>
        <v>0</v>
      </c>
      <c r="LNK68" s="830">
        <f t="shared" si="4246"/>
        <v>0</v>
      </c>
      <c r="LNM68" s="830">
        <f t="shared" si="4246"/>
        <v>0</v>
      </c>
      <c r="LNO68" s="830">
        <f t="shared" si="4246"/>
        <v>0</v>
      </c>
      <c r="LNQ68" s="830">
        <f t="shared" si="4246"/>
        <v>0</v>
      </c>
      <c r="LNS68" s="830">
        <f t="shared" si="4246"/>
        <v>0</v>
      </c>
      <c r="LNU68" s="830">
        <f t="shared" si="4246"/>
        <v>0</v>
      </c>
      <c r="LNW68" s="830">
        <f t="shared" si="4246"/>
        <v>0</v>
      </c>
      <c r="LNY68" s="830">
        <f t="shared" si="4246"/>
        <v>0</v>
      </c>
      <c r="LOA68" s="830">
        <f t="shared" si="4246"/>
        <v>0</v>
      </c>
      <c r="LOC68" s="830">
        <f t="shared" si="4246"/>
        <v>0</v>
      </c>
      <c r="LOE68" s="830">
        <f t="shared" si="4246"/>
        <v>0</v>
      </c>
      <c r="LOG68" s="830">
        <f t="shared" si="4246"/>
        <v>0</v>
      </c>
      <c r="LOI68" s="830">
        <f t="shared" si="4246"/>
        <v>0</v>
      </c>
      <c r="LOK68" s="830">
        <f t="shared" si="4246"/>
        <v>0</v>
      </c>
      <c r="LOM68" s="830">
        <f t="shared" si="4246"/>
        <v>0</v>
      </c>
      <c r="LOO68" s="830">
        <f t="shared" si="4246"/>
        <v>0</v>
      </c>
      <c r="LOQ68" s="830">
        <f t="shared" si="4246"/>
        <v>0</v>
      </c>
      <c r="LOS68" s="830">
        <f t="shared" si="4246"/>
        <v>0</v>
      </c>
      <c r="LOU68" s="830">
        <f t="shared" si="4246"/>
        <v>0</v>
      </c>
      <c r="LOW68" s="830">
        <f t="shared" si="4246"/>
        <v>0</v>
      </c>
      <c r="LOY68" s="830">
        <f t="shared" si="4246"/>
        <v>0</v>
      </c>
      <c r="LPA68" s="830">
        <f t="shared" si="4246"/>
        <v>0</v>
      </c>
      <c r="LPC68" s="830">
        <f t="shared" si="4246"/>
        <v>0</v>
      </c>
      <c r="LPE68" s="830">
        <f t="shared" si="4246"/>
        <v>0</v>
      </c>
      <c r="LPG68" s="830">
        <f t="shared" si="4278"/>
        <v>0</v>
      </c>
      <c r="LPI68" s="830">
        <f t="shared" si="4278"/>
        <v>0</v>
      </c>
      <c r="LPK68" s="830">
        <f t="shared" si="4278"/>
        <v>0</v>
      </c>
      <c r="LPM68" s="830">
        <f t="shared" si="4278"/>
        <v>0</v>
      </c>
      <c r="LPO68" s="830">
        <f t="shared" si="4278"/>
        <v>0</v>
      </c>
      <c r="LPQ68" s="830">
        <f t="shared" si="4278"/>
        <v>0</v>
      </c>
      <c r="LPS68" s="830">
        <f t="shared" si="4278"/>
        <v>0</v>
      </c>
      <c r="LPU68" s="830">
        <f t="shared" si="4278"/>
        <v>0</v>
      </c>
      <c r="LPW68" s="830">
        <f t="shared" si="4278"/>
        <v>0</v>
      </c>
      <c r="LPY68" s="830">
        <f t="shared" si="4278"/>
        <v>0</v>
      </c>
      <c r="LQA68" s="830">
        <f t="shared" si="4278"/>
        <v>0</v>
      </c>
      <c r="LQC68" s="830">
        <f t="shared" si="4278"/>
        <v>0</v>
      </c>
      <c r="LQE68" s="830">
        <f t="shared" si="4278"/>
        <v>0</v>
      </c>
      <c r="LQG68" s="830">
        <f t="shared" si="4278"/>
        <v>0</v>
      </c>
      <c r="LQI68" s="830">
        <f t="shared" si="4278"/>
        <v>0</v>
      </c>
      <c r="LQK68" s="830">
        <f t="shared" si="4278"/>
        <v>0</v>
      </c>
      <c r="LQM68" s="830">
        <f t="shared" si="4278"/>
        <v>0</v>
      </c>
      <c r="LQO68" s="830">
        <f t="shared" si="4278"/>
        <v>0</v>
      </c>
      <c r="LQQ68" s="830">
        <f t="shared" si="4278"/>
        <v>0</v>
      </c>
      <c r="LQS68" s="830">
        <f t="shared" si="4278"/>
        <v>0</v>
      </c>
      <c r="LQU68" s="830">
        <f t="shared" si="4278"/>
        <v>0</v>
      </c>
      <c r="LQW68" s="830">
        <f t="shared" si="4278"/>
        <v>0</v>
      </c>
      <c r="LQY68" s="830">
        <f t="shared" si="4278"/>
        <v>0</v>
      </c>
      <c r="LRA68" s="830">
        <f t="shared" si="4278"/>
        <v>0</v>
      </c>
      <c r="LRC68" s="830">
        <f t="shared" si="4278"/>
        <v>0</v>
      </c>
      <c r="LRE68" s="830">
        <f t="shared" si="4278"/>
        <v>0</v>
      </c>
      <c r="LRG68" s="830">
        <f t="shared" si="4278"/>
        <v>0</v>
      </c>
      <c r="LRI68" s="830">
        <f t="shared" si="4278"/>
        <v>0</v>
      </c>
      <c r="LRK68" s="830">
        <f t="shared" si="4278"/>
        <v>0</v>
      </c>
      <c r="LRM68" s="830">
        <f t="shared" si="4278"/>
        <v>0</v>
      </c>
      <c r="LRO68" s="830">
        <f t="shared" si="4278"/>
        <v>0</v>
      </c>
      <c r="LRQ68" s="830">
        <f t="shared" si="4278"/>
        <v>0</v>
      </c>
      <c r="LRS68" s="830">
        <f t="shared" si="4310"/>
        <v>0</v>
      </c>
      <c r="LRU68" s="830">
        <f t="shared" si="4310"/>
        <v>0</v>
      </c>
      <c r="LRW68" s="830">
        <f t="shared" si="4310"/>
        <v>0</v>
      </c>
      <c r="LRY68" s="830">
        <f t="shared" si="4310"/>
        <v>0</v>
      </c>
      <c r="LSA68" s="830">
        <f t="shared" si="4310"/>
        <v>0</v>
      </c>
      <c r="LSC68" s="830">
        <f t="shared" si="4310"/>
        <v>0</v>
      </c>
      <c r="LSE68" s="830">
        <f t="shared" si="4310"/>
        <v>0</v>
      </c>
      <c r="LSG68" s="830">
        <f t="shared" si="4310"/>
        <v>0</v>
      </c>
      <c r="LSI68" s="830">
        <f t="shared" si="4310"/>
        <v>0</v>
      </c>
      <c r="LSK68" s="830">
        <f t="shared" si="4310"/>
        <v>0</v>
      </c>
      <c r="LSM68" s="830">
        <f t="shared" si="4310"/>
        <v>0</v>
      </c>
      <c r="LSO68" s="830">
        <f t="shared" si="4310"/>
        <v>0</v>
      </c>
      <c r="LSQ68" s="830">
        <f t="shared" si="4310"/>
        <v>0</v>
      </c>
      <c r="LSS68" s="830">
        <f t="shared" si="4310"/>
        <v>0</v>
      </c>
      <c r="LSU68" s="830">
        <f t="shared" si="4310"/>
        <v>0</v>
      </c>
      <c r="LSW68" s="830">
        <f t="shared" si="4310"/>
        <v>0</v>
      </c>
      <c r="LSY68" s="830">
        <f t="shared" si="4310"/>
        <v>0</v>
      </c>
      <c r="LTA68" s="830">
        <f t="shared" si="4310"/>
        <v>0</v>
      </c>
      <c r="LTC68" s="830">
        <f t="shared" si="4310"/>
        <v>0</v>
      </c>
      <c r="LTE68" s="830">
        <f t="shared" si="4310"/>
        <v>0</v>
      </c>
      <c r="LTG68" s="830">
        <f t="shared" si="4310"/>
        <v>0</v>
      </c>
      <c r="LTI68" s="830">
        <f t="shared" si="4310"/>
        <v>0</v>
      </c>
      <c r="LTK68" s="830">
        <f t="shared" si="4310"/>
        <v>0</v>
      </c>
      <c r="LTM68" s="830">
        <f t="shared" si="4310"/>
        <v>0</v>
      </c>
      <c r="LTO68" s="830">
        <f t="shared" si="4310"/>
        <v>0</v>
      </c>
      <c r="LTQ68" s="830">
        <f t="shared" si="4310"/>
        <v>0</v>
      </c>
      <c r="LTS68" s="830">
        <f t="shared" si="4310"/>
        <v>0</v>
      </c>
      <c r="LTU68" s="830">
        <f t="shared" si="4310"/>
        <v>0</v>
      </c>
      <c r="LTW68" s="830">
        <f t="shared" si="4310"/>
        <v>0</v>
      </c>
      <c r="LTY68" s="830">
        <f t="shared" si="4310"/>
        <v>0</v>
      </c>
      <c r="LUA68" s="830">
        <f t="shared" si="4310"/>
        <v>0</v>
      </c>
      <c r="LUC68" s="830">
        <f t="shared" si="4310"/>
        <v>0</v>
      </c>
      <c r="LUE68" s="830">
        <f t="shared" si="4342"/>
        <v>0</v>
      </c>
      <c r="LUG68" s="830">
        <f t="shared" si="4342"/>
        <v>0</v>
      </c>
      <c r="LUI68" s="830">
        <f t="shared" si="4342"/>
        <v>0</v>
      </c>
      <c r="LUK68" s="830">
        <f t="shared" si="4342"/>
        <v>0</v>
      </c>
      <c r="LUM68" s="830">
        <f t="shared" si="4342"/>
        <v>0</v>
      </c>
      <c r="LUO68" s="830">
        <f t="shared" si="4342"/>
        <v>0</v>
      </c>
      <c r="LUQ68" s="830">
        <f t="shared" si="4342"/>
        <v>0</v>
      </c>
      <c r="LUS68" s="830">
        <f t="shared" si="4342"/>
        <v>0</v>
      </c>
      <c r="LUU68" s="830">
        <f t="shared" si="4342"/>
        <v>0</v>
      </c>
      <c r="LUW68" s="830">
        <f t="shared" si="4342"/>
        <v>0</v>
      </c>
      <c r="LUY68" s="830">
        <f t="shared" si="4342"/>
        <v>0</v>
      </c>
      <c r="LVA68" s="830">
        <f t="shared" si="4342"/>
        <v>0</v>
      </c>
      <c r="LVC68" s="830">
        <f t="shared" si="4342"/>
        <v>0</v>
      </c>
      <c r="LVE68" s="830">
        <f t="shared" si="4342"/>
        <v>0</v>
      </c>
      <c r="LVG68" s="830">
        <f t="shared" si="4342"/>
        <v>0</v>
      </c>
      <c r="LVI68" s="830">
        <f t="shared" si="4342"/>
        <v>0</v>
      </c>
      <c r="LVK68" s="830">
        <f t="shared" si="4342"/>
        <v>0</v>
      </c>
      <c r="LVM68" s="830">
        <f t="shared" si="4342"/>
        <v>0</v>
      </c>
      <c r="LVO68" s="830">
        <f t="shared" si="4342"/>
        <v>0</v>
      </c>
      <c r="LVQ68" s="830">
        <f t="shared" si="4342"/>
        <v>0</v>
      </c>
      <c r="LVS68" s="830">
        <f t="shared" si="4342"/>
        <v>0</v>
      </c>
      <c r="LVU68" s="830">
        <f t="shared" si="4342"/>
        <v>0</v>
      </c>
      <c r="LVW68" s="830">
        <f t="shared" si="4342"/>
        <v>0</v>
      </c>
      <c r="LVY68" s="830">
        <f t="shared" si="4342"/>
        <v>0</v>
      </c>
      <c r="LWA68" s="830">
        <f t="shared" si="4342"/>
        <v>0</v>
      </c>
      <c r="LWC68" s="830">
        <f t="shared" si="4342"/>
        <v>0</v>
      </c>
      <c r="LWE68" s="830">
        <f t="shared" si="4342"/>
        <v>0</v>
      </c>
      <c r="LWG68" s="830">
        <f t="shared" si="4342"/>
        <v>0</v>
      </c>
      <c r="LWI68" s="830">
        <f t="shared" si="4342"/>
        <v>0</v>
      </c>
      <c r="LWK68" s="830">
        <f t="shared" si="4342"/>
        <v>0</v>
      </c>
      <c r="LWM68" s="830">
        <f t="shared" si="4342"/>
        <v>0</v>
      </c>
      <c r="LWO68" s="830">
        <f t="shared" si="4342"/>
        <v>0</v>
      </c>
      <c r="LWQ68" s="830">
        <f t="shared" si="4374"/>
        <v>0</v>
      </c>
      <c r="LWS68" s="830">
        <f t="shared" si="4374"/>
        <v>0</v>
      </c>
      <c r="LWU68" s="830">
        <f t="shared" si="4374"/>
        <v>0</v>
      </c>
      <c r="LWW68" s="830">
        <f t="shared" si="4374"/>
        <v>0</v>
      </c>
      <c r="LWY68" s="830">
        <f t="shared" si="4374"/>
        <v>0</v>
      </c>
      <c r="LXA68" s="830">
        <f t="shared" si="4374"/>
        <v>0</v>
      </c>
      <c r="LXC68" s="830">
        <f t="shared" si="4374"/>
        <v>0</v>
      </c>
      <c r="LXE68" s="830">
        <f t="shared" si="4374"/>
        <v>0</v>
      </c>
      <c r="LXG68" s="830">
        <f t="shared" si="4374"/>
        <v>0</v>
      </c>
      <c r="LXI68" s="830">
        <f t="shared" si="4374"/>
        <v>0</v>
      </c>
      <c r="LXK68" s="830">
        <f t="shared" si="4374"/>
        <v>0</v>
      </c>
      <c r="LXM68" s="830">
        <f t="shared" si="4374"/>
        <v>0</v>
      </c>
      <c r="LXO68" s="830">
        <f t="shared" si="4374"/>
        <v>0</v>
      </c>
      <c r="LXQ68" s="830">
        <f t="shared" si="4374"/>
        <v>0</v>
      </c>
      <c r="LXS68" s="830">
        <f t="shared" si="4374"/>
        <v>0</v>
      </c>
      <c r="LXU68" s="830">
        <f t="shared" si="4374"/>
        <v>0</v>
      </c>
      <c r="LXW68" s="830">
        <f t="shared" si="4374"/>
        <v>0</v>
      </c>
      <c r="LXY68" s="830">
        <f t="shared" si="4374"/>
        <v>0</v>
      </c>
      <c r="LYA68" s="830">
        <f t="shared" si="4374"/>
        <v>0</v>
      </c>
      <c r="LYC68" s="830">
        <f t="shared" si="4374"/>
        <v>0</v>
      </c>
      <c r="LYE68" s="830">
        <f t="shared" si="4374"/>
        <v>0</v>
      </c>
      <c r="LYG68" s="830">
        <f t="shared" si="4374"/>
        <v>0</v>
      </c>
      <c r="LYI68" s="830">
        <f t="shared" si="4374"/>
        <v>0</v>
      </c>
      <c r="LYK68" s="830">
        <f t="shared" si="4374"/>
        <v>0</v>
      </c>
      <c r="LYM68" s="830">
        <f t="shared" si="4374"/>
        <v>0</v>
      </c>
      <c r="LYO68" s="830">
        <f t="shared" si="4374"/>
        <v>0</v>
      </c>
      <c r="LYQ68" s="830">
        <f t="shared" si="4374"/>
        <v>0</v>
      </c>
      <c r="LYS68" s="830">
        <f t="shared" si="4374"/>
        <v>0</v>
      </c>
      <c r="LYU68" s="830">
        <f t="shared" si="4374"/>
        <v>0</v>
      </c>
      <c r="LYW68" s="830">
        <f t="shared" si="4374"/>
        <v>0</v>
      </c>
      <c r="LYY68" s="830">
        <f t="shared" si="4374"/>
        <v>0</v>
      </c>
      <c r="LZA68" s="830">
        <f t="shared" si="4374"/>
        <v>0</v>
      </c>
      <c r="LZC68" s="830">
        <f t="shared" si="4406"/>
        <v>0</v>
      </c>
      <c r="LZE68" s="830">
        <f t="shared" si="4406"/>
        <v>0</v>
      </c>
      <c r="LZG68" s="830">
        <f t="shared" si="4406"/>
        <v>0</v>
      </c>
      <c r="LZI68" s="830">
        <f t="shared" si="4406"/>
        <v>0</v>
      </c>
      <c r="LZK68" s="830">
        <f t="shared" si="4406"/>
        <v>0</v>
      </c>
      <c r="LZM68" s="830">
        <f t="shared" si="4406"/>
        <v>0</v>
      </c>
      <c r="LZO68" s="830">
        <f t="shared" si="4406"/>
        <v>0</v>
      </c>
      <c r="LZQ68" s="830">
        <f t="shared" si="4406"/>
        <v>0</v>
      </c>
      <c r="LZS68" s="830">
        <f t="shared" si="4406"/>
        <v>0</v>
      </c>
      <c r="LZU68" s="830">
        <f t="shared" si="4406"/>
        <v>0</v>
      </c>
      <c r="LZW68" s="830">
        <f t="shared" si="4406"/>
        <v>0</v>
      </c>
      <c r="LZY68" s="830">
        <f t="shared" si="4406"/>
        <v>0</v>
      </c>
      <c r="MAA68" s="830">
        <f t="shared" si="4406"/>
        <v>0</v>
      </c>
      <c r="MAC68" s="830">
        <f t="shared" si="4406"/>
        <v>0</v>
      </c>
      <c r="MAE68" s="830">
        <f t="shared" si="4406"/>
        <v>0</v>
      </c>
      <c r="MAG68" s="830">
        <f t="shared" si="4406"/>
        <v>0</v>
      </c>
      <c r="MAI68" s="830">
        <f t="shared" si="4406"/>
        <v>0</v>
      </c>
      <c r="MAK68" s="830">
        <f t="shared" si="4406"/>
        <v>0</v>
      </c>
      <c r="MAM68" s="830">
        <f t="shared" si="4406"/>
        <v>0</v>
      </c>
      <c r="MAO68" s="830">
        <f t="shared" si="4406"/>
        <v>0</v>
      </c>
      <c r="MAQ68" s="830">
        <f t="shared" si="4406"/>
        <v>0</v>
      </c>
      <c r="MAS68" s="830">
        <f t="shared" si="4406"/>
        <v>0</v>
      </c>
      <c r="MAU68" s="830">
        <f t="shared" si="4406"/>
        <v>0</v>
      </c>
      <c r="MAW68" s="830">
        <f t="shared" si="4406"/>
        <v>0</v>
      </c>
      <c r="MAY68" s="830">
        <f t="shared" si="4406"/>
        <v>0</v>
      </c>
      <c r="MBA68" s="830">
        <f t="shared" si="4406"/>
        <v>0</v>
      </c>
      <c r="MBC68" s="830">
        <f t="shared" si="4406"/>
        <v>0</v>
      </c>
      <c r="MBE68" s="830">
        <f t="shared" si="4406"/>
        <v>0</v>
      </c>
      <c r="MBG68" s="830">
        <f t="shared" si="4406"/>
        <v>0</v>
      </c>
      <c r="MBI68" s="830">
        <f t="shared" si="4406"/>
        <v>0</v>
      </c>
      <c r="MBK68" s="830">
        <f t="shared" si="4406"/>
        <v>0</v>
      </c>
      <c r="MBM68" s="830">
        <f t="shared" si="4406"/>
        <v>0</v>
      </c>
      <c r="MBO68" s="830">
        <f t="shared" si="4438"/>
        <v>0</v>
      </c>
      <c r="MBQ68" s="830">
        <f t="shared" si="4438"/>
        <v>0</v>
      </c>
      <c r="MBS68" s="830">
        <f t="shared" si="4438"/>
        <v>0</v>
      </c>
      <c r="MBU68" s="830">
        <f t="shared" si="4438"/>
        <v>0</v>
      </c>
      <c r="MBW68" s="830">
        <f t="shared" si="4438"/>
        <v>0</v>
      </c>
      <c r="MBY68" s="830">
        <f t="shared" si="4438"/>
        <v>0</v>
      </c>
      <c r="MCA68" s="830">
        <f t="shared" si="4438"/>
        <v>0</v>
      </c>
      <c r="MCC68" s="830">
        <f t="shared" si="4438"/>
        <v>0</v>
      </c>
      <c r="MCE68" s="830">
        <f t="shared" si="4438"/>
        <v>0</v>
      </c>
      <c r="MCG68" s="830">
        <f t="shared" si="4438"/>
        <v>0</v>
      </c>
      <c r="MCI68" s="830">
        <f t="shared" si="4438"/>
        <v>0</v>
      </c>
      <c r="MCK68" s="830">
        <f t="shared" si="4438"/>
        <v>0</v>
      </c>
      <c r="MCM68" s="830">
        <f t="shared" si="4438"/>
        <v>0</v>
      </c>
      <c r="MCO68" s="830">
        <f t="shared" si="4438"/>
        <v>0</v>
      </c>
      <c r="MCQ68" s="830">
        <f t="shared" si="4438"/>
        <v>0</v>
      </c>
      <c r="MCS68" s="830">
        <f t="shared" si="4438"/>
        <v>0</v>
      </c>
      <c r="MCU68" s="830">
        <f t="shared" si="4438"/>
        <v>0</v>
      </c>
      <c r="MCW68" s="830">
        <f t="shared" si="4438"/>
        <v>0</v>
      </c>
      <c r="MCY68" s="830">
        <f t="shared" si="4438"/>
        <v>0</v>
      </c>
      <c r="MDA68" s="830">
        <f t="shared" si="4438"/>
        <v>0</v>
      </c>
      <c r="MDC68" s="830">
        <f t="shared" si="4438"/>
        <v>0</v>
      </c>
      <c r="MDE68" s="830">
        <f t="shared" si="4438"/>
        <v>0</v>
      </c>
      <c r="MDG68" s="830">
        <f t="shared" si="4438"/>
        <v>0</v>
      </c>
      <c r="MDI68" s="830">
        <f t="shared" si="4438"/>
        <v>0</v>
      </c>
      <c r="MDK68" s="830">
        <f t="shared" si="4438"/>
        <v>0</v>
      </c>
      <c r="MDM68" s="830">
        <f t="shared" si="4438"/>
        <v>0</v>
      </c>
      <c r="MDO68" s="830">
        <f t="shared" si="4438"/>
        <v>0</v>
      </c>
      <c r="MDQ68" s="830">
        <f t="shared" si="4438"/>
        <v>0</v>
      </c>
      <c r="MDS68" s="830">
        <f t="shared" si="4438"/>
        <v>0</v>
      </c>
      <c r="MDU68" s="830">
        <f t="shared" si="4438"/>
        <v>0</v>
      </c>
      <c r="MDW68" s="830">
        <f t="shared" si="4438"/>
        <v>0</v>
      </c>
      <c r="MDY68" s="830">
        <f t="shared" si="4438"/>
        <v>0</v>
      </c>
      <c r="MEA68" s="830">
        <f t="shared" si="4470"/>
        <v>0</v>
      </c>
      <c r="MEC68" s="830">
        <f t="shared" si="4470"/>
        <v>0</v>
      </c>
      <c r="MEE68" s="830">
        <f t="shared" si="4470"/>
        <v>0</v>
      </c>
      <c r="MEG68" s="830">
        <f t="shared" si="4470"/>
        <v>0</v>
      </c>
      <c r="MEI68" s="830">
        <f t="shared" si="4470"/>
        <v>0</v>
      </c>
      <c r="MEK68" s="830">
        <f t="shared" si="4470"/>
        <v>0</v>
      </c>
      <c r="MEM68" s="830">
        <f t="shared" si="4470"/>
        <v>0</v>
      </c>
      <c r="MEO68" s="830">
        <f t="shared" si="4470"/>
        <v>0</v>
      </c>
      <c r="MEQ68" s="830">
        <f t="shared" si="4470"/>
        <v>0</v>
      </c>
      <c r="MES68" s="830">
        <f t="shared" si="4470"/>
        <v>0</v>
      </c>
      <c r="MEU68" s="830">
        <f t="shared" si="4470"/>
        <v>0</v>
      </c>
      <c r="MEW68" s="830">
        <f t="shared" si="4470"/>
        <v>0</v>
      </c>
      <c r="MEY68" s="830">
        <f t="shared" si="4470"/>
        <v>0</v>
      </c>
      <c r="MFA68" s="830">
        <f t="shared" si="4470"/>
        <v>0</v>
      </c>
      <c r="MFC68" s="830">
        <f t="shared" si="4470"/>
        <v>0</v>
      </c>
      <c r="MFE68" s="830">
        <f t="shared" si="4470"/>
        <v>0</v>
      </c>
      <c r="MFG68" s="830">
        <f t="shared" si="4470"/>
        <v>0</v>
      </c>
      <c r="MFI68" s="830">
        <f t="shared" si="4470"/>
        <v>0</v>
      </c>
      <c r="MFK68" s="830">
        <f t="shared" si="4470"/>
        <v>0</v>
      </c>
      <c r="MFM68" s="830">
        <f t="shared" si="4470"/>
        <v>0</v>
      </c>
      <c r="MFO68" s="830">
        <f t="shared" si="4470"/>
        <v>0</v>
      </c>
      <c r="MFQ68" s="830">
        <f t="shared" si="4470"/>
        <v>0</v>
      </c>
      <c r="MFS68" s="830">
        <f t="shared" si="4470"/>
        <v>0</v>
      </c>
      <c r="MFU68" s="830">
        <f t="shared" si="4470"/>
        <v>0</v>
      </c>
      <c r="MFW68" s="830">
        <f t="shared" si="4470"/>
        <v>0</v>
      </c>
      <c r="MFY68" s="830">
        <f t="shared" si="4470"/>
        <v>0</v>
      </c>
      <c r="MGA68" s="830">
        <f t="shared" si="4470"/>
        <v>0</v>
      </c>
      <c r="MGC68" s="830">
        <f t="shared" si="4470"/>
        <v>0</v>
      </c>
      <c r="MGE68" s="830">
        <f t="shared" si="4470"/>
        <v>0</v>
      </c>
      <c r="MGG68" s="830">
        <f t="shared" si="4470"/>
        <v>0</v>
      </c>
      <c r="MGI68" s="830">
        <f t="shared" si="4470"/>
        <v>0</v>
      </c>
      <c r="MGK68" s="830">
        <f t="shared" si="4470"/>
        <v>0</v>
      </c>
      <c r="MGM68" s="830">
        <f t="shared" si="4502"/>
        <v>0</v>
      </c>
      <c r="MGO68" s="830">
        <f t="shared" si="4502"/>
        <v>0</v>
      </c>
      <c r="MGQ68" s="830">
        <f t="shared" si="4502"/>
        <v>0</v>
      </c>
      <c r="MGS68" s="830">
        <f t="shared" si="4502"/>
        <v>0</v>
      </c>
      <c r="MGU68" s="830">
        <f t="shared" si="4502"/>
        <v>0</v>
      </c>
      <c r="MGW68" s="830">
        <f t="shared" si="4502"/>
        <v>0</v>
      </c>
      <c r="MGY68" s="830">
        <f t="shared" si="4502"/>
        <v>0</v>
      </c>
      <c r="MHA68" s="830">
        <f t="shared" si="4502"/>
        <v>0</v>
      </c>
      <c r="MHC68" s="830">
        <f t="shared" si="4502"/>
        <v>0</v>
      </c>
      <c r="MHE68" s="830">
        <f t="shared" si="4502"/>
        <v>0</v>
      </c>
      <c r="MHG68" s="830">
        <f t="shared" si="4502"/>
        <v>0</v>
      </c>
      <c r="MHI68" s="830">
        <f t="shared" si="4502"/>
        <v>0</v>
      </c>
      <c r="MHK68" s="830">
        <f t="shared" si="4502"/>
        <v>0</v>
      </c>
      <c r="MHM68" s="830">
        <f t="shared" si="4502"/>
        <v>0</v>
      </c>
      <c r="MHO68" s="830">
        <f t="shared" si="4502"/>
        <v>0</v>
      </c>
      <c r="MHQ68" s="830">
        <f t="shared" si="4502"/>
        <v>0</v>
      </c>
      <c r="MHS68" s="830">
        <f t="shared" si="4502"/>
        <v>0</v>
      </c>
      <c r="MHU68" s="830">
        <f t="shared" si="4502"/>
        <v>0</v>
      </c>
      <c r="MHW68" s="830">
        <f t="shared" si="4502"/>
        <v>0</v>
      </c>
      <c r="MHY68" s="830">
        <f t="shared" si="4502"/>
        <v>0</v>
      </c>
      <c r="MIA68" s="830">
        <f t="shared" si="4502"/>
        <v>0</v>
      </c>
      <c r="MIC68" s="830">
        <f t="shared" si="4502"/>
        <v>0</v>
      </c>
      <c r="MIE68" s="830">
        <f t="shared" si="4502"/>
        <v>0</v>
      </c>
      <c r="MIG68" s="830">
        <f t="shared" si="4502"/>
        <v>0</v>
      </c>
      <c r="MII68" s="830">
        <f t="shared" si="4502"/>
        <v>0</v>
      </c>
      <c r="MIK68" s="830">
        <f t="shared" si="4502"/>
        <v>0</v>
      </c>
      <c r="MIM68" s="830">
        <f t="shared" si="4502"/>
        <v>0</v>
      </c>
      <c r="MIO68" s="830">
        <f t="shared" si="4502"/>
        <v>0</v>
      </c>
      <c r="MIQ68" s="830">
        <f t="shared" si="4502"/>
        <v>0</v>
      </c>
      <c r="MIS68" s="830">
        <f t="shared" si="4502"/>
        <v>0</v>
      </c>
      <c r="MIU68" s="830">
        <f t="shared" si="4502"/>
        <v>0</v>
      </c>
      <c r="MIW68" s="830">
        <f t="shared" si="4502"/>
        <v>0</v>
      </c>
      <c r="MIY68" s="830">
        <f t="shared" si="4534"/>
        <v>0</v>
      </c>
      <c r="MJA68" s="830">
        <f t="shared" si="4534"/>
        <v>0</v>
      </c>
      <c r="MJC68" s="830">
        <f t="shared" si="4534"/>
        <v>0</v>
      </c>
      <c r="MJE68" s="830">
        <f t="shared" si="4534"/>
        <v>0</v>
      </c>
      <c r="MJG68" s="830">
        <f t="shared" si="4534"/>
        <v>0</v>
      </c>
      <c r="MJI68" s="830">
        <f t="shared" si="4534"/>
        <v>0</v>
      </c>
      <c r="MJK68" s="830">
        <f t="shared" si="4534"/>
        <v>0</v>
      </c>
      <c r="MJM68" s="830">
        <f t="shared" si="4534"/>
        <v>0</v>
      </c>
      <c r="MJO68" s="830">
        <f t="shared" si="4534"/>
        <v>0</v>
      </c>
      <c r="MJQ68" s="830">
        <f t="shared" si="4534"/>
        <v>0</v>
      </c>
      <c r="MJS68" s="830">
        <f t="shared" si="4534"/>
        <v>0</v>
      </c>
      <c r="MJU68" s="830">
        <f t="shared" si="4534"/>
        <v>0</v>
      </c>
      <c r="MJW68" s="830">
        <f t="shared" si="4534"/>
        <v>0</v>
      </c>
      <c r="MJY68" s="830">
        <f t="shared" si="4534"/>
        <v>0</v>
      </c>
      <c r="MKA68" s="830">
        <f t="shared" si="4534"/>
        <v>0</v>
      </c>
      <c r="MKC68" s="830">
        <f t="shared" si="4534"/>
        <v>0</v>
      </c>
      <c r="MKE68" s="830">
        <f t="shared" si="4534"/>
        <v>0</v>
      </c>
      <c r="MKG68" s="830">
        <f t="shared" si="4534"/>
        <v>0</v>
      </c>
      <c r="MKI68" s="830">
        <f t="shared" si="4534"/>
        <v>0</v>
      </c>
      <c r="MKK68" s="830">
        <f t="shared" si="4534"/>
        <v>0</v>
      </c>
      <c r="MKM68" s="830">
        <f t="shared" si="4534"/>
        <v>0</v>
      </c>
      <c r="MKO68" s="830">
        <f t="shared" si="4534"/>
        <v>0</v>
      </c>
      <c r="MKQ68" s="830">
        <f t="shared" si="4534"/>
        <v>0</v>
      </c>
      <c r="MKS68" s="830">
        <f t="shared" si="4534"/>
        <v>0</v>
      </c>
      <c r="MKU68" s="830">
        <f t="shared" si="4534"/>
        <v>0</v>
      </c>
      <c r="MKW68" s="830">
        <f t="shared" si="4534"/>
        <v>0</v>
      </c>
      <c r="MKY68" s="830">
        <f t="shared" si="4534"/>
        <v>0</v>
      </c>
      <c r="MLA68" s="830">
        <f t="shared" si="4534"/>
        <v>0</v>
      </c>
      <c r="MLC68" s="830">
        <f t="shared" si="4534"/>
        <v>0</v>
      </c>
      <c r="MLE68" s="830">
        <f t="shared" si="4534"/>
        <v>0</v>
      </c>
      <c r="MLG68" s="830">
        <f t="shared" si="4534"/>
        <v>0</v>
      </c>
      <c r="MLI68" s="830">
        <f t="shared" si="4534"/>
        <v>0</v>
      </c>
      <c r="MLK68" s="830">
        <f t="shared" si="4566"/>
        <v>0</v>
      </c>
      <c r="MLM68" s="830">
        <f t="shared" si="4566"/>
        <v>0</v>
      </c>
      <c r="MLO68" s="830">
        <f t="shared" si="4566"/>
        <v>0</v>
      </c>
      <c r="MLQ68" s="830">
        <f t="shared" si="4566"/>
        <v>0</v>
      </c>
      <c r="MLS68" s="830">
        <f t="shared" si="4566"/>
        <v>0</v>
      </c>
      <c r="MLU68" s="830">
        <f t="shared" si="4566"/>
        <v>0</v>
      </c>
      <c r="MLW68" s="830">
        <f t="shared" si="4566"/>
        <v>0</v>
      </c>
      <c r="MLY68" s="830">
        <f t="shared" si="4566"/>
        <v>0</v>
      </c>
      <c r="MMA68" s="830">
        <f t="shared" si="4566"/>
        <v>0</v>
      </c>
      <c r="MMC68" s="830">
        <f t="shared" si="4566"/>
        <v>0</v>
      </c>
      <c r="MME68" s="830">
        <f t="shared" si="4566"/>
        <v>0</v>
      </c>
      <c r="MMG68" s="830">
        <f t="shared" si="4566"/>
        <v>0</v>
      </c>
      <c r="MMI68" s="830">
        <f t="shared" si="4566"/>
        <v>0</v>
      </c>
      <c r="MMK68" s="830">
        <f t="shared" si="4566"/>
        <v>0</v>
      </c>
      <c r="MMM68" s="830">
        <f t="shared" si="4566"/>
        <v>0</v>
      </c>
      <c r="MMO68" s="830">
        <f t="shared" si="4566"/>
        <v>0</v>
      </c>
      <c r="MMQ68" s="830">
        <f t="shared" si="4566"/>
        <v>0</v>
      </c>
      <c r="MMS68" s="830">
        <f t="shared" si="4566"/>
        <v>0</v>
      </c>
      <c r="MMU68" s="830">
        <f t="shared" si="4566"/>
        <v>0</v>
      </c>
      <c r="MMW68" s="830">
        <f t="shared" si="4566"/>
        <v>0</v>
      </c>
      <c r="MMY68" s="830">
        <f t="shared" si="4566"/>
        <v>0</v>
      </c>
      <c r="MNA68" s="830">
        <f t="shared" si="4566"/>
        <v>0</v>
      </c>
      <c r="MNC68" s="830">
        <f t="shared" si="4566"/>
        <v>0</v>
      </c>
      <c r="MNE68" s="830">
        <f t="shared" si="4566"/>
        <v>0</v>
      </c>
      <c r="MNG68" s="830">
        <f t="shared" si="4566"/>
        <v>0</v>
      </c>
      <c r="MNI68" s="830">
        <f t="shared" si="4566"/>
        <v>0</v>
      </c>
      <c r="MNK68" s="830">
        <f t="shared" si="4566"/>
        <v>0</v>
      </c>
      <c r="MNM68" s="830">
        <f t="shared" si="4566"/>
        <v>0</v>
      </c>
      <c r="MNO68" s="830">
        <f t="shared" si="4566"/>
        <v>0</v>
      </c>
      <c r="MNQ68" s="830">
        <f t="shared" si="4566"/>
        <v>0</v>
      </c>
      <c r="MNS68" s="830">
        <f t="shared" si="4566"/>
        <v>0</v>
      </c>
      <c r="MNU68" s="830">
        <f t="shared" si="4566"/>
        <v>0</v>
      </c>
      <c r="MNW68" s="830">
        <f t="shared" si="4598"/>
        <v>0</v>
      </c>
      <c r="MNY68" s="830">
        <f t="shared" si="4598"/>
        <v>0</v>
      </c>
      <c r="MOA68" s="830">
        <f t="shared" si="4598"/>
        <v>0</v>
      </c>
      <c r="MOC68" s="830">
        <f t="shared" si="4598"/>
        <v>0</v>
      </c>
      <c r="MOE68" s="830">
        <f t="shared" si="4598"/>
        <v>0</v>
      </c>
      <c r="MOG68" s="830">
        <f t="shared" si="4598"/>
        <v>0</v>
      </c>
      <c r="MOI68" s="830">
        <f t="shared" si="4598"/>
        <v>0</v>
      </c>
      <c r="MOK68" s="830">
        <f t="shared" si="4598"/>
        <v>0</v>
      </c>
      <c r="MOM68" s="830">
        <f t="shared" si="4598"/>
        <v>0</v>
      </c>
      <c r="MOO68" s="830">
        <f t="shared" si="4598"/>
        <v>0</v>
      </c>
      <c r="MOQ68" s="830">
        <f t="shared" si="4598"/>
        <v>0</v>
      </c>
      <c r="MOS68" s="830">
        <f t="shared" si="4598"/>
        <v>0</v>
      </c>
      <c r="MOU68" s="830">
        <f t="shared" si="4598"/>
        <v>0</v>
      </c>
      <c r="MOW68" s="830">
        <f t="shared" si="4598"/>
        <v>0</v>
      </c>
      <c r="MOY68" s="830">
        <f t="shared" si="4598"/>
        <v>0</v>
      </c>
      <c r="MPA68" s="830">
        <f t="shared" si="4598"/>
        <v>0</v>
      </c>
      <c r="MPC68" s="830">
        <f t="shared" si="4598"/>
        <v>0</v>
      </c>
      <c r="MPE68" s="830">
        <f t="shared" si="4598"/>
        <v>0</v>
      </c>
      <c r="MPG68" s="830">
        <f t="shared" si="4598"/>
        <v>0</v>
      </c>
      <c r="MPI68" s="830">
        <f t="shared" si="4598"/>
        <v>0</v>
      </c>
      <c r="MPK68" s="830">
        <f t="shared" si="4598"/>
        <v>0</v>
      </c>
      <c r="MPM68" s="830">
        <f t="shared" si="4598"/>
        <v>0</v>
      </c>
      <c r="MPO68" s="830">
        <f t="shared" si="4598"/>
        <v>0</v>
      </c>
      <c r="MPQ68" s="830">
        <f t="shared" si="4598"/>
        <v>0</v>
      </c>
      <c r="MPS68" s="830">
        <f t="shared" si="4598"/>
        <v>0</v>
      </c>
      <c r="MPU68" s="830">
        <f t="shared" si="4598"/>
        <v>0</v>
      </c>
      <c r="MPW68" s="830">
        <f t="shared" si="4598"/>
        <v>0</v>
      </c>
      <c r="MPY68" s="830">
        <f t="shared" si="4598"/>
        <v>0</v>
      </c>
      <c r="MQA68" s="830">
        <f t="shared" si="4598"/>
        <v>0</v>
      </c>
      <c r="MQC68" s="830">
        <f t="shared" si="4598"/>
        <v>0</v>
      </c>
      <c r="MQE68" s="830">
        <f t="shared" si="4598"/>
        <v>0</v>
      </c>
      <c r="MQG68" s="830">
        <f t="shared" si="4598"/>
        <v>0</v>
      </c>
      <c r="MQI68" s="830">
        <f t="shared" si="4630"/>
        <v>0</v>
      </c>
      <c r="MQK68" s="830">
        <f t="shared" si="4630"/>
        <v>0</v>
      </c>
      <c r="MQM68" s="830">
        <f t="shared" si="4630"/>
        <v>0</v>
      </c>
      <c r="MQO68" s="830">
        <f t="shared" si="4630"/>
        <v>0</v>
      </c>
      <c r="MQQ68" s="830">
        <f t="shared" si="4630"/>
        <v>0</v>
      </c>
      <c r="MQS68" s="830">
        <f t="shared" si="4630"/>
        <v>0</v>
      </c>
      <c r="MQU68" s="830">
        <f t="shared" si="4630"/>
        <v>0</v>
      </c>
      <c r="MQW68" s="830">
        <f t="shared" si="4630"/>
        <v>0</v>
      </c>
      <c r="MQY68" s="830">
        <f t="shared" si="4630"/>
        <v>0</v>
      </c>
      <c r="MRA68" s="830">
        <f t="shared" si="4630"/>
        <v>0</v>
      </c>
      <c r="MRC68" s="830">
        <f t="shared" si="4630"/>
        <v>0</v>
      </c>
      <c r="MRE68" s="830">
        <f t="shared" si="4630"/>
        <v>0</v>
      </c>
      <c r="MRG68" s="830">
        <f t="shared" si="4630"/>
        <v>0</v>
      </c>
      <c r="MRI68" s="830">
        <f t="shared" si="4630"/>
        <v>0</v>
      </c>
      <c r="MRK68" s="830">
        <f t="shared" si="4630"/>
        <v>0</v>
      </c>
      <c r="MRM68" s="830">
        <f t="shared" si="4630"/>
        <v>0</v>
      </c>
      <c r="MRO68" s="830">
        <f t="shared" si="4630"/>
        <v>0</v>
      </c>
      <c r="MRQ68" s="830">
        <f t="shared" si="4630"/>
        <v>0</v>
      </c>
      <c r="MRS68" s="830">
        <f t="shared" si="4630"/>
        <v>0</v>
      </c>
      <c r="MRU68" s="830">
        <f t="shared" si="4630"/>
        <v>0</v>
      </c>
      <c r="MRW68" s="830">
        <f t="shared" si="4630"/>
        <v>0</v>
      </c>
      <c r="MRY68" s="830">
        <f t="shared" si="4630"/>
        <v>0</v>
      </c>
      <c r="MSA68" s="830">
        <f t="shared" si="4630"/>
        <v>0</v>
      </c>
      <c r="MSC68" s="830">
        <f t="shared" si="4630"/>
        <v>0</v>
      </c>
      <c r="MSE68" s="830">
        <f t="shared" si="4630"/>
        <v>0</v>
      </c>
      <c r="MSG68" s="830">
        <f t="shared" si="4630"/>
        <v>0</v>
      </c>
      <c r="MSI68" s="830">
        <f t="shared" si="4630"/>
        <v>0</v>
      </c>
      <c r="MSK68" s="830">
        <f t="shared" si="4630"/>
        <v>0</v>
      </c>
      <c r="MSM68" s="830">
        <f t="shared" si="4630"/>
        <v>0</v>
      </c>
      <c r="MSO68" s="830">
        <f t="shared" si="4630"/>
        <v>0</v>
      </c>
      <c r="MSQ68" s="830">
        <f t="shared" si="4630"/>
        <v>0</v>
      </c>
      <c r="MSS68" s="830">
        <f t="shared" si="4630"/>
        <v>0</v>
      </c>
      <c r="MSU68" s="830">
        <f t="shared" si="4662"/>
        <v>0</v>
      </c>
      <c r="MSW68" s="830">
        <f t="shared" si="4662"/>
        <v>0</v>
      </c>
      <c r="MSY68" s="830">
        <f t="shared" si="4662"/>
        <v>0</v>
      </c>
      <c r="MTA68" s="830">
        <f t="shared" si="4662"/>
        <v>0</v>
      </c>
      <c r="MTC68" s="830">
        <f t="shared" si="4662"/>
        <v>0</v>
      </c>
      <c r="MTE68" s="830">
        <f t="shared" si="4662"/>
        <v>0</v>
      </c>
      <c r="MTG68" s="830">
        <f t="shared" si="4662"/>
        <v>0</v>
      </c>
      <c r="MTI68" s="830">
        <f t="shared" si="4662"/>
        <v>0</v>
      </c>
      <c r="MTK68" s="830">
        <f t="shared" si="4662"/>
        <v>0</v>
      </c>
      <c r="MTM68" s="830">
        <f t="shared" si="4662"/>
        <v>0</v>
      </c>
      <c r="MTO68" s="830">
        <f t="shared" si="4662"/>
        <v>0</v>
      </c>
      <c r="MTQ68" s="830">
        <f t="shared" si="4662"/>
        <v>0</v>
      </c>
      <c r="MTS68" s="830">
        <f t="shared" si="4662"/>
        <v>0</v>
      </c>
      <c r="MTU68" s="830">
        <f t="shared" si="4662"/>
        <v>0</v>
      </c>
      <c r="MTW68" s="830">
        <f t="shared" si="4662"/>
        <v>0</v>
      </c>
      <c r="MTY68" s="830">
        <f t="shared" si="4662"/>
        <v>0</v>
      </c>
      <c r="MUA68" s="830">
        <f t="shared" si="4662"/>
        <v>0</v>
      </c>
      <c r="MUC68" s="830">
        <f t="shared" si="4662"/>
        <v>0</v>
      </c>
      <c r="MUE68" s="830">
        <f t="shared" si="4662"/>
        <v>0</v>
      </c>
      <c r="MUG68" s="830">
        <f t="shared" si="4662"/>
        <v>0</v>
      </c>
      <c r="MUI68" s="830">
        <f t="shared" si="4662"/>
        <v>0</v>
      </c>
      <c r="MUK68" s="830">
        <f t="shared" si="4662"/>
        <v>0</v>
      </c>
      <c r="MUM68" s="830">
        <f t="shared" si="4662"/>
        <v>0</v>
      </c>
      <c r="MUO68" s="830">
        <f t="shared" si="4662"/>
        <v>0</v>
      </c>
      <c r="MUQ68" s="830">
        <f t="shared" si="4662"/>
        <v>0</v>
      </c>
      <c r="MUS68" s="830">
        <f t="shared" si="4662"/>
        <v>0</v>
      </c>
      <c r="MUU68" s="830">
        <f t="shared" si="4662"/>
        <v>0</v>
      </c>
      <c r="MUW68" s="830">
        <f t="shared" si="4662"/>
        <v>0</v>
      </c>
      <c r="MUY68" s="830">
        <f t="shared" si="4662"/>
        <v>0</v>
      </c>
      <c r="MVA68" s="830">
        <f t="shared" si="4662"/>
        <v>0</v>
      </c>
      <c r="MVC68" s="830">
        <f t="shared" si="4662"/>
        <v>0</v>
      </c>
      <c r="MVE68" s="830">
        <f t="shared" si="4662"/>
        <v>0</v>
      </c>
      <c r="MVG68" s="830">
        <f t="shared" si="4694"/>
        <v>0</v>
      </c>
      <c r="MVI68" s="830">
        <f t="shared" si="4694"/>
        <v>0</v>
      </c>
      <c r="MVK68" s="830">
        <f t="shared" si="4694"/>
        <v>0</v>
      </c>
      <c r="MVM68" s="830">
        <f t="shared" si="4694"/>
        <v>0</v>
      </c>
      <c r="MVO68" s="830">
        <f t="shared" si="4694"/>
        <v>0</v>
      </c>
      <c r="MVQ68" s="830">
        <f t="shared" si="4694"/>
        <v>0</v>
      </c>
      <c r="MVS68" s="830">
        <f t="shared" si="4694"/>
        <v>0</v>
      </c>
      <c r="MVU68" s="830">
        <f t="shared" si="4694"/>
        <v>0</v>
      </c>
      <c r="MVW68" s="830">
        <f t="shared" si="4694"/>
        <v>0</v>
      </c>
      <c r="MVY68" s="830">
        <f t="shared" si="4694"/>
        <v>0</v>
      </c>
      <c r="MWA68" s="830">
        <f t="shared" si="4694"/>
        <v>0</v>
      </c>
      <c r="MWC68" s="830">
        <f t="shared" si="4694"/>
        <v>0</v>
      </c>
      <c r="MWE68" s="830">
        <f t="shared" si="4694"/>
        <v>0</v>
      </c>
      <c r="MWG68" s="830">
        <f t="shared" si="4694"/>
        <v>0</v>
      </c>
      <c r="MWI68" s="830">
        <f t="shared" si="4694"/>
        <v>0</v>
      </c>
      <c r="MWK68" s="830">
        <f t="shared" si="4694"/>
        <v>0</v>
      </c>
      <c r="MWM68" s="830">
        <f t="shared" si="4694"/>
        <v>0</v>
      </c>
      <c r="MWO68" s="830">
        <f t="shared" si="4694"/>
        <v>0</v>
      </c>
      <c r="MWQ68" s="830">
        <f t="shared" si="4694"/>
        <v>0</v>
      </c>
      <c r="MWS68" s="830">
        <f t="shared" si="4694"/>
        <v>0</v>
      </c>
      <c r="MWU68" s="830">
        <f t="shared" si="4694"/>
        <v>0</v>
      </c>
      <c r="MWW68" s="830">
        <f t="shared" si="4694"/>
        <v>0</v>
      </c>
      <c r="MWY68" s="830">
        <f t="shared" si="4694"/>
        <v>0</v>
      </c>
      <c r="MXA68" s="830">
        <f t="shared" si="4694"/>
        <v>0</v>
      </c>
      <c r="MXC68" s="830">
        <f t="shared" si="4694"/>
        <v>0</v>
      </c>
      <c r="MXE68" s="830">
        <f t="shared" si="4694"/>
        <v>0</v>
      </c>
      <c r="MXG68" s="830">
        <f t="shared" si="4694"/>
        <v>0</v>
      </c>
      <c r="MXI68" s="830">
        <f t="shared" si="4694"/>
        <v>0</v>
      </c>
      <c r="MXK68" s="830">
        <f t="shared" si="4694"/>
        <v>0</v>
      </c>
      <c r="MXM68" s="830">
        <f t="shared" si="4694"/>
        <v>0</v>
      </c>
      <c r="MXO68" s="830">
        <f t="shared" si="4694"/>
        <v>0</v>
      </c>
      <c r="MXQ68" s="830">
        <f t="shared" si="4694"/>
        <v>0</v>
      </c>
      <c r="MXS68" s="830">
        <f t="shared" si="4726"/>
        <v>0</v>
      </c>
      <c r="MXU68" s="830">
        <f t="shared" si="4726"/>
        <v>0</v>
      </c>
      <c r="MXW68" s="830">
        <f t="shared" si="4726"/>
        <v>0</v>
      </c>
      <c r="MXY68" s="830">
        <f t="shared" si="4726"/>
        <v>0</v>
      </c>
      <c r="MYA68" s="830">
        <f t="shared" si="4726"/>
        <v>0</v>
      </c>
      <c r="MYC68" s="830">
        <f t="shared" si="4726"/>
        <v>0</v>
      </c>
      <c r="MYE68" s="830">
        <f t="shared" si="4726"/>
        <v>0</v>
      </c>
      <c r="MYG68" s="830">
        <f t="shared" si="4726"/>
        <v>0</v>
      </c>
      <c r="MYI68" s="830">
        <f t="shared" si="4726"/>
        <v>0</v>
      </c>
      <c r="MYK68" s="830">
        <f t="shared" si="4726"/>
        <v>0</v>
      </c>
      <c r="MYM68" s="830">
        <f t="shared" si="4726"/>
        <v>0</v>
      </c>
      <c r="MYO68" s="830">
        <f t="shared" si="4726"/>
        <v>0</v>
      </c>
      <c r="MYQ68" s="830">
        <f t="shared" si="4726"/>
        <v>0</v>
      </c>
      <c r="MYS68" s="830">
        <f t="shared" si="4726"/>
        <v>0</v>
      </c>
      <c r="MYU68" s="830">
        <f t="shared" si="4726"/>
        <v>0</v>
      </c>
      <c r="MYW68" s="830">
        <f t="shared" si="4726"/>
        <v>0</v>
      </c>
      <c r="MYY68" s="830">
        <f t="shared" si="4726"/>
        <v>0</v>
      </c>
      <c r="MZA68" s="830">
        <f t="shared" si="4726"/>
        <v>0</v>
      </c>
      <c r="MZC68" s="830">
        <f t="shared" si="4726"/>
        <v>0</v>
      </c>
      <c r="MZE68" s="830">
        <f t="shared" si="4726"/>
        <v>0</v>
      </c>
      <c r="MZG68" s="830">
        <f t="shared" si="4726"/>
        <v>0</v>
      </c>
      <c r="MZI68" s="830">
        <f t="shared" si="4726"/>
        <v>0</v>
      </c>
      <c r="MZK68" s="830">
        <f t="shared" si="4726"/>
        <v>0</v>
      </c>
      <c r="MZM68" s="830">
        <f t="shared" si="4726"/>
        <v>0</v>
      </c>
      <c r="MZO68" s="830">
        <f t="shared" si="4726"/>
        <v>0</v>
      </c>
      <c r="MZQ68" s="830">
        <f t="shared" si="4726"/>
        <v>0</v>
      </c>
      <c r="MZS68" s="830">
        <f t="shared" si="4726"/>
        <v>0</v>
      </c>
      <c r="MZU68" s="830">
        <f t="shared" si="4726"/>
        <v>0</v>
      </c>
      <c r="MZW68" s="830">
        <f t="shared" si="4726"/>
        <v>0</v>
      </c>
      <c r="MZY68" s="830">
        <f t="shared" si="4726"/>
        <v>0</v>
      </c>
      <c r="NAA68" s="830">
        <f t="shared" si="4726"/>
        <v>0</v>
      </c>
      <c r="NAC68" s="830">
        <f t="shared" si="4726"/>
        <v>0</v>
      </c>
      <c r="NAE68" s="830">
        <f t="shared" si="4758"/>
        <v>0</v>
      </c>
      <c r="NAG68" s="830">
        <f t="shared" si="4758"/>
        <v>0</v>
      </c>
      <c r="NAI68" s="830">
        <f t="shared" si="4758"/>
        <v>0</v>
      </c>
      <c r="NAK68" s="830">
        <f t="shared" si="4758"/>
        <v>0</v>
      </c>
      <c r="NAM68" s="830">
        <f t="shared" si="4758"/>
        <v>0</v>
      </c>
      <c r="NAO68" s="830">
        <f t="shared" si="4758"/>
        <v>0</v>
      </c>
      <c r="NAQ68" s="830">
        <f t="shared" si="4758"/>
        <v>0</v>
      </c>
      <c r="NAS68" s="830">
        <f t="shared" si="4758"/>
        <v>0</v>
      </c>
      <c r="NAU68" s="830">
        <f t="shared" si="4758"/>
        <v>0</v>
      </c>
      <c r="NAW68" s="830">
        <f t="shared" si="4758"/>
        <v>0</v>
      </c>
      <c r="NAY68" s="830">
        <f t="shared" si="4758"/>
        <v>0</v>
      </c>
      <c r="NBA68" s="830">
        <f t="shared" si="4758"/>
        <v>0</v>
      </c>
      <c r="NBC68" s="830">
        <f t="shared" si="4758"/>
        <v>0</v>
      </c>
      <c r="NBE68" s="830">
        <f t="shared" si="4758"/>
        <v>0</v>
      </c>
      <c r="NBG68" s="830">
        <f t="shared" si="4758"/>
        <v>0</v>
      </c>
      <c r="NBI68" s="830">
        <f t="shared" si="4758"/>
        <v>0</v>
      </c>
      <c r="NBK68" s="830">
        <f t="shared" si="4758"/>
        <v>0</v>
      </c>
      <c r="NBM68" s="830">
        <f t="shared" si="4758"/>
        <v>0</v>
      </c>
      <c r="NBO68" s="830">
        <f t="shared" si="4758"/>
        <v>0</v>
      </c>
      <c r="NBQ68" s="830">
        <f t="shared" si="4758"/>
        <v>0</v>
      </c>
      <c r="NBS68" s="830">
        <f t="shared" si="4758"/>
        <v>0</v>
      </c>
      <c r="NBU68" s="830">
        <f t="shared" si="4758"/>
        <v>0</v>
      </c>
      <c r="NBW68" s="830">
        <f t="shared" si="4758"/>
        <v>0</v>
      </c>
      <c r="NBY68" s="830">
        <f t="shared" si="4758"/>
        <v>0</v>
      </c>
      <c r="NCA68" s="830">
        <f t="shared" si="4758"/>
        <v>0</v>
      </c>
      <c r="NCC68" s="830">
        <f t="shared" si="4758"/>
        <v>0</v>
      </c>
      <c r="NCE68" s="830">
        <f t="shared" si="4758"/>
        <v>0</v>
      </c>
      <c r="NCG68" s="830">
        <f t="shared" si="4758"/>
        <v>0</v>
      </c>
      <c r="NCI68" s="830">
        <f t="shared" si="4758"/>
        <v>0</v>
      </c>
      <c r="NCK68" s="830">
        <f t="shared" si="4758"/>
        <v>0</v>
      </c>
      <c r="NCM68" s="830">
        <f t="shared" si="4758"/>
        <v>0</v>
      </c>
      <c r="NCO68" s="830">
        <f t="shared" si="4758"/>
        <v>0</v>
      </c>
      <c r="NCQ68" s="830">
        <f t="shared" si="4790"/>
        <v>0</v>
      </c>
      <c r="NCS68" s="830">
        <f t="shared" si="4790"/>
        <v>0</v>
      </c>
      <c r="NCU68" s="830">
        <f t="shared" si="4790"/>
        <v>0</v>
      </c>
      <c r="NCW68" s="830">
        <f t="shared" si="4790"/>
        <v>0</v>
      </c>
      <c r="NCY68" s="830">
        <f t="shared" si="4790"/>
        <v>0</v>
      </c>
      <c r="NDA68" s="830">
        <f t="shared" si="4790"/>
        <v>0</v>
      </c>
      <c r="NDC68" s="830">
        <f t="shared" si="4790"/>
        <v>0</v>
      </c>
      <c r="NDE68" s="830">
        <f t="shared" si="4790"/>
        <v>0</v>
      </c>
      <c r="NDG68" s="830">
        <f t="shared" si="4790"/>
        <v>0</v>
      </c>
      <c r="NDI68" s="830">
        <f t="shared" si="4790"/>
        <v>0</v>
      </c>
      <c r="NDK68" s="830">
        <f t="shared" si="4790"/>
        <v>0</v>
      </c>
      <c r="NDM68" s="830">
        <f t="shared" si="4790"/>
        <v>0</v>
      </c>
      <c r="NDO68" s="830">
        <f t="shared" si="4790"/>
        <v>0</v>
      </c>
      <c r="NDQ68" s="830">
        <f t="shared" si="4790"/>
        <v>0</v>
      </c>
      <c r="NDS68" s="830">
        <f t="shared" si="4790"/>
        <v>0</v>
      </c>
      <c r="NDU68" s="830">
        <f t="shared" si="4790"/>
        <v>0</v>
      </c>
      <c r="NDW68" s="830">
        <f t="shared" si="4790"/>
        <v>0</v>
      </c>
      <c r="NDY68" s="830">
        <f t="shared" si="4790"/>
        <v>0</v>
      </c>
      <c r="NEA68" s="830">
        <f t="shared" si="4790"/>
        <v>0</v>
      </c>
      <c r="NEC68" s="830">
        <f t="shared" si="4790"/>
        <v>0</v>
      </c>
      <c r="NEE68" s="830">
        <f t="shared" si="4790"/>
        <v>0</v>
      </c>
      <c r="NEG68" s="830">
        <f t="shared" si="4790"/>
        <v>0</v>
      </c>
      <c r="NEI68" s="830">
        <f t="shared" si="4790"/>
        <v>0</v>
      </c>
      <c r="NEK68" s="830">
        <f t="shared" si="4790"/>
        <v>0</v>
      </c>
      <c r="NEM68" s="830">
        <f t="shared" si="4790"/>
        <v>0</v>
      </c>
      <c r="NEO68" s="830">
        <f t="shared" si="4790"/>
        <v>0</v>
      </c>
      <c r="NEQ68" s="830">
        <f t="shared" si="4790"/>
        <v>0</v>
      </c>
      <c r="NES68" s="830">
        <f t="shared" si="4790"/>
        <v>0</v>
      </c>
      <c r="NEU68" s="830">
        <f t="shared" si="4790"/>
        <v>0</v>
      </c>
      <c r="NEW68" s="830">
        <f t="shared" si="4790"/>
        <v>0</v>
      </c>
      <c r="NEY68" s="830">
        <f t="shared" si="4790"/>
        <v>0</v>
      </c>
      <c r="NFA68" s="830">
        <f t="shared" si="4790"/>
        <v>0</v>
      </c>
      <c r="NFC68" s="830">
        <f t="shared" si="4822"/>
        <v>0</v>
      </c>
      <c r="NFE68" s="830">
        <f t="shared" si="4822"/>
        <v>0</v>
      </c>
      <c r="NFG68" s="830">
        <f t="shared" si="4822"/>
        <v>0</v>
      </c>
      <c r="NFI68" s="830">
        <f t="shared" si="4822"/>
        <v>0</v>
      </c>
      <c r="NFK68" s="830">
        <f t="shared" si="4822"/>
        <v>0</v>
      </c>
      <c r="NFM68" s="830">
        <f t="shared" si="4822"/>
        <v>0</v>
      </c>
      <c r="NFO68" s="830">
        <f t="shared" si="4822"/>
        <v>0</v>
      </c>
      <c r="NFQ68" s="830">
        <f t="shared" si="4822"/>
        <v>0</v>
      </c>
      <c r="NFS68" s="830">
        <f t="shared" si="4822"/>
        <v>0</v>
      </c>
      <c r="NFU68" s="830">
        <f t="shared" si="4822"/>
        <v>0</v>
      </c>
      <c r="NFW68" s="830">
        <f t="shared" si="4822"/>
        <v>0</v>
      </c>
      <c r="NFY68" s="830">
        <f t="shared" si="4822"/>
        <v>0</v>
      </c>
      <c r="NGA68" s="830">
        <f t="shared" si="4822"/>
        <v>0</v>
      </c>
      <c r="NGC68" s="830">
        <f t="shared" si="4822"/>
        <v>0</v>
      </c>
      <c r="NGE68" s="830">
        <f t="shared" si="4822"/>
        <v>0</v>
      </c>
      <c r="NGG68" s="830">
        <f t="shared" si="4822"/>
        <v>0</v>
      </c>
      <c r="NGI68" s="830">
        <f t="shared" si="4822"/>
        <v>0</v>
      </c>
      <c r="NGK68" s="830">
        <f t="shared" si="4822"/>
        <v>0</v>
      </c>
      <c r="NGM68" s="830">
        <f t="shared" si="4822"/>
        <v>0</v>
      </c>
      <c r="NGO68" s="830">
        <f t="shared" si="4822"/>
        <v>0</v>
      </c>
      <c r="NGQ68" s="830">
        <f t="shared" si="4822"/>
        <v>0</v>
      </c>
      <c r="NGS68" s="830">
        <f t="shared" si="4822"/>
        <v>0</v>
      </c>
      <c r="NGU68" s="830">
        <f t="shared" si="4822"/>
        <v>0</v>
      </c>
      <c r="NGW68" s="830">
        <f t="shared" si="4822"/>
        <v>0</v>
      </c>
      <c r="NGY68" s="830">
        <f t="shared" si="4822"/>
        <v>0</v>
      </c>
      <c r="NHA68" s="830">
        <f t="shared" si="4822"/>
        <v>0</v>
      </c>
      <c r="NHC68" s="830">
        <f t="shared" si="4822"/>
        <v>0</v>
      </c>
      <c r="NHE68" s="830">
        <f t="shared" si="4822"/>
        <v>0</v>
      </c>
      <c r="NHG68" s="830">
        <f t="shared" si="4822"/>
        <v>0</v>
      </c>
      <c r="NHI68" s="830">
        <f t="shared" si="4822"/>
        <v>0</v>
      </c>
      <c r="NHK68" s="830">
        <f t="shared" si="4822"/>
        <v>0</v>
      </c>
      <c r="NHM68" s="830">
        <f t="shared" si="4822"/>
        <v>0</v>
      </c>
      <c r="NHO68" s="830">
        <f t="shared" si="4854"/>
        <v>0</v>
      </c>
      <c r="NHQ68" s="830">
        <f t="shared" si="4854"/>
        <v>0</v>
      </c>
      <c r="NHS68" s="830">
        <f t="shared" si="4854"/>
        <v>0</v>
      </c>
      <c r="NHU68" s="830">
        <f t="shared" si="4854"/>
        <v>0</v>
      </c>
      <c r="NHW68" s="830">
        <f t="shared" si="4854"/>
        <v>0</v>
      </c>
      <c r="NHY68" s="830">
        <f t="shared" si="4854"/>
        <v>0</v>
      </c>
      <c r="NIA68" s="830">
        <f t="shared" si="4854"/>
        <v>0</v>
      </c>
      <c r="NIC68" s="830">
        <f t="shared" si="4854"/>
        <v>0</v>
      </c>
      <c r="NIE68" s="830">
        <f t="shared" si="4854"/>
        <v>0</v>
      </c>
      <c r="NIG68" s="830">
        <f t="shared" si="4854"/>
        <v>0</v>
      </c>
      <c r="NII68" s="830">
        <f t="shared" si="4854"/>
        <v>0</v>
      </c>
      <c r="NIK68" s="830">
        <f t="shared" si="4854"/>
        <v>0</v>
      </c>
      <c r="NIM68" s="830">
        <f t="shared" si="4854"/>
        <v>0</v>
      </c>
      <c r="NIO68" s="830">
        <f t="shared" si="4854"/>
        <v>0</v>
      </c>
      <c r="NIQ68" s="830">
        <f t="shared" si="4854"/>
        <v>0</v>
      </c>
      <c r="NIS68" s="830">
        <f t="shared" si="4854"/>
        <v>0</v>
      </c>
      <c r="NIU68" s="830">
        <f t="shared" si="4854"/>
        <v>0</v>
      </c>
      <c r="NIW68" s="830">
        <f t="shared" si="4854"/>
        <v>0</v>
      </c>
      <c r="NIY68" s="830">
        <f t="shared" si="4854"/>
        <v>0</v>
      </c>
      <c r="NJA68" s="830">
        <f t="shared" si="4854"/>
        <v>0</v>
      </c>
      <c r="NJC68" s="830">
        <f t="shared" si="4854"/>
        <v>0</v>
      </c>
      <c r="NJE68" s="830">
        <f t="shared" si="4854"/>
        <v>0</v>
      </c>
      <c r="NJG68" s="830">
        <f t="shared" si="4854"/>
        <v>0</v>
      </c>
      <c r="NJI68" s="830">
        <f t="shared" si="4854"/>
        <v>0</v>
      </c>
      <c r="NJK68" s="830">
        <f t="shared" si="4854"/>
        <v>0</v>
      </c>
      <c r="NJM68" s="830">
        <f t="shared" si="4854"/>
        <v>0</v>
      </c>
      <c r="NJO68" s="830">
        <f t="shared" si="4854"/>
        <v>0</v>
      </c>
      <c r="NJQ68" s="830">
        <f t="shared" si="4854"/>
        <v>0</v>
      </c>
      <c r="NJS68" s="830">
        <f t="shared" si="4854"/>
        <v>0</v>
      </c>
      <c r="NJU68" s="830">
        <f t="shared" si="4854"/>
        <v>0</v>
      </c>
      <c r="NJW68" s="830">
        <f t="shared" si="4854"/>
        <v>0</v>
      </c>
      <c r="NJY68" s="830">
        <f t="shared" si="4854"/>
        <v>0</v>
      </c>
      <c r="NKA68" s="830">
        <f t="shared" si="4886"/>
        <v>0</v>
      </c>
      <c r="NKC68" s="830">
        <f t="shared" si="4886"/>
        <v>0</v>
      </c>
      <c r="NKE68" s="830">
        <f t="shared" si="4886"/>
        <v>0</v>
      </c>
      <c r="NKG68" s="830">
        <f t="shared" si="4886"/>
        <v>0</v>
      </c>
      <c r="NKI68" s="830">
        <f t="shared" si="4886"/>
        <v>0</v>
      </c>
      <c r="NKK68" s="830">
        <f t="shared" si="4886"/>
        <v>0</v>
      </c>
      <c r="NKM68" s="830">
        <f t="shared" si="4886"/>
        <v>0</v>
      </c>
      <c r="NKO68" s="830">
        <f t="shared" si="4886"/>
        <v>0</v>
      </c>
      <c r="NKQ68" s="830">
        <f t="shared" si="4886"/>
        <v>0</v>
      </c>
      <c r="NKS68" s="830">
        <f t="shared" si="4886"/>
        <v>0</v>
      </c>
      <c r="NKU68" s="830">
        <f t="shared" si="4886"/>
        <v>0</v>
      </c>
      <c r="NKW68" s="830">
        <f t="shared" si="4886"/>
        <v>0</v>
      </c>
      <c r="NKY68" s="830">
        <f t="shared" si="4886"/>
        <v>0</v>
      </c>
      <c r="NLA68" s="830">
        <f t="shared" si="4886"/>
        <v>0</v>
      </c>
      <c r="NLC68" s="830">
        <f t="shared" si="4886"/>
        <v>0</v>
      </c>
      <c r="NLE68" s="830">
        <f t="shared" si="4886"/>
        <v>0</v>
      </c>
      <c r="NLG68" s="830">
        <f t="shared" si="4886"/>
        <v>0</v>
      </c>
      <c r="NLI68" s="830">
        <f t="shared" si="4886"/>
        <v>0</v>
      </c>
      <c r="NLK68" s="830">
        <f t="shared" si="4886"/>
        <v>0</v>
      </c>
      <c r="NLM68" s="830">
        <f t="shared" si="4886"/>
        <v>0</v>
      </c>
      <c r="NLO68" s="830">
        <f t="shared" si="4886"/>
        <v>0</v>
      </c>
      <c r="NLQ68" s="830">
        <f t="shared" si="4886"/>
        <v>0</v>
      </c>
      <c r="NLS68" s="830">
        <f t="shared" si="4886"/>
        <v>0</v>
      </c>
      <c r="NLU68" s="830">
        <f t="shared" si="4886"/>
        <v>0</v>
      </c>
      <c r="NLW68" s="830">
        <f t="shared" si="4886"/>
        <v>0</v>
      </c>
      <c r="NLY68" s="830">
        <f t="shared" si="4886"/>
        <v>0</v>
      </c>
      <c r="NMA68" s="830">
        <f t="shared" si="4886"/>
        <v>0</v>
      </c>
      <c r="NMC68" s="830">
        <f t="shared" si="4886"/>
        <v>0</v>
      </c>
      <c r="NME68" s="830">
        <f t="shared" si="4886"/>
        <v>0</v>
      </c>
      <c r="NMG68" s="830">
        <f t="shared" si="4886"/>
        <v>0</v>
      </c>
      <c r="NMI68" s="830">
        <f t="shared" si="4886"/>
        <v>0</v>
      </c>
      <c r="NMK68" s="830">
        <f t="shared" si="4886"/>
        <v>0</v>
      </c>
      <c r="NMM68" s="830">
        <f t="shared" si="4918"/>
        <v>0</v>
      </c>
      <c r="NMO68" s="830">
        <f t="shared" si="4918"/>
        <v>0</v>
      </c>
      <c r="NMQ68" s="830">
        <f t="shared" si="4918"/>
        <v>0</v>
      </c>
      <c r="NMS68" s="830">
        <f t="shared" si="4918"/>
        <v>0</v>
      </c>
      <c r="NMU68" s="830">
        <f t="shared" si="4918"/>
        <v>0</v>
      </c>
      <c r="NMW68" s="830">
        <f t="shared" si="4918"/>
        <v>0</v>
      </c>
      <c r="NMY68" s="830">
        <f t="shared" si="4918"/>
        <v>0</v>
      </c>
      <c r="NNA68" s="830">
        <f t="shared" si="4918"/>
        <v>0</v>
      </c>
      <c r="NNC68" s="830">
        <f t="shared" si="4918"/>
        <v>0</v>
      </c>
      <c r="NNE68" s="830">
        <f t="shared" si="4918"/>
        <v>0</v>
      </c>
      <c r="NNG68" s="830">
        <f t="shared" si="4918"/>
        <v>0</v>
      </c>
      <c r="NNI68" s="830">
        <f t="shared" si="4918"/>
        <v>0</v>
      </c>
      <c r="NNK68" s="830">
        <f t="shared" si="4918"/>
        <v>0</v>
      </c>
      <c r="NNM68" s="830">
        <f t="shared" si="4918"/>
        <v>0</v>
      </c>
      <c r="NNO68" s="830">
        <f t="shared" si="4918"/>
        <v>0</v>
      </c>
      <c r="NNQ68" s="830">
        <f t="shared" si="4918"/>
        <v>0</v>
      </c>
      <c r="NNS68" s="830">
        <f t="shared" si="4918"/>
        <v>0</v>
      </c>
      <c r="NNU68" s="830">
        <f t="shared" si="4918"/>
        <v>0</v>
      </c>
      <c r="NNW68" s="830">
        <f t="shared" si="4918"/>
        <v>0</v>
      </c>
      <c r="NNY68" s="830">
        <f t="shared" si="4918"/>
        <v>0</v>
      </c>
      <c r="NOA68" s="830">
        <f t="shared" si="4918"/>
        <v>0</v>
      </c>
      <c r="NOC68" s="830">
        <f t="shared" si="4918"/>
        <v>0</v>
      </c>
      <c r="NOE68" s="830">
        <f t="shared" si="4918"/>
        <v>0</v>
      </c>
      <c r="NOG68" s="830">
        <f t="shared" si="4918"/>
        <v>0</v>
      </c>
      <c r="NOI68" s="830">
        <f t="shared" si="4918"/>
        <v>0</v>
      </c>
      <c r="NOK68" s="830">
        <f t="shared" si="4918"/>
        <v>0</v>
      </c>
      <c r="NOM68" s="830">
        <f t="shared" si="4918"/>
        <v>0</v>
      </c>
      <c r="NOO68" s="830">
        <f t="shared" si="4918"/>
        <v>0</v>
      </c>
      <c r="NOQ68" s="830">
        <f t="shared" si="4918"/>
        <v>0</v>
      </c>
      <c r="NOS68" s="830">
        <f t="shared" si="4918"/>
        <v>0</v>
      </c>
      <c r="NOU68" s="830">
        <f t="shared" si="4918"/>
        <v>0</v>
      </c>
      <c r="NOW68" s="830">
        <f t="shared" si="4918"/>
        <v>0</v>
      </c>
      <c r="NOY68" s="830">
        <f t="shared" si="4950"/>
        <v>0</v>
      </c>
      <c r="NPA68" s="830">
        <f t="shared" si="4950"/>
        <v>0</v>
      </c>
      <c r="NPC68" s="830">
        <f t="shared" si="4950"/>
        <v>0</v>
      </c>
      <c r="NPE68" s="830">
        <f t="shared" si="4950"/>
        <v>0</v>
      </c>
      <c r="NPG68" s="830">
        <f t="shared" si="4950"/>
        <v>0</v>
      </c>
      <c r="NPI68" s="830">
        <f t="shared" si="4950"/>
        <v>0</v>
      </c>
      <c r="NPK68" s="830">
        <f t="shared" si="4950"/>
        <v>0</v>
      </c>
      <c r="NPM68" s="830">
        <f t="shared" si="4950"/>
        <v>0</v>
      </c>
      <c r="NPO68" s="830">
        <f t="shared" si="4950"/>
        <v>0</v>
      </c>
      <c r="NPQ68" s="830">
        <f t="shared" si="4950"/>
        <v>0</v>
      </c>
      <c r="NPS68" s="830">
        <f t="shared" si="4950"/>
        <v>0</v>
      </c>
      <c r="NPU68" s="830">
        <f t="shared" si="4950"/>
        <v>0</v>
      </c>
      <c r="NPW68" s="830">
        <f t="shared" si="4950"/>
        <v>0</v>
      </c>
      <c r="NPY68" s="830">
        <f t="shared" si="4950"/>
        <v>0</v>
      </c>
      <c r="NQA68" s="830">
        <f t="shared" si="4950"/>
        <v>0</v>
      </c>
      <c r="NQC68" s="830">
        <f t="shared" si="4950"/>
        <v>0</v>
      </c>
      <c r="NQE68" s="830">
        <f t="shared" si="4950"/>
        <v>0</v>
      </c>
      <c r="NQG68" s="830">
        <f t="shared" si="4950"/>
        <v>0</v>
      </c>
      <c r="NQI68" s="830">
        <f t="shared" si="4950"/>
        <v>0</v>
      </c>
      <c r="NQK68" s="830">
        <f t="shared" si="4950"/>
        <v>0</v>
      </c>
      <c r="NQM68" s="830">
        <f t="shared" si="4950"/>
        <v>0</v>
      </c>
      <c r="NQO68" s="830">
        <f t="shared" si="4950"/>
        <v>0</v>
      </c>
      <c r="NQQ68" s="830">
        <f t="shared" si="4950"/>
        <v>0</v>
      </c>
      <c r="NQS68" s="830">
        <f t="shared" si="4950"/>
        <v>0</v>
      </c>
      <c r="NQU68" s="830">
        <f t="shared" si="4950"/>
        <v>0</v>
      </c>
      <c r="NQW68" s="830">
        <f t="shared" si="4950"/>
        <v>0</v>
      </c>
      <c r="NQY68" s="830">
        <f t="shared" si="4950"/>
        <v>0</v>
      </c>
      <c r="NRA68" s="830">
        <f t="shared" si="4950"/>
        <v>0</v>
      </c>
      <c r="NRC68" s="830">
        <f t="shared" si="4950"/>
        <v>0</v>
      </c>
      <c r="NRE68" s="830">
        <f t="shared" si="4950"/>
        <v>0</v>
      </c>
      <c r="NRG68" s="830">
        <f t="shared" si="4950"/>
        <v>0</v>
      </c>
      <c r="NRI68" s="830">
        <f t="shared" si="4950"/>
        <v>0</v>
      </c>
      <c r="NRK68" s="830">
        <f t="shared" si="4982"/>
        <v>0</v>
      </c>
      <c r="NRM68" s="830">
        <f t="shared" si="4982"/>
        <v>0</v>
      </c>
      <c r="NRO68" s="830">
        <f t="shared" si="4982"/>
        <v>0</v>
      </c>
      <c r="NRQ68" s="830">
        <f t="shared" si="4982"/>
        <v>0</v>
      </c>
      <c r="NRS68" s="830">
        <f t="shared" si="4982"/>
        <v>0</v>
      </c>
      <c r="NRU68" s="830">
        <f t="shared" si="4982"/>
        <v>0</v>
      </c>
      <c r="NRW68" s="830">
        <f t="shared" si="4982"/>
        <v>0</v>
      </c>
      <c r="NRY68" s="830">
        <f t="shared" si="4982"/>
        <v>0</v>
      </c>
      <c r="NSA68" s="830">
        <f t="shared" si="4982"/>
        <v>0</v>
      </c>
      <c r="NSC68" s="830">
        <f t="shared" si="4982"/>
        <v>0</v>
      </c>
      <c r="NSE68" s="830">
        <f t="shared" si="4982"/>
        <v>0</v>
      </c>
      <c r="NSG68" s="830">
        <f t="shared" si="4982"/>
        <v>0</v>
      </c>
      <c r="NSI68" s="830">
        <f t="shared" si="4982"/>
        <v>0</v>
      </c>
      <c r="NSK68" s="830">
        <f t="shared" si="4982"/>
        <v>0</v>
      </c>
      <c r="NSM68" s="830">
        <f t="shared" si="4982"/>
        <v>0</v>
      </c>
      <c r="NSO68" s="830">
        <f t="shared" si="4982"/>
        <v>0</v>
      </c>
      <c r="NSQ68" s="830">
        <f t="shared" si="4982"/>
        <v>0</v>
      </c>
      <c r="NSS68" s="830">
        <f t="shared" si="4982"/>
        <v>0</v>
      </c>
      <c r="NSU68" s="830">
        <f t="shared" si="4982"/>
        <v>0</v>
      </c>
      <c r="NSW68" s="830">
        <f t="shared" si="4982"/>
        <v>0</v>
      </c>
      <c r="NSY68" s="830">
        <f t="shared" si="4982"/>
        <v>0</v>
      </c>
      <c r="NTA68" s="830">
        <f t="shared" si="4982"/>
        <v>0</v>
      </c>
      <c r="NTC68" s="830">
        <f t="shared" si="4982"/>
        <v>0</v>
      </c>
      <c r="NTE68" s="830">
        <f t="shared" si="4982"/>
        <v>0</v>
      </c>
      <c r="NTG68" s="830">
        <f t="shared" si="4982"/>
        <v>0</v>
      </c>
      <c r="NTI68" s="830">
        <f t="shared" si="4982"/>
        <v>0</v>
      </c>
      <c r="NTK68" s="830">
        <f t="shared" si="4982"/>
        <v>0</v>
      </c>
      <c r="NTM68" s="830">
        <f t="shared" si="4982"/>
        <v>0</v>
      </c>
      <c r="NTO68" s="830">
        <f t="shared" si="4982"/>
        <v>0</v>
      </c>
      <c r="NTQ68" s="830">
        <f t="shared" si="4982"/>
        <v>0</v>
      </c>
      <c r="NTS68" s="830">
        <f t="shared" si="4982"/>
        <v>0</v>
      </c>
      <c r="NTU68" s="830">
        <f t="shared" si="4982"/>
        <v>0</v>
      </c>
      <c r="NTW68" s="830">
        <f t="shared" si="5014"/>
        <v>0</v>
      </c>
      <c r="NTY68" s="830">
        <f t="shared" si="5014"/>
        <v>0</v>
      </c>
      <c r="NUA68" s="830">
        <f t="shared" si="5014"/>
        <v>0</v>
      </c>
      <c r="NUC68" s="830">
        <f t="shared" si="5014"/>
        <v>0</v>
      </c>
      <c r="NUE68" s="830">
        <f t="shared" si="5014"/>
        <v>0</v>
      </c>
      <c r="NUG68" s="830">
        <f t="shared" si="5014"/>
        <v>0</v>
      </c>
      <c r="NUI68" s="830">
        <f t="shared" si="5014"/>
        <v>0</v>
      </c>
      <c r="NUK68" s="830">
        <f t="shared" si="5014"/>
        <v>0</v>
      </c>
      <c r="NUM68" s="830">
        <f t="shared" si="5014"/>
        <v>0</v>
      </c>
      <c r="NUO68" s="830">
        <f t="shared" si="5014"/>
        <v>0</v>
      </c>
      <c r="NUQ68" s="830">
        <f t="shared" si="5014"/>
        <v>0</v>
      </c>
      <c r="NUS68" s="830">
        <f t="shared" si="5014"/>
        <v>0</v>
      </c>
      <c r="NUU68" s="830">
        <f t="shared" si="5014"/>
        <v>0</v>
      </c>
      <c r="NUW68" s="830">
        <f t="shared" si="5014"/>
        <v>0</v>
      </c>
      <c r="NUY68" s="830">
        <f t="shared" si="5014"/>
        <v>0</v>
      </c>
      <c r="NVA68" s="830">
        <f t="shared" si="5014"/>
        <v>0</v>
      </c>
      <c r="NVC68" s="830">
        <f t="shared" si="5014"/>
        <v>0</v>
      </c>
      <c r="NVE68" s="830">
        <f t="shared" si="5014"/>
        <v>0</v>
      </c>
      <c r="NVG68" s="830">
        <f t="shared" si="5014"/>
        <v>0</v>
      </c>
      <c r="NVI68" s="830">
        <f t="shared" si="5014"/>
        <v>0</v>
      </c>
      <c r="NVK68" s="830">
        <f t="shared" si="5014"/>
        <v>0</v>
      </c>
      <c r="NVM68" s="830">
        <f t="shared" si="5014"/>
        <v>0</v>
      </c>
      <c r="NVO68" s="830">
        <f t="shared" si="5014"/>
        <v>0</v>
      </c>
      <c r="NVQ68" s="830">
        <f t="shared" si="5014"/>
        <v>0</v>
      </c>
      <c r="NVS68" s="830">
        <f t="shared" si="5014"/>
        <v>0</v>
      </c>
      <c r="NVU68" s="830">
        <f t="shared" si="5014"/>
        <v>0</v>
      </c>
      <c r="NVW68" s="830">
        <f t="shared" si="5014"/>
        <v>0</v>
      </c>
      <c r="NVY68" s="830">
        <f t="shared" si="5014"/>
        <v>0</v>
      </c>
      <c r="NWA68" s="830">
        <f t="shared" si="5014"/>
        <v>0</v>
      </c>
      <c r="NWC68" s="830">
        <f t="shared" si="5014"/>
        <v>0</v>
      </c>
      <c r="NWE68" s="830">
        <f t="shared" si="5014"/>
        <v>0</v>
      </c>
      <c r="NWG68" s="830">
        <f t="shared" si="5014"/>
        <v>0</v>
      </c>
      <c r="NWI68" s="830">
        <f t="shared" si="5046"/>
        <v>0</v>
      </c>
      <c r="NWK68" s="830">
        <f t="shared" si="5046"/>
        <v>0</v>
      </c>
      <c r="NWM68" s="830">
        <f t="shared" si="5046"/>
        <v>0</v>
      </c>
      <c r="NWO68" s="830">
        <f t="shared" si="5046"/>
        <v>0</v>
      </c>
      <c r="NWQ68" s="830">
        <f t="shared" si="5046"/>
        <v>0</v>
      </c>
      <c r="NWS68" s="830">
        <f t="shared" si="5046"/>
        <v>0</v>
      </c>
      <c r="NWU68" s="830">
        <f t="shared" si="5046"/>
        <v>0</v>
      </c>
      <c r="NWW68" s="830">
        <f t="shared" si="5046"/>
        <v>0</v>
      </c>
      <c r="NWY68" s="830">
        <f t="shared" si="5046"/>
        <v>0</v>
      </c>
      <c r="NXA68" s="830">
        <f t="shared" si="5046"/>
        <v>0</v>
      </c>
      <c r="NXC68" s="830">
        <f t="shared" si="5046"/>
        <v>0</v>
      </c>
      <c r="NXE68" s="830">
        <f t="shared" si="5046"/>
        <v>0</v>
      </c>
      <c r="NXG68" s="830">
        <f t="shared" si="5046"/>
        <v>0</v>
      </c>
      <c r="NXI68" s="830">
        <f t="shared" si="5046"/>
        <v>0</v>
      </c>
      <c r="NXK68" s="830">
        <f t="shared" si="5046"/>
        <v>0</v>
      </c>
      <c r="NXM68" s="830">
        <f t="shared" si="5046"/>
        <v>0</v>
      </c>
      <c r="NXO68" s="830">
        <f t="shared" si="5046"/>
        <v>0</v>
      </c>
      <c r="NXQ68" s="830">
        <f t="shared" si="5046"/>
        <v>0</v>
      </c>
      <c r="NXS68" s="830">
        <f t="shared" si="5046"/>
        <v>0</v>
      </c>
      <c r="NXU68" s="830">
        <f t="shared" si="5046"/>
        <v>0</v>
      </c>
      <c r="NXW68" s="830">
        <f t="shared" si="5046"/>
        <v>0</v>
      </c>
      <c r="NXY68" s="830">
        <f t="shared" si="5046"/>
        <v>0</v>
      </c>
      <c r="NYA68" s="830">
        <f t="shared" si="5046"/>
        <v>0</v>
      </c>
      <c r="NYC68" s="830">
        <f t="shared" si="5046"/>
        <v>0</v>
      </c>
      <c r="NYE68" s="830">
        <f t="shared" si="5046"/>
        <v>0</v>
      </c>
      <c r="NYG68" s="830">
        <f t="shared" si="5046"/>
        <v>0</v>
      </c>
      <c r="NYI68" s="830">
        <f t="shared" si="5046"/>
        <v>0</v>
      </c>
      <c r="NYK68" s="830">
        <f t="shared" si="5046"/>
        <v>0</v>
      </c>
      <c r="NYM68" s="830">
        <f t="shared" si="5046"/>
        <v>0</v>
      </c>
      <c r="NYO68" s="830">
        <f t="shared" si="5046"/>
        <v>0</v>
      </c>
      <c r="NYQ68" s="830">
        <f t="shared" si="5046"/>
        <v>0</v>
      </c>
      <c r="NYS68" s="830">
        <f t="shared" si="5046"/>
        <v>0</v>
      </c>
      <c r="NYU68" s="830">
        <f t="shared" si="5078"/>
        <v>0</v>
      </c>
      <c r="NYW68" s="830">
        <f t="shared" si="5078"/>
        <v>0</v>
      </c>
      <c r="NYY68" s="830">
        <f t="shared" si="5078"/>
        <v>0</v>
      </c>
      <c r="NZA68" s="830">
        <f t="shared" si="5078"/>
        <v>0</v>
      </c>
      <c r="NZC68" s="830">
        <f t="shared" si="5078"/>
        <v>0</v>
      </c>
      <c r="NZE68" s="830">
        <f t="shared" si="5078"/>
        <v>0</v>
      </c>
      <c r="NZG68" s="830">
        <f t="shared" si="5078"/>
        <v>0</v>
      </c>
      <c r="NZI68" s="830">
        <f t="shared" si="5078"/>
        <v>0</v>
      </c>
      <c r="NZK68" s="830">
        <f t="shared" si="5078"/>
        <v>0</v>
      </c>
      <c r="NZM68" s="830">
        <f t="shared" si="5078"/>
        <v>0</v>
      </c>
      <c r="NZO68" s="830">
        <f t="shared" si="5078"/>
        <v>0</v>
      </c>
      <c r="NZQ68" s="830">
        <f t="shared" si="5078"/>
        <v>0</v>
      </c>
      <c r="NZS68" s="830">
        <f t="shared" si="5078"/>
        <v>0</v>
      </c>
      <c r="NZU68" s="830">
        <f t="shared" si="5078"/>
        <v>0</v>
      </c>
      <c r="NZW68" s="830">
        <f t="shared" si="5078"/>
        <v>0</v>
      </c>
      <c r="NZY68" s="830">
        <f t="shared" si="5078"/>
        <v>0</v>
      </c>
      <c r="OAA68" s="830">
        <f t="shared" si="5078"/>
        <v>0</v>
      </c>
      <c r="OAC68" s="830">
        <f t="shared" si="5078"/>
        <v>0</v>
      </c>
      <c r="OAE68" s="830">
        <f t="shared" si="5078"/>
        <v>0</v>
      </c>
      <c r="OAG68" s="830">
        <f t="shared" si="5078"/>
        <v>0</v>
      </c>
      <c r="OAI68" s="830">
        <f t="shared" si="5078"/>
        <v>0</v>
      </c>
      <c r="OAK68" s="830">
        <f t="shared" si="5078"/>
        <v>0</v>
      </c>
      <c r="OAM68" s="830">
        <f t="shared" si="5078"/>
        <v>0</v>
      </c>
      <c r="OAO68" s="830">
        <f t="shared" si="5078"/>
        <v>0</v>
      </c>
      <c r="OAQ68" s="830">
        <f t="shared" si="5078"/>
        <v>0</v>
      </c>
      <c r="OAS68" s="830">
        <f t="shared" si="5078"/>
        <v>0</v>
      </c>
      <c r="OAU68" s="830">
        <f t="shared" si="5078"/>
        <v>0</v>
      </c>
      <c r="OAW68" s="830">
        <f t="shared" si="5078"/>
        <v>0</v>
      </c>
      <c r="OAY68" s="830">
        <f t="shared" si="5078"/>
        <v>0</v>
      </c>
      <c r="OBA68" s="830">
        <f t="shared" si="5078"/>
        <v>0</v>
      </c>
      <c r="OBC68" s="830">
        <f t="shared" si="5078"/>
        <v>0</v>
      </c>
      <c r="OBE68" s="830">
        <f t="shared" si="5078"/>
        <v>0</v>
      </c>
      <c r="OBG68" s="830">
        <f t="shared" si="5110"/>
        <v>0</v>
      </c>
      <c r="OBI68" s="830">
        <f t="shared" si="5110"/>
        <v>0</v>
      </c>
      <c r="OBK68" s="830">
        <f t="shared" si="5110"/>
        <v>0</v>
      </c>
      <c r="OBM68" s="830">
        <f t="shared" si="5110"/>
        <v>0</v>
      </c>
      <c r="OBO68" s="830">
        <f t="shared" si="5110"/>
        <v>0</v>
      </c>
      <c r="OBQ68" s="830">
        <f t="shared" si="5110"/>
        <v>0</v>
      </c>
      <c r="OBS68" s="830">
        <f t="shared" si="5110"/>
        <v>0</v>
      </c>
      <c r="OBU68" s="830">
        <f t="shared" si="5110"/>
        <v>0</v>
      </c>
      <c r="OBW68" s="830">
        <f t="shared" si="5110"/>
        <v>0</v>
      </c>
      <c r="OBY68" s="830">
        <f t="shared" si="5110"/>
        <v>0</v>
      </c>
      <c r="OCA68" s="830">
        <f t="shared" si="5110"/>
        <v>0</v>
      </c>
      <c r="OCC68" s="830">
        <f t="shared" si="5110"/>
        <v>0</v>
      </c>
      <c r="OCE68" s="830">
        <f t="shared" si="5110"/>
        <v>0</v>
      </c>
      <c r="OCG68" s="830">
        <f t="shared" si="5110"/>
        <v>0</v>
      </c>
      <c r="OCI68" s="830">
        <f t="shared" si="5110"/>
        <v>0</v>
      </c>
      <c r="OCK68" s="830">
        <f t="shared" si="5110"/>
        <v>0</v>
      </c>
      <c r="OCM68" s="830">
        <f t="shared" si="5110"/>
        <v>0</v>
      </c>
      <c r="OCO68" s="830">
        <f t="shared" si="5110"/>
        <v>0</v>
      </c>
      <c r="OCQ68" s="830">
        <f t="shared" si="5110"/>
        <v>0</v>
      </c>
      <c r="OCS68" s="830">
        <f t="shared" si="5110"/>
        <v>0</v>
      </c>
      <c r="OCU68" s="830">
        <f t="shared" si="5110"/>
        <v>0</v>
      </c>
      <c r="OCW68" s="830">
        <f t="shared" si="5110"/>
        <v>0</v>
      </c>
      <c r="OCY68" s="830">
        <f t="shared" si="5110"/>
        <v>0</v>
      </c>
      <c r="ODA68" s="830">
        <f t="shared" si="5110"/>
        <v>0</v>
      </c>
      <c r="ODC68" s="830">
        <f t="shared" si="5110"/>
        <v>0</v>
      </c>
      <c r="ODE68" s="830">
        <f t="shared" si="5110"/>
        <v>0</v>
      </c>
      <c r="ODG68" s="830">
        <f t="shared" si="5110"/>
        <v>0</v>
      </c>
      <c r="ODI68" s="830">
        <f t="shared" si="5110"/>
        <v>0</v>
      </c>
      <c r="ODK68" s="830">
        <f t="shared" si="5110"/>
        <v>0</v>
      </c>
      <c r="ODM68" s="830">
        <f t="shared" si="5110"/>
        <v>0</v>
      </c>
      <c r="ODO68" s="830">
        <f t="shared" si="5110"/>
        <v>0</v>
      </c>
      <c r="ODQ68" s="830">
        <f t="shared" si="5110"/>
        <v>0</v>
      </c>
      <c r="ODS68" s="830">
        <f t="shared" si="5142"/>
        <v>0</v>
      </c>
      <c r="ODU68" s="830">
        <f t="shared" si="5142"/>
        <v>0</v>
      </c>
      <c r="ODW68" s="830">
        <f t="shared" si="5142"/>
        <v>0</v>
      </c>
      <c r="ODY68" s="830">
        <f t="shared" si="5142"/>
        <v>0</v>
      </c>
      <c r="OEA68" s="830">
        <f t="shared" si="5142"/>
        <v>0</v>
      </c>
      <c r="OEC68" s="830">
        <f t="shared" si="5142"/>
        <v>0</v>
      </c>
      <c r="OEE68" s="830">
        <f t="shared" si="5142"/>
        <v>0</v>
      </c>
      <c r="OEG68" s="830">
        <f t="shared" si="5142"/>
        <v>0</v>
      </c>
      <c r="OEI68" s="830">
        <f t="shared" si="5142"/>
        <v>0</v>
      </c>
      <c r="OEK68" s="830">
        <f t="shared" si="5142"/>
        <v>0</v>
      </c>
      <c r="OEM68" s="830">
        <f t="shared" si="5142"/>
        <v>0</v>
      </c>
      <c r="OEO68" s="830">
        <f t="shared" si="5142"/>
        <v>0</v>
      </c>
      <c r="OEQ68" s="830">
        <f t="shared" si="5142"/>
        <v>0</v>
      </c>
      <c r="OES68" s="830">
        <f t="shared" si="5142"/>
        <v>0</v>
      </c>
      <c r="OEU68" s="830">
        <f t="shared" si="5142"/>
        <v>0</v>
      </c>
      <c r="OEW68" s="830">
        <f t="shared" si="5142"/>
        <v>0</v>
      </c>
      <c r="OEY68" s="830">
        <f t="shared" si="5142"/>
        <v>0</v>
      </c>
      <c r="OFA68" s="830">
        <f t="shared" si="5142"/>
        <v>0</v>
      </c>
      <c r="OFC68" s="830">
        <f t="shared" si="5142"/>
        <v>0</v>
      </c>
      <c r="OFE68" s="830">
        <f t="shared" si="5142"/>
        <v>0</v>
      </c>
      <c r="OFG68" s="830">
        <f t="shared" si="5142"/>
        <v>0</v>
      </c>
      <c r="OFI68" s="830">
        <f t="shared" si="5142"/>
        <v>0</v>
      </c>
      <c r="OFK68" s="830">
        <f t="shared" si="5142"/>
        <v>0</v>
      </c>
      <c r="OFM68" s="830">
        <f t="shared" si="5142"/>
        <v>0</v>
      </c>
      <c r="OFO68" s="830">
        <f t="shared" si="5142"/>
        <v>0</v>
      </c>
      <c r="OFQ68" s="830">
        <f t="shared" si="5142"/>
        <v>0</v>
      </c>
      <c r="OFS68" s="830">
        <f t="shared" si="5142"/>
        <v>0</v>
      </c>
      <c r="OFU68" s="830">
        <f t="shared" si="5142"/>
        <v>0</v>
      </c>
      <c r="OFW68" s="830">
        <f t="shared" si="5142"/>
        <v>0</v>
      </c>
      <c r="OFY68" s="830">
        <f t="shared" si="5142"/>
        <v>0</v>
      </c>
      <c r="OGA68" s="830">
        <f t="shared" si="5142"/>
        <v>0</v>
      </c>
      <c r="OGC68" s="830">
        <f t="shared" si="5142"/>
        <v>0</v>
      </c>
      <c r="OGE68" s="830">
        <f t="shared" si="5174"/>
        <v>0</v>
      </c>
      <c r="OGG68" s="830">
        <f t="shared" si="5174"/>
        <v>0</v>
      </c>
      <c r="OGI68" s="830">
        <f t="shared" si="5174"/>
        <v>0</v>
      </c>
      <c r="OGK68" s="830">
        <f t="shared" si="5174"/>
        <v>0</v>
      </c>
      <c r="OGM68" s="830">
        <f t="shared" si="5174"/>
        <v>0</v>
      </c>
      <c r="OGO68" s="830">
        <f t="shared" si="5174"/>
        <v>0</v>
      </c>
      <c r="OGQ68" s="830">
        <f t="shared" si="5174"/>
        <v>0</v>
      </c>
      <c r="OGS68" s="830">
        <f t="shared" si="5174"/>
        <v>0</v>
      </c>
      <c r="OGU68" s="830">
        <f t="shared" si="5174"/>
        <v>0</v>
      </c>
      <c r="OGW68" s="830">
        <f t="shared" si="5174"/>
        <v>0</v>
      </c>
      <c r="OGY68" s="830">
        <f t="shared" si="5174"/>
        <v>0</v>
      </c>
      <c r="OHA68" s="830">
        <f t="shared" si="5174"/>
        <v>0</v>
      </c>
      <c r="OHC68" s="830">
        <f t="shared" si="5174"/>
        <v>0</v>
      </c>
      <c r="OHE68" s="830">
        <f t="shared" si="5174"/>
        <v>0</v>
      </c>
      <c r="OHG68" s="830">
        <f t="shared" si="5174"/>
        <v>0</v>
      </c>
      <c r="OHI68" s="830">
        <f t="shared" si="5174"/>
        <v>0</v>
      </c>
      <c r="OHK68" s="830">
        <f t="shared" si="5174"/>
        <v>0</v>
      </c>
      <c r="OHM68" s="830">
        <f t="shared" si="5174"/>
        <v>0</v>
      </c>
      <c r="OHO68" s="830">
        <f t="shared" si="5174"/>
        <v>0</v>
      </c>
      <c r="OHQ68" s="830">
        <f t="shared" si="5174"/>
        <v>0</v>
      </c>
      <c r="OHS68" s="830">
        <f t="shared" si="5174"/>
        <v>0</v>
      </c>
      <c r="OHU68" s="830">
        <f t="shared" si="5174"/>
        <v>0</v>
      </c>
      <c r="OHW68" s="830">
        <f t="shared" si="5174"/>
        <v>0</v>
      </c>
      <c r="OHY68" s="830">
        <f t="shared" si="5174"/>
        <v>0</v>
      </c>
      <c r="OIA68" s="830">
        <f t="shared" si="5174"/>
        <v>0</v>
      </c>
      <c r="OIC68" s="830">
        <f t="shared" si="5174"/>
        <v>0</v>
      </c>
      <c r="OIE68" s="830">
        <f t="shared" si="5174"/>
        <v>0</v>
      </c>
      <c r="OIG68" s="830">
        <f t="shared" si="5174"/>
        <v>0</v>
      </c>
      <c r="OII68" s="830">
        <f t="shared" si="5174"/>
        <v>0</v>
      </c>
      <c r="OIK68" s="830">
        <f t="shared" si="5174"/>
        <v>0</v>
      </c>
      <c r="OIM68" s="830">
        <f t="shared" si="5174"/>
        <v>0</v>
      </c>
      <c r="OIO68" s="830">
        <f t="shared" si="5174"/>
        <v>0</v>
      </c>
      <c r="OIQ68" s="830">
        <f t="shared" si="5206"/>
        <v>0</v>
      </c>
      <c r="OIS68" s="830">
        <f t="shared" si="5206"/>
        <v>0</v>
      </c>
      <c r="OIU68" s="830">
        <f t="shared" si="5206"/>
        <v>0</v>
      </c>
      <c r="OIW68" s="830">
        <f t="shared" si="5206"/>
        <v>0</v>
      </c>
      <c r="OIY68" s="830">
        <f t="shared" si="5206"/>
        <v>0</v>
      </c>
      <c r="OJA68" s="830">
        <f t="shared" si="5206"/>
        <v>0</v>
      </c>
      <c r="OJC68" s="830">
        <f t="shared" si="5206"/>
        <v>0</v>
      </c>
      <c r="OJE68" s="830">
        <f t="shared" si="5206"/>
        <v>0</v>
      </c>
      <c r="OJG68" s="830">
        <f t="shared" si="5206"/>
        <v>0</v>
      </c>
      <c r="OJI68" s="830">
        <f t="shared" si="5206"/>
        <v>0</v>
      </c>
      <c r="OJK68" s="830">
        <f t="shared" si="5206"/>
        <v>0</v>
      </c>
      <c r="OJM68" s="830">
        <f t="shared" si="5206"/>
        <v>0</v>
      </c>
      <c r="OJO68" s="830">
        <f t="shared" si="5206"/>
        <v>0</v>
      </c>
      <c r="OJQ68" s="830">
        <f t="shared" si="5206"/>
        <v>0</v>
      </c>
      <c r="OJS68" s="830">
        <f t="shared" si="5206"/>
        <v>0</v>
      </c>
      <c r="OJU68" s="830">
        <f t="shared" si="5206"/>
        <v>0</v>
      </c>
      <c r="OJW68" s="830">
        <f t="shared" si="5206"/>
        <v>0</v>
      </c>
      <c r="OJY68" s="830">
        <f t="shared" si="5206"/>
        <v>0</v>
      </c>
      <c r="OKA68" s="830">
        <f t="shared" si="5206"/>
        <v>0</v>
      </c>
      <c r="OKC68" s="830">
        <f t="shared" si="5206"/>
        <v>0</v>
      </c>
      <c r="OKE68" s="830">
        <f t="shared" si="5206"/>
        <v>0</v>
      </c>
      <c r="OKG68" s="830">
        <f t="shared" si="5206"/>
        <v>0</v>
      </c>
      <c r="OKI68" s="830">
        <f t="shared" si="5206"/>
        <v>0</v>
      </c>
      <c r="OKK68" s="830">
        <f t="shared" si="5206"/>
        <v>0</v>
      </c>
      <c r="OKM68" s="830">
        <f t="shared" si="5206"/>
        <v>0</v>
      </c>
      <c r="OKO68" s="830">
        <f t="shared" si="5206"/>
        <v>0</v>
      </c>
      <c r="OKQ68" s="830">
        <f t="shared" si="5206"/>
        <v>0</v>
      </c>
      <c r="OKS68" s="830">
        <f t="shared" si="5206"/>
        <v>0</v>
      </c>
      <c r="OKU68" s="830">
        <f t="shared" si="5206"/>
        <v>0</v>
      </c>
      <c r="OKW68" s="830">
        <f t="shared" si="5206"/>
        <v>0</v>
      </c>
      <c r="OKY68" s="830">
        <f t="shared" si="5206"/>
        <v>0</v>
      </c>
      <c r="OLA68" s="830">
        <f t="shared" si="5206"/>
        <v>0</v>
      </c>
      <c r="OLC68" s="830">
        <f t="shared" si="5238"/>
        <v>0</v>
      </c>
      <c r="OLE68" s="830">
        <f t="shared" si="5238"/>
        <v>0</v>
      </c>
      <c r="OLG68" s="830">
        <f t="shared" si="5238"/>
        <v>0</v>
      </c>
      <c r="OLI68" s="830">
        <f t="shared" si="5238"/>
        <v>0</v>
      </c>
      <c r="OLK68" s="830">
        <f t="shared" si="5238"/>
        <v>0</v>
      </c>
      <c r="OLM68" s="830">
        <f t="shared" si="5238"/>
        <v>0</v>
      </c>
      <c r="OLO68" s="830">
        <f t="shared" si="5238"/>
        <v>0</v>
      </c>
      <c r="OLQ68" s="830">
        <f t="shared" si="5238"/>
        <v>0</v>
      </c>
      <c r="OLS68" s="830">
        <f t="shared" si="5238"/>
        <v>0</v>
      </c>
      <c r="OLU68" s="830">
        <f t="shared" si="5238"/>
        <v>0</v>
      </c>
      <c r="OLW68" s="830">
        <f t="shared" si="5238"/>
        <v>0</v>
      </c>
      <c r="OLY68" s="830">
        <f t="shared" si="5238"/>
        <v>0</v>
      </c>
      <c r="OMA68" s="830">
        <f t="shared" si="5238"/>
        <v>0</v>
      </c>
      <c r="OMC68" s="830">
        <f t="shared" si="5238"/>
        <v>0</v>
      </c>
      <c r="OME68" s="830">
        <f t="shared" si="5238"/>
        <v>0</v>
      </c>
      <c r="OMG68" s="830">
        <f t="shared" si="5238"/>
        <v>0</v>
      </c>
      <c r="OMI68" s="830">
        <f t="shared" si="5238"/>
        <v>0</v>
      </c>
      <c r="OMK68" s="830">
        <f t="shared" si="5238"/>
        <v>0</v>
      </c>
      <c r="OMM68" s="830">
        <f t="shared" si="5238"/>
        <v>0</v>
      </c>
      <c r="OMO68" s="830">
        <f t="shared" si="5238"/>
        <v>0</v>
      </c>
      <c r="OMQ68" s="830">
        <f t="shared" si="5238"/>
        <v>0</v>
      </c>
      <c r="OMS68" s="830">
        <f t="shared" si="5238"/>
        <v>0</v>
      </c>
      <c r="OMU68" s="830">
        <f t="shared" si="5238"/>
        <v>0</v>
      </c>
      <c r="OMW68" s="830">
        <f t="shared" si="5238"/>
        <v>0</v>
      </c>
      <c r="OMY68" s="830">
        <f t="shared" si="5238"/>
        <v>0</v>
      </c>
      <c r="ONA68" s="830">
        <f t="shared" si="5238"/>
        <v>0</v>
      </c>
      <c r="ONC68" s="830">
        <f t="shared" si="5238"/>
        <v>0</v>
      </c>
      <c r="ONE68" s="830">
        <f t="shared" si="5238"/>
        <v>0</v>
      </c>
      <c r="ONG68" s="830">
        <f t="shared" si="5238"/>
        <v>0</v>
      </c>
      <c r="ONI68" s="830">
        <f t="shared" si="5238"/>
        <v>0</v>
      </c>
      <c r="ONK68" s="830">
        <f t="shared" si="5238"/>
        <v>0</v>
      </c>
      <c r="ONM68" s="830">
        <f t="shared" si="5238"/>
        <v>0</v>
      </c>
      <c r="ONO68" s="830">
        <f t="shared" si="5270"/>
        <v>0</v>
      </c>
      <c r="ONQ68" s="830">
        <f t="shared" si="5270"/>
        <v>0</v>
      </c>
      <c r="ONS68" s="830">
        <f t="shared" si="5270"/>
        <v>0</v>
      </c>
      <c r="ONU68" s="830">
        <f t="shared" si="5270"/>
        <v>0</v>
      </c>
      <c r="ONW68" s="830">
        <f t="shared" si="5270"/>
        <v>0</v>
      </c>
      <c r="ONY68" s="830">
        <f t="shared" si="5270"/>
        <v>0</v>
      </c>
      <c r="OOA68" s="830">
        <f t="shared" si="5270"/>
        <v>0</v>
      </c>
      <c r="OOC68" s="830">
        <f t="shared" si="5270"/>
        <v>0</v>
      </c>
      <c r="OOE68" s="830">
        <f t="shared" si="5270"/>
        <v>0</v>
      </c>
      <c r="OOG68" s="830">
        <f t="shared" si="5270"/>
        <v>0</v>
      </c>
      <c r="OOI68" s="830">
        <f t="shared" si="5270"/>
        <v>0</v>
      </c>
      <c r="OOK68" s="830">
        <f t="shared" si="5270"/>
        <v>0</v>
      </c>
      <c r="OOM68" s="830">
        <f t="shared" si="5270"/>
        <v>0</v>
      </c>
      <c r="OOO68" s="830">
        <f t="shared" si="5270"/>
        <v>0</v>
      </c>
      <c r="OOQ68" s="830">
        <f t="shared" si="5270"/>
        <v>0</v>
      </c>
      <c r="OOS68" s="830">
        <f t="shared" si="5270"/>
        <v>0</v>
      </c>
      <c r="OOU68" s="830">
        <f t="shared" si="5270"/>
        <v>0</v>
      </c>
      <c r="OOW68" s="830">
        <f t="shared" si="5270"/>
        <v>0</v>
      </c>
      <c r="OOY68" s="830">
        <f t="shared" si="5270"/>
        <v>0</v>
      </c>
      <c r="OPA68" s="830">
        <f t="shared" si="5270"/>
        <v>0</v>
      </c>
      <c r="OPC68" s="830">
        <f t="shared" si="5270"/>
        <v>0</v>
      </c>
      <c r="OPE68" s="830">
        <f t="shared" si="5270"/>
        <v>0</v>
      </c>
      <c r="OPG68" s="830">
        <f t="shared" si="5270"/>
        <v>0</v>
      </c>
      <c r="OPI68" s="830">
        <f t="shared" si="5270"/>
        <v>0</v>
      </c>
      <c r="OPK68" s="830">
        <f t="shared" si="5270"/>
        <v>0</v>
      </c>
      <c r="OPM68" s="830">
        <f t="shared" si="5270"/>
        <v>0</v>
      </c>
      <c r="OPO68" s="830">
        <f t="shared" si="5270"/>
        <v>0</v>
      </c>
      <c r="OPQ68" s="830">
        <f t="shared" si="5270"/>
        <v>0</v>
      </c>
      <c r="OPS68" s="830">
        <f t="shared" si="5270"/>
        <v>0</v>
      </c>
      <c r="OPU68" s="830">
        <f t="shared" si="5270"/>
        <v>0</v>
      </c>
      <c r="OPW68" s="830">
        <f t="shared" si="5270"/>
        <v>0</v>
      </c>
      <c r="OPY68" s="830">
        <f t="shared" si="5270"/>
        <v>0</v>
      </c>
      <c r="OQA68" s="830">
        <f t="shared" si="5302"/>
        <v>0</v>
      </c>
      <c r="OQC68" s="830">
        <f t="shared" si="5302"/>
        <v>0</v>
      </c>
      <c r="OQE68" s="830">
        <f t="shared" si="5302"/>
        <v>0</v>
      </c>
      <c r="OQG68" s="830">
        <f t="shared" si="5302"/>
        <v>0</v>
      </c>
      <c r="OQI68" s="830">
        <f t="shared" si="5302"/>
        <v>0</v>
      </c>
      <c r="OQK68" s="830">
        <f t="shared" si="5302"/>
        <v>0</v>
      </c>
      <c r="OQM68" s="830">
        <f t="shared" si="5302"/>
        <v>0</v>
      </c>
      <c r="OQO68" s="830">
        <f t="shared" si="5302"/>
        <v>0</v>
      </c>
      <c r="OQQ68" s="830">
        <f t="shared" si="5302"/>
        <v>0</v>
      </c>
      <c r="OQS68" s="830">
        <f t="shared" si="5302"/>
        <v>0</v>
      </c>
      <c r="OQU68" s="830">
        <f t="shared" si="5302"/>
        <v>0</v>
      </c>
      <c r="OQW68" s="830">
        <f t="shared" si="5302"/>
        <v>0</v>
      </c>
      <c r="OQY68" s="830">
        <f t="shared" si="5302"/>
        <v>0</v>
      </c>
      <c r="ORA68" s="830">
        <f t="shared" si="5302"/>
        <v>0</v>
      </c>
      <c r="ORC68" s="830">
        <f t="shared" si="5302"/>
        <v>0</v>
      </c>
      <c r="ORE68" s="830">
        <f t="shared" si="5302"/>
        <v>0</v>
      </c>
      <c r="ORG68" s="830">
        <f t="shared" si="5302"/>
        <v>0</v>
      </c>
      <c r="ORI68" s="830">
        <f t="shared" si="5302"/>
        <v>0</v>
      </c>
      <c r="ORK68" s="830">
        <f t="shared" si="5302"/>
        <v>0</v>
      </c>
      <c r="ORM68" s="830">
        <f t="shared" si="5302"/>
        <v>0</v>
      </c>
      <c r="ORO68" s="830">
        <f t="shared" si="5302"/>
        <v>0</v>
      </c>
      <c r="ORQ68" s="830">
        <f t="shared" si="5302"/>
        <v>0</v>
      </c>
      <c r="ORS68" s="830">
        <f t="shared" si="5302"/>
        <v>0</v>
      </c>
      <c r="ORU68" s="830">
        <f t="shared" si="5302"/>
        <v>0</v>
      </c>
      <c r="ORW68" s="830">
        <f t="shared" si="5302"/>
        <v>0</v>
      </c>
      <c r="ORY68" s="830">
        <f t="shared" si="5302"/>
        <v>0</v>
      </c>
      <c r="OSA68" s="830">
        <f t="shared" si="5302"/>
        <v>0</v>
      </c>
      <c r="OSC68" s="830">
        <f t="shared" si="5302"/>
        <v>0</v>
      </c>
      <c r="OSE68" s="830">
        <f t="shared" si="5302"/>
        <v>0</v>
      </c>
      <c r="OSG68" s="830">
        <f t="shared" si="5302"/>
        <v>0</v>
      </c>
      <c r="OSI68" s="830">
        <f t="shared" si="5302"/>
        <v>0</v>
      </c>
      <c r="OSK68" s="830">
        <f t="shared" si="5302"/>
        <v>0</v>
      </c>
      <c r="OSM68" s="830">
        <f t="shared" si="5334"/>
        <v>0</v>
      </c>
      <c r="OSO68" s="830">
        <f t="shared" si="5334"/>
        <v>0</v>
      </c>
      <c r="OSQ68" s="830">
        <f t="shared" si="5334"/>
        <v>0</v>
      </c>
      <c r="OSS68" s="830">
        <f t="shared" si="5334"/>
        <v>0</v>
      </c>
      <c r="OSU68" s="830">
        <f t="shared" si="5334"/>
        <v>0</v>
      </c>
      <c r="OSW68" s="830">
        <f t="shared" si="5334"/>
        <v>0</v>
      </c>
      <c r="OSY68" s="830">
        <f t="shared" si="5334"/>
        <v>0</v>
      </c>
      <c r="OTA68" s="830">
        <f t="shared" si="5334"/>
        <v>0</v>
      </c>
      <c r="OTC68" s="830">
        <f t="shared" si="5334"/>
        <v>0</v>
      </c>
      <c r="OTE68" s="830">
        <f t="shared" si="5334"/>
        <v>0</v>
      </c>
      <c r="OTG68" s="830">
        <f t="shared" si="5334"/>
        <v>0</v>
      </c>
      <c r="OTI68" s="830">
        <f t="shared" si="5334"/>
        <v>0</v>
      </c>
      <c r="OTK68" s="830">
        <f t="shared" si="5334"/>
        <v>0</v>
      </c>
      <c r="OTM68" s="830">
        <f t="shared" si="5334"/>
        <v>0</v>
      </c>
      <c r="OTO68" s="830">
        <f t="shared" si="5334"/>
        <v>0</v>
      </c>
      <c r="OTQ68" s="830">
        <f t="shared" si="5334"/>
        <v>0</v>
      </c>
      <c r="OTS68" s="830">
        <f t="shared" si="5334"/>
        <v>0</v>
      </c>
      <c r="OTU68" s="830">
        <f t="shared" si="5334"/>
        <v>0</v>
      </c>
      <c r="OTW68" s="830">
        <f t="shared" si="5334"/>
        <v>0</v>
      </c>
      <c r="OTY68" s="830">
        <f t="shared" si="5334"/>
        <v>0</v>
      </c>
      <c r="OUA68" s="830">
        <f t="shared" si="5334"/>
        <v>0</v>
      </c>
      <c r="OUC68" s="830">
        <f t="shared" si="5334"/>
        <v>0</v>
      </c>
      <c r="OUE68" s="830">
        <f t="shared" si="5334"/>
        <v>0</v>
      </c>
      <c r="OUG68" s="830">
        <f t="shared" si="5334"/>
        <v>0</v>
      </c>
      <c r="OUI68" s="830">
        <f t="shared" si="5334"/>
        <v>0</v>
      </c>
      <c r="OUK68" s="830">
        <f t="shared" si="5334"/>
        <v>0</v>
      </c>
      <c r="OUM68" s="830">
        <f t="shared" si="5334"/>
        <v>0</v>
      </c>
      <c r="OUO68" s="830">
        <f t="shared" si="5334"/>
        <v>0</v>
      </c>
      <c r="OUQ68" s="830">
        <f t="shared" si="5334"/>
        <v>0</v>
      </c>
      <c r="OUS68" s="830">
        <f t="shared" si="5334"/>
        <v>0</v>
      </c>
      <c r="OUU68" s="830">
        <f t="shared" si="5334"/>
        <v>0</v>
      </c>
      <c r="OUW68" s="830">
        <f t="shared" si="5334"/>
        <v>0</v>
      </c>
      <c r="OUY68" s="830">
        <f t="shared" si="5366"/>
        <v>0</v>
      </c>
      <c r="OVA68" s="830">
        <f t="shared" si="5366"/>
        <v>0</v>
      </c>
      <c r="OVC68" s="830">
        <f t="shared" si="5366"/>
        <v>0</v>
      </c>
      <c r="OVE68" s="830">
        <f t="shared" si="5366"/>
        <v>0</v>
      </c>
      <c r="OVG68" s="830">
        <f t="shared" si="5366"/>
        <v>0</v>
      </c>
      <c r="OVI68" s="830">
        <f t="shared" si="5366"/>
        <v>0</v>
      </c>
      <c r="OVK68" s="830">
        <f t="shared" si="5366"/>
        <v>0</v>
      </c>
      <c r="OVM68" s="830">
        <f t="shared" si="5366"/>
        <v>0</v>
      </c>
      <c r="OVO68" s="830">
        <f t="shared" si="5366"/>
        <v>0</v>
      </c>
      <c r="OVQ68" s="830">
        <f t="shared" si="5366"/>
        <v>0</v>
      </c>
      <c r="OVS68" s="830">
        <f t="shared" si="5366"/>
        <v>0</v>
      </c>
      <c r="OVU68" s="830">
        <f t="shared" si="5366"/>
        <v>0</v>
      </c>
      <c r="OVW68" s="830">
        <f t="shared" si="5366"/>
        <v>0</v>
      </c>
      <c r="OVY68" s="830">
        <f t="shared" si="5366"/>
        <v>0</v>
      </c>
      <c r="OWA68" s="830">
        <f t="shared" si="5366"/>
        <v>0</v>
      </c>
      <c r="OWC68" s="830">
        <f t="shared" si="5366"/>
        <v>0</v>
      </c>
      <c r="OWE68" s="830">
        <f t="shared" si="5366"/>
        <v>0</v>
      </c>
      <c r="OWG68" s="830">
        <f t="shared" si="5366"/>
        <v>0</v>
      </c>
      <c r="OWI68" s="830">
        <f t="shared" si="5366"/>
        <v>0</v>
      </c>
      <c r="OWK68" s="830">
        <f t="shared" si="5366"/>
        <v>0</v>
      </c>
      <c r="OWM68" s="830">
        <f t="shared" si="5366"/>
        <v>0</v>
      </c>
      <c r="OWO68" s="830">
        <f t="shared" si="5366"/>
        <v>0</v>
      </c>
      <c r="OWQ68" s="830">
        <f t="shared" si="5366"/>
        <v>0</v>
      </c>
      <c r="OWS68" s="830">
        <f t="shared" si="5366"/>
        <v>0</v>
      </c>
      <c r="OWU68" s="830">
        <f t="shared" si="5366"/>
        <v>0</v>
      </c>
      <c r="OWW68" s="830">
        <f t="shared" si="5366"/>
        <v>0</v>
      </c>
      <c r="OWY68" s="830">
        <f t="shared" si="5366"/>
        <v>0</v>
      </c>
      <c r="OXA68" s="830">
        <f t="shared" si="5366"/>
        <v>0</v>
      </c>
      <c r="OXC68" s="830">
        <f t="shared" si="5366"/>
        <v>0</v>
      </c>
      <c r="OXE68" s="830">
        <f t="shared" si="5366"/>
        <v>0</v>
      </c>
      <c r="OXG68" s="830">
        <f t="shared" si="5366"/>
        <v>0</v>
      </c>
      <c r="OXI68" s="830">
        <f t="shared" si="5366"/>
        <v>0</v>
      </c>
      <c r="OXK68" s="830">
        <f t="shared" si="5398"/>
        <v>0</v>
      </c>
      <c r="OXM68" s="830">
        <f t="shared" si="5398"/>
        <v>0</v>
      </c>
      <c r="OXO68" s="830">
        <f t="shared" si="5398"/>
        <v>0</v>
      </c>
      <c r="OXQ68" s="830">
        <f t="shared" si="5398"/>
        <v>0</v>
      </c>
      <c r="OXS68" s="830">
        <f t="shared" si="5398"/>
        <v>0</v>
      </c>
      <c r="OXU68" s="830">
        <f t="shared" si="5398"/>
        <v>0</v>
      </c>
      <c r="OXW68" s="830">
        <f t="shared" si="5398"/>
        <v>0</v>
      </c>
      <c r="OXY68" s="830">
        <f t="shared" si="5398"/>
        <v>0</v>
      </c>
      <c r="OYA68" s="830">
        <f t="shared" si="5398"/>
        <v>0</v>
      </c>
      <c r="OYC68" s="830">
        <f t="shared" si="5398"/>
        <v>0</v>
      </c>
      <c r="OYE68" s="830">
        <f t="shared" si="5398"/>
        <v>0</v>
      </c>
      <c r="OYG68" s="830">
        <f t="shared" si="5398"/>
        <v>0</v>
      </c>
      <c r="OYI68" s="830">
        <f t="shared" si="5398"/>
        <v>0</v>
      </c>
      <c r="OYK68" s="830">
        <f t="shared" si="5398"/>
        <v>0</v>
      </c>
      <c r="OYM68" s="830">
        <f t="shared" si="5398"/>
        <v>0</v>
      </c>
      <c r="OYO68" s="830">
        <f t="shared" si="5398"/>
        <v>0</v>
      </c>
      <c r="OYQ68" s="830">
        <f t="shared" si="5398"/>
        <v>0</v>
      </c>
      <c r="OYS68" s="830">
        <f t="shared" si="5398"/>
        <v>0</v>
      </c>
      <c r="OYU68" s="830">
        <f t="shared" si="5398"/>
        <v>0</v>
      </c>
      <c r="OYW68" s="830">
        <f t="shared" si="5398"/>
        <v>0</v>
      </c>
      <c r="OYY68" s="830">
        <f t="shared" si="5398"/>
        <v>0</v>
      </c>
      <c r="OZA68" s="830">
        <f t="shared" si="5398"/>
        <v>0</v>
      </c>
      <c r="OZC68" s="830">
        <f t="shared" si="5398"/>
        <v>0</v>
      </c>
      <c r="OZE68" s="830">
        <f t="shared" si="5398"/>
        <v>0</v>
      </c>
      <c r="OZG68" s="830">
        <f t="shared" si="5398"/>
        <v>0</v>
      </c>
      <c r="OZI68" s="830">
        <f t="shared" si="5398"/>
        <v>0</v>
      </c>
      <c r="OZK68" s="830">
        <f t="shared" si="5398"/>
        <v>0</v>
      </c>
      <c r="OZM68" s="830">
        <f t="shared" si="5398"/>
        <v>0</v>
      </c>
      <c r="OZO68" s="830">
        <f t="shared" si="5398"/>
        <v>0</v>
      </c>
      <c r="OZQ68" s="830">
        <f t="shared" si="5398"/>
        <v>0</v>
      </c>
      <c r="OZS68" s="830">
        <f t="shared" si="5398"/>
        <v>0</v>
      </c>
      <c r="OZU68" s="830">
        <f t="shared" si="5398"/>
        <v>0</v>
      </c>
      <c r="OZW68" s="830">
        <f t="shared" si="5430"/>
        <v>0</v>
      </c>
      <c r="OZY68" s="830">
        <f t="shared" si="5430"/>
        <v>0</v>
      </c>
      <c r="PAA68" s="830">
        <f t="shared" si="5430"/>
        <v>0</v>
      </c>
      <c r="PAC68" s="830">
        <f t="shared" si="5430"/>
        <v>0</v>
      </c>
      <c r="PAE68" s="830">
        <f t="shared" si="5430"/>
        <v>0</v>
      </c>
      <c r="PAG68" s="830">
        <f t="shared" si="5430"/>
        <v>0</v>
      </c>
      <c r="PAI68" s="830">
        <f t="shared" si="5430"/>
        <v>0</v>
      </c>
      <c r="PAK68" s="830">
        <f t="shared" si="5430"/>
        <v>0</v>
      </c>
      <c r="PAM68" s="830">
        <f t="shared" si="5430"/>
        <v>0</v>
      </c>
      <c r="PAO68" s="830">
        <f t="shared" si="5430"/>
        <v>0</v>
      </c>
      <c r="PAQ68" s="830">
        <f t="shared" si="5430"/>
        <v>0</v>
      </c>
      <c r="PAS68" s="830">
        <f t="shared" si="5430"/>
        <v>0</v>
      </c>
      <c r="PAU68" s="830">
        <f t="shared" si="5430"/>
        <v>0</v>
      </c>
      <c r="PAW68" s="830">
        <f t="shared" si="5430"/>
        <v>0</v>
      </c>
      <c r="PAY68" s="830">
        <f t="shared" si="5430"/>
        <v>0</v>
      </c>
      <c r="PBA68" s="830">
        <f t="shared" si="5430"/>
        <v>0</v>
      </c>
      <c r="PBC68" s="830">
        <f t="shared" si="5430"/>
        <v>0</v>
      </c>
      <c r="PBE68" s="830">
        <f t="shared" si="5430"/>
        <v>0</v>
      </c>
      <c r="PBG68" s="830">
        <f t="shared" si="5430"/>
        <v>0</v>
      </c>
      <c r="PBI68" s="830">
        <f t="shared" si="5430"/>
        <v>0</v>
      </c>
      <c r="PBK68" s="830">
        <f t="shared" si="5430"/>
        <v>0</v>
      </c>
      <c r="PBM68" s="830">
        <f t="shared" si="5430"/>
        <v>0</v>
      </c>
      <c r="PBO68" s="830">
        <f t="shared" si="5430"/>
        <v>0</v>
      </c>
      <c r="PBQ68" s="830">
        <f t="shared" si="5430"/>
        <v>0</v>
      </c>
      <c r="PBS68" s="830">
        <f t="shared" si="5430"/>
        <v>0</v>
      </c>
      <c r="PBU68" s="830">
        <f t="shared" si="5430"/>
        <v>0</v>
      </c>
      <c r="PBW68" s="830">
        <f t="shared" si="5430"/>
        <v>0</v>
      </c>
      <c r="PBY68" s="830">
        <f t="shared" si="5430"/>
        <v>0</v>
      </c>
      <c r="PCA68" s="830">
        <f t="shared" si="5430"/>
        <v>0</v>
      </c>
      <c r="PCC68" s="830">
        <f t="shared" si="5430"/>
        <v>0</v>
      </c>
      <c r="PCE68" s="830">
        <f t="shared" si="5430"/>
        <v>0</v>
      </c>
      <c r="PCG68" s="830">
        <f t="shared" si="5430"/>
        <v>0</v>
      </c>
      <c r="PCI68" s="830">
        <f t="shared" si="5462"/>
        <v>0</v>
      </c>
      <c r="PCK68" s="830">
        <f t="shared" si="5462"/>
        <v>0</v>
      </c>
      <c r="PCM68" s="830">
        <f t="shared" si="5462"/>
        <v>0</v>
      </c>
      <c r="PCO68" s="830">
        <f t="shared" si="5462"/>
        <v>0</v>
      </c>
      <c r="PCQ68" s="830">
        <f t="shared" si="5462"/>
        <v>0</v>
      </c>
      <c r="PCS68" s="830">
        <f t="shared" si="5462"/>
        <v>0</v>
      </c>
      <c r="PCU68" s="830">
        <f t="shared" si="5462"/>
        <v>0</v>
      </c>
      <c r="PCW68" s="830">
        <f t="shared" si="5462"/>
        <v>0</v>
      </c>
      <c r="PCY68" s="830">
        <f t="shared" si="5462"/>
        <v>0</v>
      </c>
      <c r="PDA68" s="830">
        <f t="shared" si="5462"/>
        <v>0</v>
      </c>
      <c r="PDC68" s="830">
        <f t="shared" si="5462"/>
        <v>0</v>
      </c>
      <c r="PDE68" s="830">
        <f t="shared" si="5462"/>
        <v>0</v>
      </c>
      <c r="PDG68" s="830">
        <f t="shared" si="5462"/>
        <v>0</v>
      </c>
      <c r="PDI68" s="830">
        <f t="shared" si="5462"/>
        <v>0</v>
      </c>
      <c r="PDK68" s="830">
        <f t="shared" si="5462"/>
        <v>0</v>
      </c>
      <c r="PDM68" s="830">
        <f t="shared" si="5462"/>
        <v>0</v>
      </c>
      <c r="PDO68" s="830">
        <f t="shared" si="5462"/>
        <v>0</v>
      </c>
      <c r="PDQ68" s="830">
        <f t="shared" si="5462"/>
        <v>0</v>
      </c>
      <c r="PDS68" s="830">
        <f t="shared" si="5462"/>
        <v>0</v>
      </c>
      <c r="PDU68" s="830">
        <f t="shared" si="5462"/>
        <v>0</v>
      </c>
      <c r="PDW68" s="830">
        <f t="shared" si="5462"/>
        <v>0</v>
      </c>
      <c r="PDY68" s="830">
        <f t="shared" si="5462"/>
        <v>0</v>
      </c>
      <c r="PEA68" s="830">
        <f t="shared" si="5462"/>
        <v>0</v>
      </c>
      <c r="PEC68" s="830">
        <f t="shared" si="5462"/>
        <v>0</v>
      </c>
      <c r="PEE68" s="830">
        <f t="shared" si="5462"/>
        <v>0</v>
      </c>
      <c r="PEG68" s="830">
        <f t="shared" si="5462"/>
        <v>0</v>
      </c>
      <c r="PEI68" s="830">
        <f t="shared" si="5462"/>
        <v>0</v>
      </c>
      <c r="PEK68" s="830">
        <f t="shared" si="5462"/>
        <v>0</v>
      </c>
      <c r="PEM68" s="830">
        <f t="shared" si="5462"/>
        <v>0</v>
      </c>
      <c r="PEO68" s="830">
        <f t="shared" si="5462"/>
        <v>0</v>
      </c>
      <c r="PEQ68" s="830">
        <f t="shared" si="5462"/>
        <v>0</v>
      </c>
      <c r="PES68" s="830">
        <f t="shared" si="5462"/>
        <v>0</v>
      </c>
      <c r="PEU68" s="830">
        <f t="shared" si="5494"/>
        <v>0</v>
      </c>
      <c r="PEW68" s="830">
        <f t="shared" si="5494"/>
        <v>0</v>
      </c>
      <c r="PEY68" s="830">
        <f t="shared" si="5494"/>
        <v>0</v>
      </c>
      <c r="PFA68" s="830">
        <f t="shared" si="5494"/>
        <v>0</v>
      </c>
      <c r="PFC68" s="830">
        <f t="shared" si="5494"/>
        <v>0</v>
      </c>
      <c r="PFE68" s="830">
        <f t="shared" si="5494"/>
        <v>0</v>
      </c>
      <c r="PFG68" s="830">
        <f t="shared" si="5494"/>
        <v>0</v>
      </c>
      <c r="PFI68" s="830">
        <f t="shared" si="5494"/>
        <v>0</v>
      </c>
      <c r="PFK68" s="830">
        <f t="shared" si="5494"/>
        <v>0</v>
      </c>
      <c r="PFM68" s="830">
        <f t="shared" si="5494"/>
        <v>0</v>
      </c>
      <c r="PFO68" s="830">
        <f t="shared" si="5494"/>
        <v>0</v>
      </c>
      <c r="PFQ68" s="830">
        <f t="shared" si="5494"/>
        <v>0</v>
      </c>
      <c r="PFS68" s="830">
        <f t="shared" si="5494"/>
        <v>0</v>
      </c>
      <c r="PFU68" s="830">
        <f t="shared" si="5494"/>
        <v>0</v>
      </c>
      <c r="PFW68" s="830">
        <f t="shared" si="5494"/>
        <v>0</v>
      </c>
      <c r="PFY68" s="830">
        <f t="shared" si="5494"/>
        <v>0</v>
      </c>
      <c r="PGA68" s="830">
        <f t="shared" si="5494"/>
        <v>0</v>
      </c>
      <c r="PGC68" s="830">
        <f t="shared" si="5494"/>
        <v>0</v>
      </c>
      <c r="PGE68" s="830">
        <f t="shared" si="5494"/>
        <v>0</v>
      </c>
      <c r="PGG68" s="830">
        <f t="shared" si="5494"/>
        <v>0</v>
      </c>
      <c r="PGI68" s="830">
        <f t="shared" si="5494"/>
        <v>0</v>
      </c>
      <c r="PGK68" s="830">
        <f t="shared" si="5494"/>
        <v>0</v>
      </c>
      <c r="PGM68" s="830">
        <f t="shared" si="5494"/>
        <v>0</v>
      </c>
      <c r="PGO68" s="830">
        <f t="shared" si="5494"/>
        <v>0</v>
      </c>
      <c r="PGQ68" s="830">
        <f t="shared" si="5494"/>
        <v>0</v>
      </c>
      <c r="PGS68" s="830">
        <f t="shared" si="5494"/>
        <v>0</v>
      </c>
      <c r="PGU68" s="830">
        <f t="shared" si="5494"/>
        <v>0</v>
      </c>
      <c r="PGW68" s="830">
        <f t="shared" si="5494"/>
        <v>0</v>
      </c>
      <c r="PGY68" s="830">
        <f t="shared" si="5494"/>
        <v>0</v>
      </c>
      <c r="PHA68" s="830">
        <f t="shared" si="5494"/>
        <v>0</v>
      </c>
      <c r="PHC68" s="830">
        <f t="shared" si="5494"/>
        <v>0</v>
      </c>
      <c r="PHE68" s="830">
        <f t="shared" si="5494"/>
        <v>0</v>
      </c>
      <c r="PHG68" s="830">
        <f t="shared" si="5526"/>
        <v>0</v>
      </c>
      <c r="PHI68" s="830">
        <f t="shared" si="5526"/>
        <v>0</v>
      </c>
      <c r="PHK68" s="830">
        <f t="shared" si="5526"/>
        <v>0</v>
      </c>
      <c r="PHM68" s="830">
        <f t="shared" si="5526"/>
        <v>0</v>
      </c>
      <c r="PHO68" s="830">
        <f t="shared" si="5526"/>
        <v>0</v>
      </c>
      <c r="PHQ68" s="830">
        <f t="shared" si="5526"/>
        <v>0</v>
      </c>
      <c r="PHS68" s="830">
        <f t="shared" si="5526"/>
        <v>0</v>
      </c>
      <c r="PHU68" s="830">
        <f t="shared" si="5526"/>
        <v>0</v>
      </c>
      <c r="PHW68" s="830">
        <f t="shared" si="5526"/>
        <v>0</v>
      </c>
      <c r="PHY68" s="830">
        <f t="shared" si="5526"/>
        <v>0</v>
      </c>
      <c r="PIA68" s="830">
        <f t="shared" si="5526"/>
        <v>0</v>
      </c>
      <c r="PIC68" s="830">
        <f t="shared" si="5526"/>
        <v>0</v>
      </c>
      <c r="PIE68" s="830">
        <f t="shared" si="5526"/>
        <v>0</v>
      </c>
      <c r="PIG68" s="830">
        <f t="shared" si="5526"/>
        <v>0</v>
      </c>
      <c r="PII68" s="830">
        <f t="shared" si="5526"/>
        <v>0</v>
      </c>
      <c r="PIK68" s="830">
        <f t="shared" si="5526"/>
        <v>0</v>
      </c>
      <c r="PIM68" s="830">
        <f t="shared" si="5526"/>
        <v>0</v>
      </c>
      <c r="PIO68" s="830">
        <f t="shared" si="5526"/>
        <v>0</v>
      </c>
      <c r="PIQ68" s="830">
        <f t="shared" si="5526"/>
        <v>0</v>
      </c>
      <c r="PIS68" s="830">
        <f t="shared" si="5526"/>
        <v>0</v>
      </c>
      <c r="PIU68" s="830">
        <f t="shared" si="5526"/>
        <v>0</v>
      </c>
      <c r="PIW68" s="830">
        <f t="shared" si="5526"/>
        <v>0</v>
      </c>
      <c r="PIY68" s="830">
        <f t="shared" si="5526"/>
        <v>0</v>
      </c>
      <c r="PJA68" s="830">
        <f t="shared" si="5526"/>
        <v>0</v>
      </c>
      <c r="PJC68" s="830">
        <f t="shared" si="5526"/>
        <v>0</v>
      </c>
      <c r="PJE68" s="830">
        <f t="shared" si="5526"/>
        <v>0</v>
      </c>
      <c r="PJG68" s="830">
        <f t="shared" si="5526"/>
        <v>0</v>
      </c>
      <c r="PJI68" s="830">
        <f t="shared" si="5526"/>
        <v>0</v>
      </c>
      <c r="PJK68" s="830">
        <f t="shared" si="5526"/>
        <v>0</v>
      </c>
      <c r="PJM68" s="830">
        <f t="shared" si="5526"/>
        <v>0</v>
      </c>
      <c r="PJO68" s="830">
        <f t="shared" si="5526"/>
        <v>0</v>
      </c>
      <c r="PJQ68" s="830">
        <f t="shared" si="5526"/>
        <v>0</v>
      </c>
      <c r="PJS68" s="830">
        <f t="shared" si="5558"/>
        <v>0</v>
      </c>
      <c r="PJU68" s="830">
        <f t="shared" si="5558"/>
        <v>0</v>
      </c>
      <c r="PJW68" s="830">
        <f t="shared" si="5558"/>
        <v>0</v>
      </c>
      <c r="PJY68" s="830">
        <f t="shared" si="5558"/>
        <v>0</v>
      </c>
      <c r="PKA68" s="830">
        <f t="shared" si="5558"/>
        <v>0</v>
      </c>
      <c r="PKC68" s="830">
        <f t="shared" si="5558"/>
        <v>0</v>
      </c>
      <c r="PKE68" s="830">
        <f t="shared" si="5558"/>
        <v>0</v>
      </c>
      <c r="PKG68" s="830">
        <f t="shared" si="5558"/>
        <v>0</v>
      </c>
      <c r="PKI68" s="830">
        <f t="shared" si="5558"/>
        <v>0</v>
      </c>
      <c r="PKK68" s="830">
        <f t="shared" si="5558"/>
        <v>0</v>
      </c>
      <c r="PKM68" s="830">
        <f t="shared" si="5558"/>
        <v>0</v>
      </c>
      <c r="PKO68" s="830">
        <f t="shared" si="5558"/>
        <v>0</v>
      </c>
      <c r="PKQ68" s="830">
        <f t="shared" si="5558"/>
        <v>0</v>
      </c>
      <c r="PKS68" s="830">
        <f t="shared" si="5558"/>
        <v>0</v>
      </c>
      <c r="PKU68" s="830">
        <f t="shared" si="5558"/>
        <v>0</v>
      </c>
      <c r="PKW68" s="830">
        <f t="shared" si="5558"/>
        <v>0</v>
      </c>
      <c r="PKY68" s="830">
        <f t="shared" si="5558"/>
        <v>0</v>
      </c>
      <c r="PLA68" s="830">
        <f t="shared" si="5558"/>
        <v>0</v>
      </c>
      <c r="PLC68" s="830">
        <f t="shared" si="5558"/>
        <v>0</v>
      </c>
      <c r="PLE68" s="830">
        <f t="shared" si="5558"/>
        <v>0</v>
      </c>
      <c r="PLG68" s="830">
        <f t="shared" si="5558"/>
        <v>0</v>
      </c>
      <c r="PLI68" s="830">
        <f t="shared" si="5558"/>
        <v>0</v>
      </c>
      <c r="PLK68" s="830">
        <f t="shared" si="5558"/>
        <v>0</v>
      </c>
      <c r="PLM68" s="830">
        <f t="shared" si="5558"/>
        <v>0</v>
      </c>
      <c r="PLO68" s="830">
        <f t="shared" si="5558"/>
        <v>0</v>
      </c>
      <c r="PLQ68" s="830">
        <f t="shared" si="5558"/>
        <v>0</v>
      </c>
      <c r="PLS68" s="830">
        <f t="shared" si="5558"/>
        <v>0</v>
      </c>
      <c r="PLU68" s="830">
        <f t="shared" si="5558"/>
        <v>0</v>
      </c>
      <c r="PLW68" s="830">
        <f t="shared" si="5558"/>
        <v>0</v>
      </c>
      <c r="PLY68" s="830">
        <f t="shared" si="5558"/>
        <v>0</v>
      </c>
      <c r="PMA68" s="830">
        <f t="shared" si="5558"/>
        <v>0</v>
      </c>
      <c r="PMC68" s="830">
        <f t="shared" si="5558"/>
        <v>0</v>
      </c>
      <c r="PME68" s="830">
        <f t="shared" si="5590"/>
        <v>0</v>
      </c>
      <c r="PMG68" s="830">
        <f t="shared" si="5590"/>
        <v>0</v>
      </c>
      <c r="PMI68" s="830">
        <f t="shared" si="5590"/>
        <v>0</v>
      </c>
      <c r="PMK68" s="830">
        <f t="shared" si="5590"/>
        <v>0</v>
      </c>
      <c r="PMM68" s="830">
        <f t="shared" si="5590"/>
        <v>0</v>
      </c>
      <c r="PMO68" s="830">
        <f t="shared" si="5590"/>
        <v>0</v>
      </c>
      <c r="PMQ68" s="830">
        <f t="shared" si="5590"/>
        <v>0</v>
      </c>
      <c r="PMS68" s="830">
        <f t="shared" si="5590"/>
        <v>0</v>
      </c>
      <c r="PMU68" s="830">
        <f t="shared" si="5590"/>
        <v>0</v>
      </c>
      <c r="PMW68" s="830">
        <f t="shared" si="5590"/>
        <v>0</v>
      </c>
      <c r="PMY68" s="830">
        <f t="shared" si="5590"/>
        <v>0</v>
      </c>
      <c r="PNA68" s="830">
        <f t="shared" si="5590"/>
        <v>0</v>
      </c>
      <c r="PNC68" s="830">
        <f t="shared" si="5590"/>
        <v>0</v>
      </c>
      <c r="PNE68" s="830">
        <f t="shared" si="5590"/>
        <v>0</v>
      </c>
      <c r="PNG68" s="830">
        <f t="shared" si="5590"/>
        <v>0</v>
      </c>
      <c r="PNI68" s="830">
        <f t="shared" si="5590"/>
        <v>0</v>
      </c>
      <c r="PNK68" s="830">
        <f t="shared" si="5590"/>
        <v>0</v>
      </c>
      <c r="PNM68" s="830">
        <f t="shared" si="5590"/>
        <v>0</v>
      </c>
      <c r="PNO68" s="830">
        <f t="shared" si="5590"/>
        <v>0</v>
      </c>
      <c r="PNQ68" s="830">
        <f t="shared" si="5590"/>
        <v>0</v>
      </c>
      <c r="PNS68" s="830">
        <f t="shared" si="5590"/>
        <v>0</v>
      </c>
      <c r="PNU68" s="830">
        <f t="shared" si="5590"/>
        <v>0</v>
      </c>
      <c r="PNW68" s="830">
        <f t="shared" si="5590"/>
        <v>0</v>
      </c>
      <c r="PNY68" s="830">
        <f t="shared" si="5590"/>
        <v>0</v>
      </c>
      <c r="POA68" s="830">
        <f t="shared" si="5590"/>
        <v>0</v>
      </c>
      <c r="POC68" s="830">
        <f t="shared" si="5590"/>
        <v>0</v>
      </c>
      <c r="POE68" s="830">
        <f t="shared" si="5590"/>
        <v>0</v>
      </c>
      <c r="POG68" s="830">
        <f t="shared" si="5590"/>
        <v>0</v>
      </c>
      <c r="POI68" s="830">
        <f t="shared" si="5590"/>
        <v>0</v>
      </c>
      <c r="POK68" s="830">
        <f t="shared" si="5590"/>
        <v>0</v>
      </c>
      <c r="POM68" s="830">
        <f t="shared" si="5590"/>
        <v>0</v>
      </c>
      <c r="POO68" s="830">
        <f t="shared" si="5590"/>
        <v>0</v>
      </c>
      <c r="POQ68" s="830">
        <f t="shared" si="5622"/>
        <v>0</v>
      </c>
      <c r="POS68" s="830">
        <f t="shared" si="5622"/>
        <v>0</v>
      </c>
      <c r="POU68" s="830">
        <f t="shared" si="5622"/>
        <v>0</v>
      </c>
      <c r="POW68" s="830">
        <f t="shared" si="5622"/>
        <v>0</v>
      </c>
      <c r="POY68" s="830">
        <f t="shared" si="5622"/>
        <v>0</v>
      </c>
      <c r="PPA68" s="830">
        <f t="shared" si="5622"/>
        <v>0</v>
      </c>
      <c r="PPC68" s="830">
        <f t="shared" si="5622"/>
        <v>0</v>
      </c>
      <c r="PPE68" s="830">
        <f t="shared" si="5622"/>
        <v>0</v>
      </c>
      <c r="PPG68" s="830">
        <f t="shared" si="5622"/>
        <v>0</v>
      </c>
      <c r="PPI68" s="830">
        <f t="shared" si="5622"/>
        <v>0</v>
      </c>
      <c r="PPK68" s="830">
        <f t="shared" si="5622"/>
        <v>0</v>
      </c>
      <c r="PPM68" s="830">
        <f t="shared" si="5622"/>
        <v>0</v>
      </c>
      <c r="PPO68" s="830">
        <f t="shared" si="5622"/>
        <v>0</v>
      </c>
      <c r="PPQ68" s="830">
        <f t="shared" si="5622"/>
        <v>0</v>
      </c>
      <c r="PPS68" s="830">
        <f t="shared" si="5622"/>
        <v>0</v>
      </c>
      <c r="PPU68" s="830">
        <f t="shared" si="5622"/>
        <v>0</v>
      </c>
      <c r="PPW68" s="830">
        <f t="shared" si="5622"/>
        <v>0</v>
      </c>
      <c r="PPY68" s="830">
        <f t="shared" si="5622"/>
        <v>0</v>
      </c>
      <c r="PQA68" s="830">
        <f t="shared" si="5622"/>
        <v>0</v>
      </c>
      <c r="PQC68" s="830">
        <f t="shared" si="5622"/>
        <v>0</v>
      </c>
      <c r="PQE68" s="830">
        <f t="shared" si="5622"/>
        <v>0</v>
      </c>
      <c r="PQG68" s="830">
        <f t="shared" si="5622"/>
        <v>0</v>
      </c>
      <c r="PQI68" s="830">
        <f t="shared" si="5622"/>
        <v>0</v>
      </c>
      <c r="PQK68" s="830">
        <f t="shared" si="5622"/>
        <v>0</v>
      </c>
      <c r="PQM68" s="830">
        <f t="shared" si="5622"/>
        <v>0</v>
      </c>
      <c r="PQO68" s="830">
        <f t="shared" si="5622"/>
        <v>0</v>
      </c>
      <c r="PQQ68" s="830">
        <f t="shared" si="5622"/>
        <v>0</v>
      </c>
      <c r="PQS68" s="830">
        <f t="shared" si="5622"/>
        <v>0</v>
      </c>
      <c r="PQU68" s="830">
        <f t="shared" si="5622"/>
        <v>0</v>
      </c>
      <c r="PQW68" s="830">
        <f t="shared" si="5622"/>
        <v>0</v>
      </c>
      <c r="PQY68" s="830">
        <f t="shared" si="5622"/>
        <v>0</v>
      </c>
      <c r="PRA68" s="830">
        <f t="shared" si="5622"/>
        <v>0</v>
      </c>
      <c r="PRC68" s="830">
        <f t="shared" si="5654"/>
        <v>0</v>
      </c>
      <c r="PRE68" s="830">
        <f t="shared" si="5654"/>
        <v>0</v>
      </c>
      <c r="PRG68" s="830">
        <f t="shared" si="5654"/>
        <v>0</v>
      </c>
      <c r="PRI68" s="830">
        <f t="shared" si="5654"/>
        <v>0</v>
      </c>
      <c r="PRK68" s="830">
        <f t="shared" si="5654"/>
        <v>0</v>
      </c>
      <c r="PRM68" s="830">
        <f t="shared" si="5654"/>
        <v>0</v>
      </c>
      <c r="PRO68" s="830">
        <f t="shared" si="5654"/>
        <v>0</v>
      </c>
      <c r="PRQ68" s="830">
        <f t="shared" si="5654"/>
        <v>0</v>
      </c>
      <c r="PRS68" s="830">
        <f t="shared" si="5654"/>
        <v>0</v>
      </c>
      <c r="PRU68" s="830">
        <f t="shared" si="5654"/>
        <v>0</v>
      </c>
      <c r="PRW68" s="830">
        <f t="shared" si="5654"/>
        <v>0</v>
      </c>
      <c r="PRY68" s="830">
        <f t="shared" si="5654"/>
        <v>0</v>
      </c>
      <c r="PSA68" s="830">
        <f t="shared" si="5654"/>
        <v>0</v>
      </c>
      <c r="PSC68" s="830">
        <f t="shared" si="5654"/>
        <v>0</v>
      </c>
      <c r="PSE68" s="830">
        <f t="shared" si="5654"/>
        <v>0</v>
      </c>
      <c r="PSG68" s="830">
        <f t="shared" si="5654"/>
        <v>0</v>
      </c>
      <c r="PSI68" s="830">
        <f t="shared" si="5654"/>
        <v>0</v>
      </c>
      <c r="PSK68" s="830">
        <f t="shared" si="5654"/>
        <v>0</v>
      </c>
      <c r="PSM68" s="830">
        <f t="shared" si="5654"/>
        <v>0</v>
      </c>
      <c r="PSO68" s="830">
        <f t="shared" si="5654"/>
        <v>0</v>
      </c>
      <c r="PSQ68" s="830">
        <f t="shared" si="5654"/>
        <v>0</v>
      </c>
      <c r="PSS68" s="830">
        <f t="shared" si="5654"/>
        <v>0</v>
      </c>
      <c r="PSU68" s="830">
        <f t="shared" si="5654"/>
        <v>0</v>
      </c>
      <c r="PSW68" s="830">
        <f t="shared" si="5654"/>
        <v>0</v>
      </c>
      <c r="PSY68" s="830">
        <f t="shared" si="5654"/>
        <v>0</v>
      </c>
      <c r="PTA68" s="830">
        <f t="shared" si="5654"/>
        <v>0</v>
      </c>
      <c r="PTC68" s="830">
        <f t="shared" si="5654"/>
        <v>0</v>
      </c>
      <c r="PTE68" s="830">
        <f t="shared" si="5654"/>
        <v>0</v>
      </c>
      <c r="PTG68" s="830">
        <f t="shared" si="5654"/>
        <v>0</v>
      </c>
      <c r="PTI68" s="830">
        <f t="shared" si="5654"/>
        <v>0</v>
      </c>
      <c r="PTK68" s="830">
        <f t="shared" si="5654"/>
        <v>0</v>
      </c>
      <c r="PTM68" s="830">
        <f t="shared" si="5654"/>
        <v>0</v>
      </c>
      <c r="PTO68" s="830">
        <f t="shared" si="5686"/>
        <v>0</v>
      </c>
      <c r="PTQ68" s="830">
        <f t="shared" si="5686"/>
        <v>0</v>
      </c>
      <c r="PTS68" s="830">
        <f t="shared" si="5686"/>
        <v>0</v>
      </c>
      <c r="PTU68" s="830">
        <f t="shared" si="5686"/>
        <v>0</v>
      </c>
      <c r="PTW68" s="830">
        <f t="shared" si="5686"/>
        <v>0</v>
      </c>
      <c r="PTY68" s="830">
        <f t="shared" si="5686"/>
        <v>0</v>
      </c>
      <c r="PUA68" s="830">
        <f t="shared" si="5686"/>
        <v>0</v>
      </c>
      <c r="PUC68" s="830">
        <f t="shared" si="5686"/>
        <v>0</v>
      </c>
      <c r="PUE68" s="830">
        <f t="shared" si="5686"/>
        <v>0</v>
      </c>
      <c r="PUG68" s="830">
        <f t="shared" si="5686"/>
        <v>0</v>
      </c>
      <c r="PUI68" s="830">
        <f t="shared" si="5686"/>
        <v>0</v>
      </c>
      <c r="PUK68" s="830">
        <f t="shared" si="5686"/>
        <v>0</v>
      </c>
      <c r="PUM68" s="830">
        <f t="shared" si="5686"/>
        <v>0</v>
      </c>
      <c r="PUO68" s="830">
        <f t="shared" si="5686"/>
        <v>0</v>
      </c>
      <c r="PUQ68" s="830">
        <f t="shared" si="5686"/>
        <v>0</v>
      </c>
      <c r="PUS68" s="830">
        <f t="shared" si="5686"/>
        <v>0</v>
      </c>
      <c r="PUU68" s="830">
        <f t="shared" si="5686"/>
        <v>0</v>
      </c>
      <c r="PUW68" s="830">
        <f t="shared" si="5686"/>
        <v>0</v>
      </c>
      <c r="PUY68" s="830">
        <f t="shared" si="5686"/>
        <v>0</v>
      </c>
      <c r="PVA68" s="830">
        <f t="shared" si="5686"/>
        <v>0</v>
      </c>
      <c r="PVC68" s="830">
        <f t="shared" si="5686"/>
        <v>0</v>
      </c>
      <c r="PVE68" s="830">
        <f t="shared" si="5686"/>
        <v>0</v>
      </c>
      <c r="PVG68" s="830">
        <f t="shared" si="5686"/>
        <v>0</v>
      </c>
      <c r="PVI68" s="830">
        <f t="shared" si="5686"/>
        <v>0</v>
      </c>
      <c r="PVK68" s="830">
        <f t="shared" si="5686"/>
        <v>0</v>
      </c>
      <c r="PVM68" s="830">
        <f t="shared" si="5686"/>
        <v>0</v>
      </c>
      <c r="PVO68" s="830">
        <f t="shared" si="5686"/>
        <v>0</v>
      </c>
      <c r="PVQ68" s="830">
        <f t="shared" si="5686"/>
        <v>0</v>
      </c>
      <c r="PVS68" s="830">
        <f t="shared" si="5686"/>
        <v>0</v>
      </c>
      <c r="PVU68" s="830">
        <f t="shared" si="5686"/>
        <v>0</v>
      </c>
      <c r="PVW68" s="830">
        <f t="shared" si="5686"/>
        <v>0</v>
      </c>
      <c r="PVY68" s="830">
        <f t="shared" si="5686"/>
        <v>0</v>
      </c>
      <c r="PWA68" s="830">
        <f t="shared" si="5718"/>
        <v>0</v>
      </c>
      <c r="PWC68" s="830">
        <f t="shared" si="5718"/>
        <v>0</v>
      </c>
      <c r="PWE68" s="830">
        <f t="shared" si="5718"/>
        <v>0</v>
      </c>
      <c r="PWG68" s="830">
        <f t="shared" si="5718"/>
        <v>0</v>
      </c>
      <c r="PWI68" s="830">
        <f t="shared" si="5718"/>
        <v>0</v>
      </c>
      <c r="PWK68" s="830">
        <f t="shared" si="5718"/>
        <v>0</v>
      </c>
      <c r="PWM68" s="830">
        <f t="shared" si="5718"/>
        <v>0</v>
      </c>
      <c r="PWO68" s="830">
        <f t="shared" si="5718"/>
        <v>0</v>
      </c>
      <c r="PWQ68" s="830">
        <f t="shared" si="5718"/>
        <v>0</v>
      </c>
      <c r="PWS68" s="830">
        <f t="shared" si="5718"/>
        <v>0</v>
      </c>
      <c r="PWU68" s="830">
        <f t="shared" si="5718"/>
        <v>0</v>
      </c>
      <c r="PWW68" s="830">
        <f t="shared" si="5718"/>
        <v>0</v>
      </c>
      <c r="PWY68" s="830">
        <f t="shared" si="5718"/>
        <v>0</v>
      </c>
      <c r="PXA68" s="830">
        <f t="shared" si="5718"/>
        <v>0</v>
      </c>
      <c r="PXC68" s="830">
        <f t="shared" si="5718"/>
        <v>0</v>
      </c>
      <c r="PXE68" s="830">
        <f t="shared" si="5718"/>
        <v>0</v>
      </c>
      <c r="PXG68" s="830">
        <f t="shared" si="5718"/>
        <v>0</v>
      </c>
      <c r="PXI68" s="830">
        <f t="shared" si="5718"/>
        <v>0</v>
      </c>
      <c r="PXK68" s="830">
        <f t="shared" si="5718"/>
        <v>0</v>
      </c>
      <c r="PXM68" s="830">
        <f t="shared" si="5718"/>
        <v>0</v>
      </c>
      <c r="PXO68" s="830">
        <f t="shared" si="5718"/>
        <v>0</v>
      </c>
      <c r="PXQ68" s="830">
        <f t="shared" si="5718"/>
        <v>0</v>
      </c>
      <c r="PXS68" s="830">
        <f t="shared" si="5718"/>
        <v>0</v>
      </c>
      <c r="PXU68" s="830">
        <f t="shared" si="5718"/>
        <v>0</v>
      </c>
      <c r="PXW68" s="830">
        <f t="shared" si="5718"/>
        <v>0</v>
      </c>
      <c r="PXY68" s="830">
        <f t="shared" si="5718"/>
        <v>0</v>
      </c>
      <c r="PYA68" s="830">
        <f t="shared" si="5718"/>
        <v>0</v>
      </c>
      <c r="PYC68" s="830">
        <f t="shared" si="5718"/>
        <v>0</v>
      </c>
      <c r="PYE68" s="830">
        <f t="shared" si="5718"/>
        <v>0</v>
      </c>
      <c r="PYG68" s="830">
        <f t="shared" si="5718"/>
        <v>0</v>
      </c>
      <c r="PYI68" s="830">
        <f t="shared" si="5718"/>
        <v>0</v>
      </c>
      <c r="PYK68" s="830">
        <f t="shared" si="5718"/>
        <v>0</v>
      </c>
      <c r="PYM68" s="830">
        <f t="shared" si="5750"/>
        <v>0</v>
      </c>
      <c r="PYO68" s="830">
        <f t="shared" si="5750"/>
        <v>0</v>
      </c>
      <c r="PYQ68" s="830">
        <f t="shared" si="5750"/>
        <v>0</v>
      </c>
      <c r="PYS68" s="830">
        <f t="shared" si="5750"/>
        <v>0</v>
      </c>
      <c r="PYU68" s="830">
        <f t="shared" si="5750"/>
        <v>0</v>
      </c>
      <c r="PYW68" s="830">
        <f t="shared" si="5750"/>
        <v>0</v>
      </c>
      <c r="PYY68" s="830">
        <f t="shared" si="5750"/>
        <v>0</v>
      </c>
      <c r="PZA68" s="830">
        <f t="shared" si="5750"/>
        <v>0</v>
      </c>
      <c r="PZC68" s="830">
        <f t="shared" si="5750"/>
        <v>0</v>
      </c>
      <c r="PZE68" s="830">
        <f t="shared" si="5750"/>
        <v>0</v>
      </c>
      <c r="PZG68" s="830">
        <f t="shared" si="5750"/>
        <v>0</v>
      </c>
      <c r="PZI68" s="830">
        <f t="shared" si="5750"/>
        <v>0</v>
      </c>
      <c r="PZK68" s="830">
        <f t="shared" si="5750"/>
        <v>0</v>
      </c>
      <c r="PZM68" s="830">
        <f t="shared" si="5750"/>
        <v>0</v>
      </c>
      <c r="PZO68" s="830">
        <f t="shared" si="5750"/>
        <v>0</v>
      </c>
      <c r="PZQ68" s="830">
        <f t="shared" si="5750"/>
        <v>0</v>
      </c>
      <c r="PZS68" s="830">
        <f t="shared" si="5750"/>
        <v>0</v>
      </c>
      <c r="PZU68" s="830">
        <f t="shared" si="5750"/>
        <v>0</v>
      </c>
      <c r="PZW68" s="830">
        <f t="shared" si="5750"/>
        <v>0</v>
      </c>
      <c r="PZY68" s="830">
        <f t="shared" si="5750"/>
        <v>0</v>
      </c>
      <c r="QAA68" s="830">
        <f t="shared" si="5750"/>
        <v>0</v>
      </c>
      <c r="QAC68" s="830">
        <f t="shared" si="5750"/>
        <v>0</v>
      </c>
      <c r="QAE68" s="830">
        <f t="shared" si="5750"/>
        <v>0</v>
      </c>
      <c r="QAG68" s="830">
        <f t="shared" si="5750"/>
        <v>0</v>
      </c>
      <c r="QAI68" s="830">
        <f t="shared" si="5750"/>
        <v>0</v>
      </c>
      <c r="QAK68" s="830">
        <f t="shared" si="5750"/>
        <v>0</v>
      </c>
      <c r="QAM68" s="830">
        <f t="shared" si="5750"/>
        <v>0</v>
      </c>
      <c r="QAO68" s="830">
        <f t="shared" si="5750"/>
        <v>0</v>
      </c>
      <c r="QAQ68" s="830">
        <f t="shared" si="5750"/>
        <v>0</v>
      </c>
      <c r="QAS68" s="830">
        <f t="shared" si="5750"/>
        <v>0</v>
      </c>
      <c r="QAU68" s="830">
        <f t="shared" si="5750"/>
        <v>0</v>
      </c>
      <c r="QAW68" s="830">
        <f t="shared" si="5750"/>
        <v>0</v>
      </c>
      <c r="QAY68" s="830">
        <f t="shared" si="5782"/>
        <v>0</v>
      </c>
      <c r="QBA68" s="830">
        <f t="shared" si="5782"/>
        <v>0</v>
      </c>
      <c r="QBC68" s="830">
        <f t="shared" si="5782"/>
        <v>0</v>
      </c>
      <c r="QBE68" s="830">
        <f t="shared" si="5782"/>
        <v>0</v>
      </c>
      <c r="QBG68" s="830">
        <f t="shared" si="5782"/>
        <v>0</v>
      </c>
      <c r="QBI68" s="830">
        <f t="shared" si="5782"/>
        <v>0</v>
      </c>
      <c r="QBK68" s="830">
        <f t="shared" si="5782"/>
        <v>0</v>
      </c>
      <c r="QBM68" s="830">
        <f t="shared" si="5782"/>
        <v>0</v>
      </c>
      <c r="QBO68" s="830">
        <f t="shared" si="5782"/>
        <v>0</v>
      </c>
      <c r="QBQ68" s="830">
        <f t="shared" si="5782"/>
        <v>0</v>
      </c>
      <c r="QBS68" s="830">
        <f t="shared" si="5782"/>
        <v>0</v>
      </c>
      <c r="QBU68" s="830">
        <f t="shared" si="5782"/>
        <v>0</v>
      </c>
      <c r="QBW68" s="830">
        <f t="shared" si="5782"/>
        <v>0</v>
      </c>
      <c r="QBY68" s="830">
        <f t="shared" si="5782"/>
        <v>0</v>
      </c>
      <c r="QCA68" s="830">
        <f t="shared" si="5782"/>
        <v>0</v>
      </c>
      <c r="QCC68" s="830">
        <f t="shared" si="5782"/>
        <v>0</v>
      </c>
      <c r="QCE68" s="830">
        <f t="shared" si="5782"/>
        <v>0</v>
      </c>
      <c r="QCG68" s="830">
        <f t="shared" si="5782"/>
        <v>0</v>
      </c>
      <c r="QCI68" s="830">
        <f t="shared" si="5782"/>
        <v>0</v>
      </c>
      <c r="QCK68" s="830">
        <f t="shared" si="5782"/>
        <v>0</v>
      </c>
      <c r="QCM68" s="830">
        <f t="shared" si="5782"/>
        <v>0</v>
      </c>
      <c r="QCO68" s="830">
        <f t="shared" si="5782"/>
        <v>0</v>
      </c>
      <c r="QCQ68" s="830">
        <f t="shared" si="5782"/>
        <v>0</v>
      </c>
      <c r="QCS68" s="830">
        <f t="shared" si="5782"/>
        <v>0</v>
      </c>
      <c r="QCU68" s="830">
        <f t="shared" si="5782"/>
        <v>0</v>
      </c>
      <c r="QCW68" s="830">
        <f t="shared" si="5782"/>
        <v>0</v>
      </c>
      <c r="QCY68" s="830">
        <f t="shared" si="5782"/>
        <v>0</v>
      </c>
      <c r="QDA68" s="830">
        <f t="shared" si="5782"/>
        <v>0</v>
      </c>
      <c r="QDC68" s="830">
        <f t="shared" si="5782"/>
        <v>0</v>
      </c>
      <c r="QDE68" s="830">
        <f t="shared" si="5782"/>
        <v>0</v>
      </c>
      <c r="QDG68" s="830">
        <f t="shared" si="5782"/>
        <v>0</v>
      </c>
      <c r="QDI68" s="830">
        <f t="shared" si="5782"/>
        <v>0</v>
      </c>
      <c r="QDK68" s="830">
        <f t="shared" si="5814"/>
        <v>0</v>
      </c>
      <c r="QDM68" s="830">
        <f t="shared" si="5814"/>
        <v>0</v>
      </c>
      <c r="QDO68" s="830">
        <f t="shared" si="5814"/>
        <v>0</v>
      </c>
      <c r="QDQ68" s="830">
        <f t="shared" si="5814"/>
        <v>0</v>
      </c>
      <c r="QDS68" s="830">
        <f t="shared" si="5814"/>
        <v>0</v>
      </c>
      <c r="QDU68" s="830">
        <f t="shared" si="5814"/>
        <v>0</v>
      </c>
      <c r="QDW68" s="830">
        <f t="shared" si="5814"/>
        <v>0</v>
      </c>
      <c r="QDY68" s="830">
        <f t="shared" si="5814"/>
        <v>0</v>
      </c>
      <c r="QEA68" s="830">
        <f t="shared" si="5814"/>
        <v>0</v>
      </c>
      <c r="QEC68" s="830">
        <f t="shared" si="5814"/>
        <v>0</v>
      </c>
      <c r="QEE68" s="830">
        <f t="shared" si="5814"/>
        <v>0</v>
      </c>
      <c r="QEG68" s="830">
        <f t="shared" si="5814"/>
        <v>0</v>
      </c>
      <c r="QEI68" s="830">
        <f t="shared" si="5814"/>
        <v>0</v>
      </c>
      <c r="QEK68" s="830">
        <f t="shared" si="5814"/>
        <v>0</v>
      </c>
      <c r="QEM68" s="830">
        <f t="shared" si="5814"/>
        <v>0</v>
      </c>
      <c r="QEO68" s="830">
        <f t="shared" si="5814"/>
        <v>0</v>
      </c>
      <c r="QEQ68" s="830">
        <f t="shared" si="5814"/>
        <v>0</v>
      </c>
      <c r="QES68" s="830">
        <f t="shared" si="5814"/>
        <v>0</v>
      </c>
      <c r="QEU68" s="830">
        <f t="shared" si="5814"/>
        <v>0</v>
      </c>
      <c r="QEW68" s="830">
        <f t="shared" si="5814"/>
        <v>0</v>
      </c>
      <c r="QEY68" s="830">
        <f t="shared" si="5814"/>
        <v>0</v>
      </c>
      <c r="QFA68" s="830">
        <f t="shared" si="5814"/>
        <v>0</v>
      </c>
      <c r="QFC68" s="830">
        <f t="shared" si="5814"/>
        <v>0</v>
      </c>
      <c r="QFE68" s="830">
        <f t="shared" si="5814"/>
        <v>0</v>
      </c>
      <c r="QFG68" s="830">
        <f t="shared" si="5814"/>
        <v>0</v>
      </c>
      <c r="QFI68" s="830">
        <f t="shared" si="5814"/>
        <v>0</v>
      </c>
      <c r="QFK68" s="830">
        <f t="shared" si="5814"/>
        <v>0</v>
      </c>
      <c r="QFM68" s="830">
        <f t="shared" si="5814"/>
        <v>0</v>
      </c>
      <c r="QFO68" s="830">
        <f t="shared" si="5814"/>
        <v>0</v>
      </c>
      <c r="QFQ68" s="830">
        <f t="shared" si="5814"/>
        <v>0</v>
      </c>
      <c r="QFS68" s="830">
        <f t="shared" si="5814"/>
        <v>0</v>
      </c>
      <c r="QFU68" s="830">
        <f t="shared" si="5814"/>
        <v>0</v>
      </c>
      <c r="QFW68" s="830">
        <f t="shared" si="5846"/>
        <v>0</v>
      </c>
      <c r="QFY68" s="830">
        <f t="shared" si="5846"/>
        <v>0</v>
      </c>
      <c r="QGA68" s="830">
        <f t="shared" si="5846"/>
        <v>0</v>
      </c>
      <c r="QGC68" s="830">
        <f t="shared" si="5846"/>
        <v>0</v>
      </c>
      <c r="QGE68" s="830">
        <f t="shared" si="5846"/>
        <v>0</v>
      </c>
      <c r="QGG68" s="830">
        <f t="shared" si="5846"/>
        <v>0</v>
      </c>
      <c r="QGI68" s="830">
        <f t="shared" si="5846"/>
        <v>0</v>
      </c>
      <c r="QGK68" s="830">
        <f t="shared" si="5846"/>
        <v>0</v>
      </c>
      <c r="QGM68" s="830">
        <f t="shared" si="5846"/>
        <v>0</v>
      </c>
      <c r="QGO68" s="830">
        <f t="shared" si="5846"/>
        <v>0</v>
      </c>
      <c r="QGQ68" s="830">
        <f t="shared" si="5846"/>
        <v>0</v>
      </c>
      <c r="QGS68" s="830">
        <f t="shared" si="5846"/>
        <v>0</v>
      </c>
      <c r="QGU68" s="830">
        <f t="shared" si="5846"/>
        <v>0</v>
      </c>
      <c r="QGW68" s="830">
        <f t="shared" si="5846"/>
        <v>0</v>
      </c>
      <c r="QGY68" s="830">
        <f t="shared" si="5846"/>
        <v>0</v>
      </c>
      <c r="QHA68" s="830">
        <f t="shared" si="5846"/>
        <v>0</v>
      </c>
      <c r="QHC68" s="830">
        <f t="shared" si="5846"/>
        <v>0</v>
      </c>
      <c r="QHE68" s="830">
        <f t="shared" si="5846"/>
        <v>0</v>
      </c>
      <c r="QHG68" s="830">
        <f t="shared" si="5846"/>
        <v>0</v>
      </c>
      <c r="QHI68" s="830">
        <f t="shared" si="5846"/>
        <v>0</v>
      </c>
      <c r="QHK68" s="830">
        <f t="shared" si="5846"/>
        <v>0</v>
      </c>
      <c r="QHM68" s="830">
        <f t="shared" si="5846"/>
        <v>0</v>
      </c>
      <c r="QHO68" s="830">
        <f t="shared" si="5846"/>
        <v>0</v>
      </c>
      <c r="QHQ68" s="830">
        <f t="shared" si="5846"/>
        <v>0</v>
      </c>
      <c r="QHS68" s="830">
        <f t="shared" si="5846"/>
        <v>0</v>
      </c>
      <c r="QHU68" s="830">
        <f t="shared" si="5846"/>
        <v>0</v>
      </c>
      <c r="QHW68" s="830">
        <f t="shared" si="5846"/>
        <v>0</v>
      </c>
      <c r="QHY68" s="830">
        <f t="shared" si="5846"/>
        <v>0</v>
      </c>
      <c r="QIA68" s="830">
        <f t="shared" si="5846"/>
        <v>0</v>
      </c>
      <c r="QIC68" s="830">
        <f t="shared" si="5846"/>
        <v>0</v>
      </c>
      <c r="QIE68" s="830">
        <f t="shared" si="5846"/>
        <v>0</v>
      </c>
      <c r="QIG68" s="830">
        <f t="shared" si="5846"/>
        <v>0</v>
      </c>
      <c r="QII68" s="830">
        <f t="shared" si="5878"/>
        <v>0</v>
      </c>
      <c r="QIK68" s="830">
        <f t="shared" si="5878"/>
        <v>0</v>
      </c>
      <c r="QIM68" s="830">
        <f t="shared" si="5878"/>
        <v>0</v>
      </c>
      <c r="QIO68" s="830">
        <f t="shared" si="5878"/>
        <v>0</v>
      </c>
      <c r="QIQ68" s="830">
        <f t="shared" si="5878"/>
        <v>0</v>
      </c>
      <c r="QIS68" s="830">
        <f t="shared" si="5878"/>
        <v>0</v>
      </c>
      <c r="QIU68" s="830">
        <f t="shared" si="5878"/>
        <v>0</v>
      </c>
      <c r="QIW68" s="830">
        <f t="shared" si="5878"/>
        <v>0</v>
      </c>
      <c r="QIY68" s="830">
        <f t="shared" si="5878"/>
        <v>0</v>
      </c>
      <c r="QJA68" s="830">
        <f t="shared" si="5878"/>
        <v>0</v>
      </c>
      <c r="QJC68" s="830">
        <f t="shared" si="5878"/>
        <v>0</v>
      </c>
      <c r="QJE68" s="830">
        <f t="shared" si="5878"/>
        <v>0</v>
      </c>
      <c r="QJG68" s="830">
        <f t="shared" si="5878"/>
        <v>0</v>
      </c>
      <c r="QJI68" s="830">
        <f t="shared" si="5878"/>
        <v>0</v>
      </c>
      <c r="QJK68" s="830">
        <f t="shared" si="5878"/>
        <v>0</v>
      </c>
      <c r="QJM68" s="830">
        <f t="shared" si="5878"/>
        <v>0</v>
      </c>
      <c r="QJO68" s="830">
        <f t="shared" si="5878"/>
        <v>0</v>
      </c>
      <c r="QJQ68" s="830">
        <f t="shared" si="5878"/>
        <v>0</v>
      </c>
      <c r="QJS68" s="830">
        <f t="shared" si="5878"/>
        <v>0</v>
      </c>
      <c r="QJU68" s="830">
        <f t="shared" si="5878"/>
        <v>0</v>
      </c>
      <c r="QJW68" s="830">
        <f t="shared" si="5878"/>
        <v>0</v>
      </c>
      <c r="QJY68" s="830">
        <f t="shared" si="5878"/>
        <v>0</v>
      </c>
      <c r="QKA68" s="830">
        <f t="shared" si="5878"/>
        <v>0</v>
      </c>
      <c r="QKC68" s="830">
        <f t="shared" si="5878"/>
        <v>0</v>
      </c>
      <c r="QKE68" s="830">
        <f t="shared" si="5878"/>
        <v>0</v>
      </c>
      <c r="QKG68" s="830">
        <f t="shared" si="5878"/>
        <v>0</v>
      </c>
      <c r="QKI68" s="830">
        <f t="shared" si="5878"/>
        <v>0</v>
      </c>
      <c r="QKK68" s="830">
        <f t="shared" si="5878"/>
        <v>0</v>
      </c>
      <c r="QKM68" s="830">
        <f t="shared" si="5878"/>
        <v>0</v>
      </c>
      <c r="QKO68" s="830">
        <f t="shared" si="5878"/>
        <v>0</v>
      </c>
      <c r="QKQ68" s="830">
        <f t="shared" si="5878"/>
        <v>0</v>
      </c>
      <c r="QKS68" s="830">
        <f t="shared" si="5878"/>
        <v>0</v>
      </c>
      <c r="QKU68" s="830">
        <f t="shared" si="5910"/>
        <v>0</v>
      </c>
      <c r="QKW68" s="830">
        <f t="shared" si="5910"/>
        <v>0</v>
      </c>
      <c r="QKY68" s="830">
        <f t="shared" si="5910"/>
        <v>0</v>
      </c>
      <c r="QLA68" s="830">
        <f t="shared" si="5910"/>
        <v>0</v>
      </c>
      <c r="QLC68" s="830">
        <f t="shared" si="5910"/>
        <v>0</v>
      </c>
      <c r="QLE68" s="830">
        <f t="shared" si="5910"/>
        <v>0</v>
      </c>
      <c r="QLG68" s="830">
        <f t="shared" si="5910"/>
        <v>0</v>
      </c>
      <c r="QLI68" s="830">
        <f t="shared" si="5910"/>
        <v>0</v>
      </c>
      <c r="QLK68" s="830">
        <f t="shared" si="5910"/>
        <v>0</v>
      </c>
      <c r="QLM68" s="830">
        <f t="shared" si="5910"/>
        <v>0</v>
      </c>
      <c r="QLO68" s="830">
        <f t="shared" si="5910"/>
        <v>0</v>
      </c>
      <c r="QLQ68" s="830">
        <f t="shared" si="5910"/>
        <v>0</v>
      </c>
      <c r="QLS68" s="830">
        <f t="shared" si="5910"/>
        <v>0</v>
      </c>
      <c r="QLU68" s="830">
        <f t="shared" si="5910"/>
        <v>0</v>
      </c>
      <c r="QLW68" s="830">
        <f t="shared" si="5910"/>
        <v>0</v>
      </c>
      <c r="QLY68" s="830">
        <f t="shared" si="5910"/>
        <v>0</v>
      </c>
      <c r="QMA68" s="830">
        <f t="shared" si="5910"/>
        <v>0</v>
      </c>
      <c r="QMC68" s="830">
        <f t="shared" si="5910"/>
        <v>0</v>
      </c>
      <c r="QME68" s="830">
        <f t="shared" si="5910"/>
        <v>0</v>
      </c>
      <c r="QMG68" s="830">
        <f t="shared" si="5910"/>
        <v>0</v>
      </c>
      <c r="QMI68" s="830">
        <f t="shared" si="5910"/>
        <v>0</v>
      </c>
      <c r="QMK68" s="830">
        <f t="shared" si="5910"/>
        <v>0</v>
      </c>
      <c r="QMM68" s="830">
        <f t="shared" si="5910"/>
        <v>0</v>
      </c>
      <c r="QMO68" s="830">
        <f t="shared" si="5910"/>
        <v>0</v>
      </c>
      <c r="QMQ68" s="830">
        <f t="shared" si="5910"/>
        <v>0</v>
      </c>
      <c r="QMS68" s="830">
        <f t="shared" si="5910"/>
        <v>0</v>
      </c>
      <c r="QMU68" s="830">
        <f t="shared" si="5910"/>
        <v>0</v>
      </c>
      <c r="QMW68" s="830">
        <f t="shared" si="5910"/>
        <v>0</v>
      </c>
      <c r="QMY68" s="830">
        <f t="shared" si="5910"/>
        <v>0</v>
      </c>
      <c r="QNA68" s="830">
        <f t="shared" si="5910"/>
        <v>0</v>
      </c>
      <c r="QNC68" s="830">
        <f t="shared" si="5910"/>
        <v>0</v>
      </c>
      <c r="QNE68" s="830">
        <f t="shared" si="5910"/>
        <v>0</v>
      </c>
      <c r="QNG68" s="830">
        <f t="shared" si="5942"/>
        <v>0</v>
      </c>
      <c r="QNI68" s="830">
        <f t="shared" si="5942"/>
        <v>0</v>
      </c>
      <c r="QNK68" s="830">
        <f t="shared" si="5942"/>
        <v>0</v>
      </c>
      <c r="QNM68" s="830">
        <f t="shared" si="5942"/>
        <v>0</v>
      </c>
      <c r="QNO68" s="830">
        <f t="shared" si="5942"/>
        <v>0</v>
      </c>
      <c r="QNQ68" s="830">
        <f t="shared" si="5942"/>
        <v>0</v>
      </c>
      <c r="QNS68" s="830">
        <f t="shared" si="5942"/>
        <v>0</v>
      </c>
      <c r="QNU68" s="830">
        <f t="shared" si="5942"/>
        <v>0</v>
      </c>
      <c r="QNW68" s="830">
        <f t="shared" si="5942"/>
        <v>0</v>
      </c>
      <c r="QNY68" s="830">
        <f t="shared" si="5942"/>
        <v>0</v>
      </c>
      <c r="QOA68" s="830">
        <f t="shared" si="5942"/>
        <v>0</v>
      </c>
      <c r="QOC68" s="830">
        <f t="shared" si="5942"/>
        <v>0</v>
      </c>
      <c r="QOE68" s="830">
        <f t="shared" si="5942"/>
        <v>0</v>
      </c>
      <c r="QOG68" s="830">
        <f t="shared" si="5942"/>
        <v>0</v>
      </c>
      <c r="QOI68" s="830">
        <f t="shared" si="5942"/>
        <v>0</v>
      </c>
      <c r="QOK68" s="830">
        <f t="shared" si="5942"/>
        <v>0</v>
      </c>
      <c r="QOM68" s="830">
        <f t="shared" si="5942"/>
        <v>0</v>
      </c>
      <c r="QOO68" s="830">
        <f t="shared" si="5942"/>
        <v>0</v>
      </c>
      <c r="QOQ68" s="830">
        <f t="shared" si="5942"/>
        <v>0</v>
      </c>
      <c r="QOS68" s="830">
        <f t="shared" si="5942"/>
        <v>0</v>
      </c>
      <c r="QOU68" s="830">
        <f t="shared" si="5942"/>
        <v>0</v>
      </c>
      <c r="QOW68" s="830">
        <f t="shared" si="5942"/>
        <v>0</v>
      </c>
      <c r="QOY68" s="830">
        <f t="shared" si="5942"/>
        <v>0</v>
      </c>
      <c r="QPA68" s="830">
        <f t="shared" si="5942"/>
        <v>0</v>
      </c>
      <c r="QPC68" s="830">
        <f t="shared" si="5942"/>
        <v>0</v>
      </c>
      <c r="QPE68" s="830">
        <f t="shared" si="5942"/>
        <v>0</v>
      </c>
      <c r="QPG68" s="830">
        <f t="shared" si="5942"/>
        <v>0</v>
      </c>
      <c r="QPI68" s="830">
        <f t="shared" si="5942"/>
        <v>0</v>
      </c>
      <c r="QPK68" s="830">
        <f t="shared" si="5942"/>
        <v>0</v>
      </c>
      <c r="QPM68" s="830">
        <f t="shared" si="5942"/>
        <v>0</v>
      </c>
      <c r="QPO68" s="830">
        <f t="shared" si="5942"/>
        <v>0</v>
      </c>
      <c r="QPQ68" s="830">
        <f t="shared" si="5942"/>
        <v>0</v>
      </c>
      <c r="QPS68" s="830">
        <f t="shared" si="5974"/>
        <v>0</v>
      </c>
      <c r="QPU68" s="830">
        <f t="shared" si="5974"/>
        <v>0</v>
      </c>
      <c r="QPW68" s="830">
        <f t="shared" si="5974"/>
        <v>0</v>
      </c>
      <c r="QPY68" s="830">
        <f t="shared" si="5974"/>
        <v>0</v>
      </c>
      <c r="QQA68" s="830">
        <f t="shared" si="5974"/>
        <v>0</v>
      </c>
      <c r="QQC68" s="830">
        <f t="shared" si="5974"/>
        <v>0</v>
      </c>
      <c r="QQE68" s="830">
        <f t="shared" si="5974"/>
        <v>0</v>
      </c>
      <c r="QQG68" s="830">
        <f t="shared" si="5974"/>
        <v>0</v>
      </c>
      <c r="QQI68" s="830">
        <f t="shared" si="5974"/>
        <v>0</v>
      </c>
      <c r="QQK68" s="830">
        <f t="shared" si="5974"/>
        <v>0</v>
      </c>
      <c r="QQM68" s="830">
        <f t="shared" si="5974"/>
        <v>0</v>
      </c>
      <c r="QQO68" s="830">
        <f t="shared" si="5974"/>
        <v>0</v>
      </c>
      <c r="QQQ68" s="830">
        <f t="shared" si="5974"/>
        <v>0</v>
      </c>
      <c r="QQS68" s="830">
        <f t="shared" si="5974"/>
        <v>0</v>
      </c>
      <c r="QQU68" s="830">
        <f t="shared" si="5974"/>
        <v>0</v>
      </c>
      <c r="QQW68" s="830">
        <f t="shared" si="5974"/>
        <v>0</v>
      </c>
      <c r="QQY68" s="830">
        <f t="shared" si="5974"/>
        <v>0</v>
      </c>
      <c r="QRA68" s="830">
        <f t="shared" si="5974"/>
        <v>0</v>
      </c>
      <c r="QRC68" s="830">
        <f t="shared" si="5974"/>
        <v>0</v>
      </c>
      <c r="QRE68" s="830">
        <f t="shared" si="5974"/>
        <v>0</v>
      </c>
      <c r="QRG68" s="830">
        <f t="shared" si="5974"/>
        <v>0</v>
      </c>
      <c r="QRI68" s="830">
        <f t="shared" si="5974"/>
        <v>0</v>
      </c>
      <c r="QRK68" s="830">
        <f t="shared" si="5974"/>
        <v>0</v>
      </c>
      <c r="QRM68" s="830">
        <f t="shared" si="5974"/>
        <v>0</v>
      </c>
      <c r="QRO68" s="830">
        <f t="shared" si="5974"/>
        <v>0</v>
      </c>
      <c r="QRQ68" s="830">
        <f t="shared" si="5974"/>
        <v>0</v>
      </c>
      <c r="QRS68" s="830">
        <f t="shared" si="5974"/>
        <v>0</v>
      </c>
      <c r="QRU68" s="830">
        <f t="shared" si="5974"/>
        <v>0</v>
      </c>
      <c r="QRW68" s="830">
        <f t="shared" si="5974"/>
        <v>0</v>
      </c>
      <c r="QRY68" s="830">
        <f t="shared" si="5974"/>
        <v>0</v>
      </c>
      <c r="QSA68" s="830">
        <f t="shared" si="5974"/>
        <v>0</v>
      </c>
      <c r="QSC68" s="830">
        <f t="shared" si="5974"/>
        <v>0</v>
      </c>
      <c r="QSE68" s="830">
        <f t="shared" si="6006"/>
        <v>0</v>
      </c>
      <c r="QSG68" s="830">
        <f t="shared" si="6006"/>
        <v>0</v>
      </c>
      <c r="QSI68" s="830">
        <f t="shared" si="6006"/>
        <v>0</v>
      </c>
      <c r="QSK68" s="830">
        <f t="shared" si="6006"/>
        <v>0</v>
      </c>
      <c r="QSM68" s="830">
        <f t="shared" si="6006"/>
        <v>0</v>
      </c>
      <c r="QSO68" s="830">
        <f t="shared" si="6006"/>
        <v>0</v>
      </c>
      <c r="QSQ68" s="830">
        <f t="shared" si="6006"/>
        <v>0</v>
      </c>
      <c r="QSS68" s="830">
        <f t="shared" si="6006"/>
        <v>0</v>
      </c>
      <c r="QSU68" s="830">
        <f t="shared" si="6006"/>
        <v>0</v>
      </c>
      <c r="QSW68" s="830">
        <f t="shared" si="6006"/>
        <v>0</v>
      </c>
      <c r="QSY68" s="830">
        <f t="shared" si="6006"/>
        <v>0</v>
      </c>
      <c r="QTA68" s="830">
        <f t="shared" si="6006"/>
        <v>0</v>
      </c>
      <c r="QTC68" s="830">
        <f t="shared" si="6006"/>
        <v>0</v>
      </c>
      <c r="QTE68" s="830">
        <f t="shared" si="6006"/>
        <v>0</v>
      </c>
      <c r="QTG68" s="830">
        <f t="shared" si="6006"/>
        <v>0</v>
      </c>
      <c r="QTI68" s="830">
        <f t="shared" si="6006"/>
        <v>0</v>
      </c>
      <c r="QTK68" s="830">
        <f t="shared" si="6006"/>
        <v>0</v>
      </c>
      <c r="QTM68" s="830">
        <f t="shared" si="6006"/>
        <v>0</v>
      </c>
      <c r="QTO68" s="830">
        <f t="shared" si="6006"/>
        <v>0</v>
      </c>
      <c r="QTQ68" s="830">
        <f t="shared" si="6006"/>
        <v>0</v>
      </c>
      <c r="QTS68" s="830">
        <f t="shared" si="6006"/>
        <v>0</v>
      </c>
      <c r="QTU68" s="830">
        <f t="shared" si="6006"/>
        <v>0</v>
      </c>
      <c r="QTW68" s="830">
        <f t="shared" si="6006"/>
        <v>0</v>
      </c>
      <c r="QTY68" s="830">
        <f t="shared" si="6006"/>
        <v>0</v>
      </c>
      <c r="QUA68" s="830">
        <f t="shared" si="6006"/>
        <v>0</v>
      </c>
      <c r="QUC68" s="830">
        <f t="shared" si="6006"/>
        <v>0</v>
      </c>
      <c r="QUE68" s="830">
        <f t="shared" si="6006"/>
        <v>0</v>
      </c>
      <c r="QUG68" s="830">
        <f t="shared" si="6006"/>
        <v>0</v>
      </c>
      <c r="QUI68" s="830">
        <f t="shared" si="6006"/>
        <v>0</v>
      </c>
      <c r="QUK68" s="830">
        <f t="shared" si="6006"/>
        <v>0</v>
      </c>
      <c r="QUM68" s="830">
        <f t="shared" si="6006"/>
        <v>0</v>
      </c>
      <c r="QUO68" s="830">
        <f t="shared" si="6006"/>
        <v>0</v>
      </c>
      <c r="QUQ68" s="830">
        <f t="shared" si="6038"/>
        <v>0</v>
      </c>
      <c r="QUS68" s="830">
        <f t="shared" si="6038"/>
        <v>0</v>
      </c>
      <c r="QUU68" s="830">
        <f t="shared" si="6038"/>
        <v>0</v>
      </c>
      <c r="QUW68" s="830">
        <f t="shared" si="6038"/>
        <v>0</v>
      </c>
      <c r="QUY68" s="830">
        <f t="shared" si="6038"/>
        <v>0</v>
      </c>
      <c r="QVA68" s="830">
        <f t="shared" si="6038"/>
        <v>0</v>
      </c>
      <c r="QVC68" s="830">
        <f t="shared" si="6038"/>
        <v>0</v>
      </c>
      <c r="QVE68" s="830">
        <f t="shared" si="6038"/>
        <v>0</v>
      </c>
      <c r="QVG68" s="830">
        <f t="shared" si="6038"/>
        <v>0</v>
      </c>
      <c r="QVI68" s="830">
        <f t="shared" si="6038"/>
        <v>0</v>
      </c>
      <c r="QVK68" s="830">
        <f t="shared" si="6038"/>
        <v>0</v>
      </c>
      <c r="QVM68" s="830">
        <f t="shared" si="6038"/>
        <v>0</v>
      </c>
      <c r="QVO68" s="830">
        <f t="shared" si="6038"/>
        <v>0</v>
      </c>
      <c r="QVQ68" s="830">
        <f t="shared" si="6038"/>
        <v>0</v>
      </c>
      <c r="QVS68" s="830">
        <f t="shared" si="6038"/>
        <v>0</v>
      </c>
      <c r="QVU68" s="830">
        <f t="shared" si="6038"/>
        <v>0</v>
      </c>
      <c r="QVW68" s="830">
        <f t="shared" si="6038"/>
        <v>0</v>
      </c>
      <c r="QVY68" s="830">
        <f t="shared" si="6038"/>
        <v>0</v>
      </c>
      <c r="QWA68" s="830">
        <f t="shared" si="6038"/>
        <v>0</v>
      </c>
      <c r="QWC68" s="830">
        <f t="shared" si="6038"/>
        <v>0</v>
      </c>
      <c r="QWE68" s="830">
        <f t="shared" si="6038"/>
        <v>0</v>
      </c>
      <c r="QWG68" s="830">
        <f t="shared" si="6038"/>
        <v>0</v>
      </c>
      <c r="QWI68" s="830">
        <f t="shared" si="6038"/>
        <v>0</v>
      </c>
      <c r="QWK68" s="830">
        <f t="shared" si="6038"/>
        <v>0</v>
      </c>
      <c r="QWM68" s="830">
        <f t="shared" si="6038"/>
        <v>0</v>
      </c>
      <c r="QWO68" s="830">
        <f t="shared" si="6038"/>
        <v>0</v>
      </c>
      <c r="QWQ68" s="830">
        <f t="shared" si="6038"/>
        <v>0</v>
      </c>
      <c r="QWS68" s="830">
        <f t="shared" si="6038"/>
        <v>0</v>
      </c>
      <c r="QWU68" s="830">
        <f t="shared" si="6038"/>
        <v>0</v>
      </c>
      <c r="QWW68" s="830">
        <f t="shared" si="6038"/>
        <v>0</v>
      </c>
      <c r="QWY68" s="830">
        <f t="shared" si="6038"/>
        <v>0</v>
      </c>
      <c r="QXA68" s="830">
        <f t="shared" si="6038"/>
        <v>0</v>
      </c>
      <c r="QXC68" s="830">
        <f t="shared" si="6070"/>
        <v>0</v>
      </c>
      <c r="QXE68" s="830">
        <f t="shared" si="6070"/>
        <v>0</v>
      </c>
      <c r="QXG68" s="830">
        <f t="shared" si="6070"/>
        <v>0</v>
      </c>
      <c r="QXI68" s="830">
        <f t="shared" si="6070"/>
        <v>0</v>
      </c>
      <c r="QXK68" s="830">
        <f t="shared" si="6070"/>
        <v>0</v>
      </c>
      <c r="QXM68" s="830">
        <f t="shared" si="6070"/>
        <v>0</v>
      </c>
      <c r="QXO68" s="830">
        <f t="shared" si="6070"/>
        <v>0</v>
      </c>
      <c r="QXQ68" s="830">
        <f t="shared" si="6070"/>
        <v>0</v>
      </c>
      <c r="QXS68" s="830">
        <f t="shared" si="6070"/>
        <v>0</v>
      </c>
      <c r="QXU68" s="830">
        <f t="shared" si="6070"/>
        <v>0</v>
      </c>
      <c r="QXW68" s="830">
        <f t="shared" si="6070"/>
        <v>0</v>
      </c>
      <c r="QXY68" s="830">
        <f t="shared" si="6070"/>
        <v>0</v>
      </c>
      <c r="QYA68" s="830">
        <f t="shared" si="6070"/>
        <v>0</v>
      </c>
      <c r="QYC68" s="830">
        <f t="shared" si="6070"/>
        <v>0</v>
      </c>
      <c r="QYE68" s="830">
        <f t="shared" si="6070"/>
        <v>0</v>
      </c>
      <c r="QYG68" s="830">
        <f t="shared" si="6070"/>
        <v>0</v>
      </c>
      <c r="QYI68" s="830">
        <f t="shared" si="6070"/>
        <v>0</v>
      </c>
      <c r="QYK68" s="830">
        <f t="shared" si="6070"/>
        <v>0</v>
      </c>
      <c r="QYM68" s="830">
        <f t="shared" si="6070"/>
        <v>0</v>
      </c>
      <c r="QYO68" s="830">
        <f t="shared" si="6070"/>
        <v>0</v>
      </c>
      <c r="QYQ68" s="830">
        <f t="shared" si="6070"/>
        <v>0</v>
      </c>
      <c r="QYS68" s="830">
        <f t="shared" si="6070"/>
        <v>0</v>
      </c>
      <c r="QYU68" s="830">
        <f t="shared" si="6070"/>
        <v>0</v>
      </c>
      <c r="QYW68" s="830">
        <f t="shared" si="6070"/>
        <v>0</v>
      </c>
      <c r="QYY68" s="830">
        <f t="shared" si="6070"/>
        <v>0</v>
      </c>
      <c r="QZA68" s="830">
        <f t="shared" si="6070"/>
        <v>0</v>
      </c>
      <c r="QZC68" s="830">
        <f t="shared" si="6070"/>
        <v>0</v>
      </c>
      <c r="QZE68" s="830">
        <f t="shared" si="6070"/>
        <v>0</v>
      </c>
      <c r="QZG68" s="830">
        <f t="shared" si="6070"/>
        <v>0</v>
      </c>
      <c r="QZI68" s="830">
        <f t="shared" si="6070"/>
        <v>0</v>
      </c>
      <c r="QZK68" s="830">
        <f t="shared" si="6070"/>
        <v>0</v>
      </c>
      <c r="QZM68" s="830">
        <f t="shared" si="6070"/>
        <v>0</v>
      </c>
      <c r="QZO68" s="830">
        <f t="shared" si="6102"/>
        <v>0</v>
      </c>
      <c r="QZQ68" s="830">
        <f t="shared" si="6102"/>
        <v>0</v>
      </c>
      <c r="QZS68" s="830">
        <f t="shared" si="6102"/>
        <v>0</v>
      </c>
      <c r="QZU68" s="830">
        <f t="shared" si="6102"/>
        <v>0</v>
      </c>
      <c r="QZW68" s="830">
        <f t="shared" si="6102"/>
        <v>0</v>
      </c>
      <c r="QZY68" s="830">
        <f t="shared" si="6102"/>
        <v>0</v>
      </c>
      <c r="RAA68" s="830">
        <f t="shared" si="6102"/>
        <v>0</v>
      </c>
      <c r="RAC68" s="830">
        <f t="shared" si="6102"/>
        <v>0</v>
      </c>
      <c r="RAE68" s="830">
        <f t="shared" si="6102"/>
        <v>0</v>
      </c>
      <c r="RAG68" s="830">
        <f t="shared" si="6102"/>
        <v>0</v>
      </c>
      <c r="RAI68" s="830">
        <f t="shared" si="6102"/>
        <v>0</v>
      </c>
      <c r="RAK68" s="830">
        <f t="shared" si="6102"/>
        <v>0</v>
      </c>
      <c r="RAM68" s="830">
        <f t="shared" si="6102"/>
        <v>0</v>
      </c>
      <c r="RAO68" s="830">
        <f t="shared" si="6102"/>
        <v>0</v>
      </c>
      <c r="RAQ68" s="830">
        <f t="shared" si="6102"/>
        <v>0</v>
      </c>
      <c r="RAS68" s="830">
        <f t="shared" si="6102"/>
        <v>0</v>
      </c>
      <c r="RAU68" s="830">
        <f t="shared" si="6102"/>
        <v>0</v>
      </c>
      <c r="RAW68" s="830">
        <f t="shared" si="6102"/>
        <v>0</v>
      </c>
      <c r="RAY68" s="830">
        <f t="shared" si="6102"/>
        <v>0</v>
      </c>
      <c r="RBA68" s="830">
        <f t="shared" si="6102"/>
        <v>0</v>
      </c>
      <c r="RBC68" s="830">
        <f t="shared" si="6102"/>
        <v>0</v>
      </c>
      <c r="RBE68" s="830">
        <f t="shared" si="6102"/>
        <v>0</v>
      </c>
      <c r="RBG68" s="830">
        <f t="shared" si="6102"/>
        <v>0</v>
      </c>
      <c r="RBI68" s="830">
        <f t="shared" si="6102"/>
        <v>0</v>
      </c>
      <c r="RBK68" s="830">
        <f t="shared" si="6102"/>
        <v>0</v>
      </c>
      <c r="RBM68" s="830">
        <f t="shared" si="6102"/>
        <v>0</v>
      </c>
      <c r="RBO68" s="830">
        <f t="shared" si="6102"/>
        <v>0</v>
      </c>
      <c r="RBQ68" s="830">
        <f t="shared" si="6102"/>
        <v>0</v>
      </c>
      <c r="RBS68" s="830">
        <f t="shared" si="6102"/>
        <v>0</v>
      </c>
      <c r="RBU68" s="830">
        <f t="shared" si="6102"/>
        <v>0</v>
      </c>
      <c r="RBW68" s="830">
        <f t="shared" si="6102"/>
        <v>0</v>
      </c>
      <c r="RBY68" s="830">
        <f t="shared" si="6102"/>
        <v>0</v>
      </c>
      <c r="RCA68" s="830">
        <f t="shared" si="6134"/>
        <v>0</v>
      </c>
      <c r="RCC68" s="830">
        <f t="shared" si="6134"/>
        <v>0</v>
      </c>
      <c r="RCE68" s="830">
        <f t="shared" si="6134"/>
        <v>0</v>
      </c>
      <c r="RCG68" s="830">
        <f t="shared" si="6134"/>
        <v>0</v>
      </c>
      <c r="RCI68" s="830">
        <f t="shared" si="6134"/>
        <v>0</v>
      </c>
      <c r="RCK68" s="830">
        <f t="shared" si="6134"/>
        <v>0</v>
      </c>
      <c r="RCM68" s="830">
        <f t="shared" si="6134"/>
        <v>0</v>
      </c>
      <c r="RCO68" s="830">
        <f t="shared" si="6134"/>
        <v>0</v>
      </c>
      <c r="RCQ68" s="830">
        <f t="shared" si="6134"/>
        <v>0</v>
      </c>
      <c r="RCS68" s="830">
        <f t="shared" si="6134"/>
        <v>0</v>
      </c>
      <c r="RCU68" s="830">
        <f t="shared" si="6134"/>
        <v>0</v>
      </c>
      <c r="RCW68" s="830">
        <f t="shared" si="6134"/>
        <v>0</v>
      </c>
      <c r="RCY68" s="830">
        <f t="shared" si="6134"/>
        <v>0</v>
      </c>
      <c r="RDA68" s="830">
        <f t="shared" si="6134"/>
        <v>0</v>
      </c>
      <c r="RDC68" s="830">
        <f t="shared" si="6134"/>
        <v>0</v>
      </c>
      <c r="RDE68" s="830">
        <f t="shared" si="6134"/>
        <v>0</v>
      </c>
      <c r="RDG68" s="830">
        <f t="shared" si="6134"/>
        <v>0</v>
      </c>
      <c r="RDI68" s="830">
        <f t="shared" si="6134"/>
        <v>0</v>
      </c>
      <c r="RDK68" s="830">
        <f t="shared" si="6134"/>
        <v>0</v>
      </c>
      <c r="RDM68" s="830">
        <f t="shared" si="6134"/>
        <v>0</v>
      </c>
      <c r="RDO68" s="830">
        <f t="shared" si="6134"/>
        <v>0</v>
      </c>
      <c r="RDQ68" s="830">
        <f t="shared" si="6134"/>
        <v>0</v>
      </c>
      <c r="RDS68" s="830">
        <f t="shared" si="6134"/>
        <v>0</v>
      </c>
      <c r="RDU68" s="830">
        <f t="shared" si="6134"/>
        <v>0</v>
      </c>
      <c r="RDW68" s="830">
        <f t="shared" si="6134"/>
        <v>0</v>
      </c>
      <c r="RDY68" s="830">
        <f t="shared" si="6134"/>
        <v>0</v>
      </c>
      <c r="REA68" s="830">
        <f t="shared" si="6134"/>
        <v>0</v>
      </c>
      <c r="REC68" s="830">
        <f t="shared" si="6134"/>
        <v>0</v>
      </c>
      <c r="REE68" s="830">
        <f t="shared" si="6134"/>
        <v>0</v>
      </c>
      <c r="REG68" s="830">
        <f t="shared" si="6134"/>
        <v>0</v>
      </c>
      <c r="REI68" s="830">
        <f t="shared" si="6134"/>
        <v>0</v>
      </c>
      <c r="REK68" s="830">
        <f t="shared" si="6134"/>
        <v>0</v>
      </c>
      <c r="REM68" s="830">
        <f t="shared" si="6166"/>
        <v>0</v>
      </c>
      <c r="REO68" s="830">
        <f t="shared" si="6166"/>
        <v>0</v>
      </c>
      <c r="REQ68" s="830">
        <f t="shared" si="6166"/>
        <v>0</v>
      </c>
      <c r="RES68" s="830">
        <f t="shared" si="6166"/>
        <v>0</v>
      </c>
      <c r="REU68" s="830">
        <f t="shared" si="6166"/>
        <v>0</v>
      </c>
      <c r="REW68" s="830">
        <f t="shared" si="6166"/>
        <v>0</v>
      </c>
      <c r="REY68" s="830">
        <f t="shared" si="6166"/>
        <v>0</v>
      </c>
      <c r="RFA68" s="830">
        <f t="shared" si="6166"/>
        <v>0</v>
      </c>
      <c r="RFC68" s="830">
        <f t="shared" si="6166"/>
        <v>0</v>
      </c>
      <c r="RFE68" s="830">
        <f t="shared" si="6166"/>
        <v>0</v>
      </c>
      <c r="RFG68" s="830">
        <f t="shared" si="6166"/>
        <v>0</v>
      </c>
      <c r="RFI68" s="830">
        <f t="shared" si="6166"/>
        <v>0</v>
      </c>
      <c r="RFK68" s="830">
        <f t="shared" si="6166"/>
        <v>0</v>
      </c>
      <c r="RFM68" s="830">
        <f t="shared" si="6166"/>
        <v>0</v>
      </c>
      <c r="RFO68" s="830">
        <f t="shared" si="6166"/>
        <v>0</v>
      </c>
      <c r="RFQ68" s="830">
        <f t="shared" si="6166"/>
        <v>0</v>
      </c>
      <c r="RFS68" s="830">
        <f t="shared" si="6166"/>
        <v>0</v>
      </c>
      <c r="RFU68" s="830">
        <f t="shared" si="6166"/>
        <v>0</v>
      </c>
      <c r="RFW68" s="830">
        <f t="shared" si="6166"/>
        <v>0</v>
      </c>
      <c r="RFY68" s="830">
        <f t="shared" si="6166"/>
        <v>0</v>
      </c>
      <c r="RGA68" s="830">
        <f t="shared" si="6166"/>
        <v>0</v>
      </c>
      <c r="RGC68" s="830">
        <f t="shared" si="6166"/>
        <v>0</v>
      </c>
      <c r="RGE68" s="830">
        <f t="shared" si="6166"/>
        <v>0</v>
      </c>
      <c r="RGG68" s="830">
        <f t="shared" si="6166"/>
        <v>0</v>
      </c>
      <c r="RGI68" s="830">
        <f t="shared" si="6166"/>
        <v>0</v>
      </c>
      <c r="RGK68" s="830">
        <f t="shared" si="6166"/>
        <v>0</v>
      </c>
      <c r="RGM68" s="830">
        <f t="shared" si="6166"/>
        <v>0</v>
      </c>
      <c r="RGO68" s="830">
        <f t="shared" si="6166"/>
        <v>0</v>
      </c>
      <c r="RGQ68" s="830">
        <f t="shared" si="6166"/>
        <v>0</v>
      </c>
      <c r="RGS68" s="830">
        <f t="shared" si="6166"/>
        <v>0</v>
      </c>
      <c r="RGU68" s="830">
        <f t="shared" si="6166"/>
        <v>0</v>
      </c>
      <c r="RGW68" s="830">
        <f t="shared" si="6166"/>
        <v>0</v>
      </c>
      <c r="RGY68" s="830">
        <f t="shared" si="6198"/>
        <v>0</v>
      </c>
      <c r="RHA68" s="830">
        <f t="shared" si="6198"/>
        <v>0</v>
      </c>
      <c r="RHC68" s="830">
        <f t="shared" si="6198"/>
        <v>0</v>
      </c>
      <c r="RHE68" s="830">
        <f t="shared" si="6198"/>
        <v>0</v>
      </c>
      <c r="RHG68" s="830">
        <f t="shared" si="6198"/>
        <v>0</v>
      </c>
      <c r="RHI68" s="830">
        <f t="shared" si="6198"/>
        <v>0</v>
      </c>
      <c r="RHK68" s="830">
        <f t="shared" si="6198"/>
        <v>0</v>
      </c>
      <c r="RHM68" s="830">
        <f t="shared" si="6198"/>
        <v>0</v>
      </c>
      <c r="RHO68" s="830">
        <f t="shared" si="6198"/>
        <v>0</v>
      </c>
      <c r="RHQ68" s="830">
        <f t="shared" si="6198"/>
        <v>0</v>
      </c>
      <c r="RHS68" s="830">
        <f t="shared" si="6198"/>
        <v>0</v>
      </c>
      <c r="RHU68" s="830">
        <f t="shared" si="6198"/>
        <v>0</v>
      </c>
      <c r="RHW68" s="830">
        <f t="shared" si="6198"/>
        <v>0</v>
      </c>
      <c r="RHY68" s="830">
        <f t="shared" si="6198"/>
        <v>0</v>
      </c>
      <c r="RIA68" s="830">
        <f t="shared" si="6198"/>
        <v>0</v>
      </c>
      <c r="RIC68" s="830">
        <f t="shared" si="6198"/>
        <v>0</v>
      </c>
      <c r="RIE68" s="830">
        <f t="shared" si="6198"/>
        <v>0</v>
      </c>
      <c r="RIG68" s="830">
        <f t="shared" si="6198"/>
        <v>0</v>
      </c>
      <c r="RII68" s="830">
        <f t="shared" si="6198"/>
        <v>0</v>
      </c>
      <c r="RIK68" s="830">
        <f t="shared" si="6198"/>
        <v>0</v>
      </c>
      <c r="RIM68" s="830">
        <f t="shared" si="6198"/>
        <v>0</v>
      </c>
      <c r="RIO68" s="830">
        <f t="shared" si="6198"/>
        <v>0</v>
      </c>
      <c r="RIQ68" s="830">
        <f t="shared" si="6198"/>
        <v>0</v>
      </c>
      <c r="RIS68" s="830">
        <f t="shared" si="6198"/>
        <v>0</v>
      </c>
      <c r="RIU68" s="830">
        <f t="shared" si="6198"/>
        <v>0</v>
      </c>
      <c r="RIW68" s="830">
        <f t="shared" si="6198"/>
        <v>0</v>
      </c>
      <c r="RIY68" s="830">
        <f t="shared" si="6198"/>
        <v>0</v>
      </c>
      <c r="RJA68" s="830">
        <f t="shared" si="6198"/>
        <v>0</v>
      </c>
      <c r="RJC68" s="830">
        <f t="shared" si="6198"/>
        <v>0</v>
      </c>
      <c r="RJE68" s="830">
        <f t="shared" si="6198"/>
        <v>0</v>
      </c>
      <c r="RJG68" s="830">
        <f t="shared" si="6198"/>
        <v>0</v>
      </c>
      <c r="RJI68" s="830">
        <f t="shared" si="6198"/>
        <v>0</v>
      </c>
      <c r="RJK68" s="830">
        <f t="shared" si="6230"/>
        <v>0</v>
      </c>
      <c r="RJM68" s="830">
        <f t="shared" si="6230"/>
        <v>0</v>
      </c>
      <c r="RJO68" s="830">
        <f t="shared" si="6230"/>
        <v>0</v>
      </c>
      <c r="RJQ68" s="830">
        <f t="shared" si="6230"/>
        <v>0</v>
      </c>
      <c r="RJS68" s="830">
        <f t="shared" si="6230"/>
        <v>0</v>
      </c>
      <c r="RJU68" s="830">
        <f t="shared" si="6230"/>
        <v>0</v>
      </c>
      <c r="RJW68" s="830">
        <f t="shared" si="6230"/>
        <v>0</v>
      </c>
      <c r="RJY68" s="830">
        <f t="shared" si="6230"/>
        <v>0</v>
      </c>
      <c r="RKA68" s="830">
        <f t="shared" si="6230"/>
        <v>0</v>
      </c>
      <c r="RKC68" s="830">
        <f t="shared" si="6230"/>
        <v>0</v>
      </c>
      <c r="RKE68" s="830">
        <f t="shared" si="6230"/>
        <v>0</v>
      </c>
      <c r="RKG68" s="830">
        <f t="shared" si="6230"/>
        <v>0</v>
      </c>
      <c r="RKI68" s="830">
        <f t="shared" si="6230"/>
        <v>0</v>
      </c>
      <c r="RKK68" s="830">
        <f t="shared" si="6230"/>
        <v>0</v>
      </c>
      <c r="RKM68" s="830">
        <f t="shared" si="6230"/>
        <v>0</v>
      </c>
      <c r="RKO68" s="830">
        <f t="shared" si="6230"/>
        <v>0</v>
      </c>
      <c r="RKQ68" s="830">
        <f t="shared" si="6230"/>
        <v>0</v>
      </c>
      <c r="RKS68" s="830">
        <f t="shared" si="6230"/>
        <v>0</v>
      </c>
      <c r="RKU68" s="830">
        <f t="shared" si="6230"/>
        <v>0</v>
      </c>
      <c r="RKW68" s="830">
        <f t="shared" si="6230"/>
        <v>0</v>
      </c>
      <c r="RKY68" s="830">
        <f t="shared" si="6230"/>
        <v>0</v>
      </c>
      <c r="RLA68" s="830">
        <f t="shared" si="6230"/>
        <v>0</v>
      </c>
      <c r="RLC68" s="830">
        <f t="shared" si="6230"/>
        <v>0</v>
      </c>
      <c r="RLE68" s="830">
        <f t="shared" si="6230"/>
        <v>0</v>
      </c>
      <c r="RLG68" s="830">
        <f t="shared" si="6230"/>
        <v>0</v>
      </c>
      <c r="RLI68" s="830">
        <f t="shared" si="6230"/>
        <v>0</v>
      </c>
      <c r="RLK68" s="830">
        <f t="shared" si="6230"/>
        <v>0</v>
      </c>
      <c r="RLM68" s="830">
        <f t="shared" si="6230"/>
        <v>0</v>
      </c>
      <c r="RLO68" s="830">
        <f t="shared" si="6230"/>
        <v>0</v>
      </c>
      <c r="RLQ68" s="830">
        <f t="shared" si="6230"/>
        <v>0</v>
      </c>
      <c r="RLS68" s="830">
        <f t="shared" si="6230"/>
        <v>0</v>
      </c>
      <c r="RLU68" s="830">
        <f t="shared" si="6230"/>
        <v>0</v>
      </c>
      <c r="RLW68" s="830">
        <f t="shared" si="6262"/>
        <v>0</v>
      </c>
      <c r="RLY68" s="830">
        <f t="shared" si="6262"/>
        <v>0</v>
      </c>
      <c r="RMA68" s="830">
        <f t="shared" si="6262"/>
        <v>0</v>
      </c>
      <c r="RMC68" s="830">
        <f t="shared" si="6262"/>
        <v>0</v>
      </c>
      <c r="RME68" s="830">
        <f t="shared" si="6262"/>
        <v>0</v>
      </c>
      <c r="RMG68" s="830">
        <f t="shared" si="6262"/>
        <v>0</v>
      </c>
      <c r="RMI68" s="830">
        <f t="shared" si="6262"/>
        <v>0</v>
      </c>
      <c r="RMK68" s="830">
        <f t="shared" si="6262"/>
        <v>0</v>
      </c>
      <c r="RMM68" s="830">
        <f t="shared" si="6262"/>
        <v>0</v>
      </c>
      <c r="RMO68" s="830">
        <f t="shared" si="6262"/>
        <v>0</v>
      </c>
      <c r="RMQ68" s="830">
        <f t="shared" si="6262"/>
        <v>0</v>
      </c>
      <c r="RMS68" s="830">
        <f t="shared" si="6262"/>
        <v>0</v>
      </c>
      <c r="RMU68" s="830">
        <f t="shared" si="6262"/>
        <v>0</v>
      </c>
      <c r="RMW68" s="830">
        <f t="shared" si="6262"/>
        <v>0</v>
      </c>
      <c r="RMY68" s="830">
        <f t="shared" si="6262"/>
        <v>0</v>
      </c>
      <c r="RNA68" s="830">
        <f t="shared" si="6262"/>
        <v>0</v>
      </c>
      <c r="RNC68" s="830">
        <f t="shared" si="6262"/>
        <v>0</v>
      </c>
      <c r="RNE68" s="830">
        <f t="shared" si="6262"/>
        <v>0</v>
      </c>
      <c r="RNG68" s="830">
        <f t="shared" si="6262"/>
        <v>0</v>
      </c>
      <c r="RNI68" s="830">
        <f t="shared" si="6262"/>
        <v>0</v>
      </c>
      <c r="RNK68" s="830">
        <f t="shared" si="6262"/>
        <v>0</v>
      </c>
      <c r="RNM68" s="830">
        <f t="shared" si="6262"/>
        <v>0</v>
      </c>
      <c r="RNO68" s="830">
        <f t="shared" si="6262"/>
        <v>0</v>
      </c>
      <c r="RNQ68" s="830">
        <f t="shared" si="6262"/>
        <v>0</v>
      </c>
      <c r="RNS68" s="830">
        <f t="shared" si="6262"/>
        <v>0</v>
      </c>
      <c r="RNU68" s="830">
        <f t="shared" si="6262"/>
        <v>0</v>
      </c>
      <c r="RNW68" s="830">
        <f t="shared" si="6262"/>
        <v>0</v>
      </c>
      <c r="RNY68" s="830">
        <f t="shared" si="6262"/>
        <v>0</v>
      </c>
      <c r="ROA68" s="830">
        <f t="shared" si="6262"/>
        <v>0</v>
      </c>
      <c r="ROC68" s="830">
        <f t="shared" si="6262"/>
        <v>0</v>
      </c>
      <c r="ROE68" s="830">
        <f t="shared" si="6262"/>
        <v>0</v>
      </c>
      <c r="ROG68" s="830">
        <f t="shared" si="6262"/>
        <v>0</v>
      </c>
      <c r="ROI68" s="830">
        <f t="shared" si="6294"/>
        <v>0</v>
      </c>
      <c r="ROK68" s="830">
        <f t="shared" si="6294"/>
        <v>0</v>
      </c>
      <c r="ROM68" s="830">
        <f t="shared" si="6294"/>
        <v>0</v>
      </c>
      <c r="ROO68" s="830">
        <f t="shared" si="6294"/>
        <v>0</v>
      </c>
      <c r="ROQ68" s="830">
        <f t="shared" si="6294"/>
        <v>0</v>
      </c>
      <c r="ROS68" s="830">
        <f t="shared" si="6294"/>
        <v>0</v>
      </c>
      <c r="ROU68" s="830">
        <f t="shared" si="6294"/>
        <v>0</v>
      </c>
      <c r="ROW68" s="830">
        <f t="shared" si="6294"/>
        <v>0</v>
      </c>
      <c r="ROY68" s="830">
        <f t="shared" si="6294"/>
        <v>0</v>
      </c>
      <c r="RPA68" s="830">
        <f t="shared" si="6294"/>
        <v>0</v>
      </c>
      <c r="RPC68" s="830">
        <f t="shared" si="6294"/>
        <v>0</v>
      </c>
      <c r="RPE68" s="830">
        <f t="shared" si="6294"/>
        <v>0</v>
      </c>
      <c r="RPG68" s="830">
        <f t="shared" si="6294"/>
        <v>0</v>
      </c>
      <c r="RPI68" s="830">
        <f t="shared" si="6294"/>
        <v>0</v>
      </c>
      <c r="RPK68" s="830">
        <f t="shared" si="6294"/>
        <v>0</v>
      </c>
      <c r="RPM68" s="830">
        <f t="shared" si="6294"/>
        <v>0</v>
      </c>
      <c r="RPO68" s="830">
        <f t="shared" si="6294"/>
        <v>0</v>
      </c>
      <c r="RPQ68" s="830">
        <f t="shared" si="6294"/>
        <v>0</v>
      </c>
      <c r="RPS68" s="830">
        <f t="shared" si="6294"/>
        <v>0</v>
      </c>
      <c r="RPU68" s="830">
        <f t="shared" si="6294"/>
        <v>0</v>
      </c>
      <c r="RPW68" s="830">
        <f t="shared" si="6294"/>
        <v>0</v>
      </c>
      <c r="RPY68" s="830">
        <f t="shared" si="6294"/>
        <v>0</v>
      </c>
      <c r="RQA68" s="830">
        <f t="shared" si="6294"/>
        <v>0</v>
      </c>
      <c r="RQC68" s="830">
        <f t="shared" si="6294"/>
        <v>0</v>
      </c>
      <c r="RQE68" s="830">
        <f t="shared" si="6294"/>
        <v>0</v>
      </c>
      <c r="RQG68" s="830">
        <f t="shared" si="6294"/>
        <v>0</v>
      </c>
      <c r="RQI68" s="830">
        <f t="shared" si="6294"/>
        <v>0</v>
      </c>
      <c r="RQK68" s="830">
        <f t="shared" si="6294"/>
        <v>0</v>
      </c>
      <c r="RQM68" s="830">
        <f t="shared" si="6294"/>
        <v>0</v>
      </c>
      <c r="RQO68" s="830">
        <f t="shared" si="6294"/>
        <v>0</v>
      </c>
      <c r="RQQ68" s="830">
        <f t="shared" si="6294"/>
        <v>0</v>
      </c>
      <c r="RQS68" s="830">
        <f t="shared" si="6294"/>
        <v>0</v>
      </c>
      <c r="RQU68" s="830">
        <f t="shared" si="6326"/>
        <v>0</v>
      </c>
      <c r="RQW68" s="830">
        <f t="shared" si="6326"/>
        <v>0</v>
      </c>
      <c r="RQY68" s="830">
        <f t="shared" si="6326"/>
        <v>0</v>
      </c>
      <c r="RRA68" s="830">
        <f t="shared" si="6326"/>
        <v>0</v>
      </c>
      <c r="RRC68" s="830">
        <f t="shared" si="6326"/>
        <v>0</v>
      </c>
      <c r="RRE68" s="830">
        <f t="shared" si="6326"/>
        <v>0</v>
      </c>
      <c r="RRG68" s="830">
        <f t="shared" si="6326"/>
        <v>0</v>
      </c>
      <c r="RRI68" s="830">
        <f t="shared" si="6326"/>
        <v>0</v>
      </c>
      <c r="RRK68" s="830">
        <f t="shared" si="6326"/>
        <v>0</v>
      </c>
      <c r="RRM68" s="830">
        <f t="shared" si="6326"/>
        <v>0</v>
      </c>
      <c r="RRO68" s="830">
        <f t="shared" si="6326"/>
        <v>0</v>
      </c>
      <c r="RRQ68" s="830">
        <f t="shared" si="6326"/>
        <v>0</v>
      </c>
      <c r="RRS68" s="830">
        <f t="shared" si="6326"/>
        <v>0</v>
      </c>
      <c r="RRU68" s="830">
        <f t="shared" si="6326"/>
        <v>0</v>
      </c>
      <c r="RRW68" s="830">
        <f t="shared" si="6326"/>
        <v>0</v>
      </c>
      <c r="RRY68" s="830">
        <f t="shared" si="6326"/>
        <v>0</v>
      </c>
      <c r="RSA68" s="830">
        <f t="shared" si="6326"/>
        <v>0</v>
      </c>
      <c r="RSC68" s="830">
        <f t="shared" si="6326"/>
        <v>0</v>
      </c>
      <c r="RSE68" s="830">
        <f t="shared" si="6326"/>
        <v>0</v>
      </c>
      <c r="RSG68" s="830">
        <f t="shared" si="6326"/>
        <v>0</v>
      </c>
      <c r="RSI68" s="830">
        <f t="shared" si="6326"/>
        <v>0</v>
      </c>
      <c r="RSK68" s="830">
        <f t="shared" si="6326"/>
        <v>0</v>
      </c>
      <c r="RSM68" s="830">
        <f t="shared" si="6326"/>
        <v>0</v>
      </c>
      <c r="RSO68" s="830">
        <f t="shared" si="6326"/>
        <v>0</v>
      </c>
      <c r="RSQ68" s="830">
        <f t="shared" si="6326"/>
        <v>0</v>
      </c>
      <c r="RSS68" s="830">
        <f t="shared" si="6326"/>
        <v>0</v>
      </c>
      <c r="RSU68" s="830">
        <f t="shared" si="6326"/>
        <v>0</v>
      </c>
      <c r="RSW68" s="830">
        <f t="shared" si="6326"/>
        <v>0</v>
      </c>
      <c r="RSY68" s="830">
        <f t="shared" si="6326"/>
        <v>0</v>
      </c>
      <c r="RTA68" s="830">
        <f t="shared" si="6326"/>
        <v>0</v>
      </c>
      <c r="RTC68" s="830">
        <f t="shared" si="6326"/>
        <v>0</v>
      </c>
      <c r="RTE68" s="830">
        <f t="shared" si="6326"/>
        <v>0</v>
      </c>
      <c r="RTG68" s="830">
        <f t="shared" si="6358"/>
        <v>0</v>
      </c>
      <c r="RTI68" s="830">
        <f t="shared" si="6358"/>
        <v>0</v>
      </c>
      <c r="RTK68" s="830">
        <f t="shared" si="6358"/>
        <v>0</v>
      </c>
      <c r="RTM68" s="830">
        <f t="shared" si="6358"/>
        <v>0</v>
      </c>
      <c r="RTO68" s="830">
        <f t="shared" si="6358"/>
        <v>0</v>
      </c>
      <c r="RTQ68" s="830">
        <f t="shared" si="6358"/>
        <v>0</v>
      </c>
      <c r="RTS68" s="830">
        <f t="shared" si="6358"/>
        <v>0</v>
      </c>
      <c r="RTU68" s="830">
        <f t="shared" si="6358"/>
        <v>0</v>
      </c>
      <c r="RTW68" s="830">
        <f t="shared" si="6358"/>
        <v>0</v>
      </c>
      <c r="RTY68" s="830">
        <f t="shared" si="6358"/>
        <v>0</v>
      </c>
      <c r="RUA68" s="830">
        <f t="shared" si="6358"/>
        <v>0</v>
      </c>
      <c r="RUC68" s="830">
        <f t="shared" si="6358"/>
        <v>0</v>
      </c>
      <c r="RUE68" s="830">
        <f t="shared" si="6358"/>
        <v>0</v>
      </c>
      <c r="RUG68" s="830">
        <f t="shared" si="6358"/>
        <v>0</v>
      </c>
      <c r="RUI68" s="830">
        <f t="shared" si="6358"/>
        <v>0</v>
      </c>
      <c r="RUK68" s="830">
        <f t="shared" si="6358"/>
        <v>0</v>
      </c>
      <c r="RUM68" s="830">
        <f t="shared" si="6358"/>
        <v>0</v>
      </c>
      <c r="RUO68" s="830">
        <f t="shared" si="6358"/>
        <v>0</v>
      </c>
      <c r="RUQ68" s="830">
        <f t="shared" si="6358"/>
        <v>0</v>
      </c>
      <c r="RUS68" s="830">
        <f t="shared" si="6358"/>
        <v>0</v>
      </c>
      <c r="RUU68" s="830">
        <f t="shared" si="6358"/>
        <v>0</v>
      </c>
      <c r="RUW68" s="830">
        <f t="shared" si="6358"/>
        <v>0</v>
      </c>
      <c r="RUY68" s="830">
        <f t="shared" si="6358"/>
        <v>0</v>
      </c>
      <c r="RVA68" s="830">
        <f t="shared" si="6358"/>
        <v>0</v>
      </c>
      <c r="RVC68" s="830">
        <f t="shared" si="6358"/>
        <v>0</v>
      </c>
      <c r="RVE68" s="830">
        <f t="shared" si="6358"/>
        <v>0</v>
      </c>
      <c r="RVG68" s="830">
        <f t="shared" si="6358"/>
        <v>0</v>
      </c>
      <c r="RVI68" s="830">
        <f t="shared" si="6358"/>
        <v>0</v>
      </c>
      <c r="RVK68" s="830">
        <f t="shared" si="6358"/>
        <v>0</v>
      </c>
      <c r="RVM68" s="830">
        <f t="shared" si="6358"/>
        <v>0</v>
      </c>
      <c r="RVO68" s="830">
        <f t="shared" si="6358"/>
        <v>0</v>
      </c>
      <c r="RVQ68" s="830">
        <f t="shared" si="6358"/>
        <v>0</v>
      </c>
      <c r="RVS68" s="830">
        <f t="shared" si="6390"/>
        <v>0</v>
      </c>
      <c r="RVU68" s="830">
        <f t="shared" si="6390"/>
        <v>0</v>
      </c>
      <c r="RVW68" s="830">
        <f t="shared" si="6390"/>
        <v>0</v>
      </c>
      <c r="RVY68" s="830">
        <f t="shared" si="6390"/>
        <v>0</v>
      </c>
      <c r="RWA68" s="830">
        <f t="shared" si="6390"/>
        <v>0</v>
      </c>
      <c r="RWC68" s="830">
        <f t="shared" si="6390"/>
        <v>0</v>
      </c>
      <c r="RWE68" s="830">
        <f t="shared" si="6390"/>
        <v>0</v>
      </c>
      <c r="RWG68" s="830">
        <f t="shared" si="6390"/>
        <v>0</v>
      </c>
      <c r="RWI68" s="830">
        <f t="shared" si="6390"/>
        <v>0</v>
      </c>
      <c r="RWK68" s="830">
        <f t="shared" si="6390"/>
        <v>0</v>
      </c>
      <c r="RWM68" s="830">
        <f t="shared" si="6390"/>
        <v>0</v>
      </c>
      <c r="RWO68" s="830">
        <f t="shared" si="6390"/>
        <v>0</v>
      </c>
      <c r="RWQ68" s="830">
        <f t="shared" si="6390"/>
        <v>0</v>
      </c>
      <c r="RWS68" s="830">
        <f t="shared" si="6390"/>
        <v>0</v>
      </c>
      <c r="RWU68" s="830">
        <f t="shared" si="6390"/>
        <v>0</v>
      </c>
      <c r="RWW68" s="830">
        <f t="shared" si="6390"/>
        <v>0</v>
      </c>
      <c r="RWY68" s="830">
        <f t="shared" si="6390"/>
        <v>0</v>
      </c>
      <c r="RXA68" s="830">
        <f t="shared" si="6390"/>
        <v>0</v>
      </c>
      <c r="RXC68" s="830">
        <f t="shared" si="6390"/>
        <v>0</v>
      </c>
      <c r="RXE68" s="830">
        <f t="shared" si="6390"/>
        <v>0</v>
      </c>
      <c r="RXG68" s="830">
        <f t="shared" si="6390"/>
        <v>0</v>
      </c>
      <c r="RXI68" s="830">
        <f t="shared" si="6390"/>
        <v>0</v>
      </c>
      <c r="RXK68" s="830">
        <f t="shared" si="6390"/>
        <v>0</v>
      </c>
      <c r="RXM68" s="830">
        <f t="shared" si="6390"/>
        <v>0</v>
      </c>
      <c r="RXO68" s="830">
        <f t="shared" si="6390"/>
        <v>0</v>
      </c>
      <c r="RXQ68" s="830">
        <f t="shared" si="6390"/>
        <v>0</v>
      </c>
      <c r="RXS68" s="830">
        <f t="shared" si="6390"/>
        <v>0</v>
      </c>
      <c r="RXU68" s="830">
        <f t="shared" si="6390"/>
        <v>0</v>
      </c>
      <c r="RXW68" s="830">
        <f t="shared" si="6390"/>
        <v>0</v>
      </c>
      <c r="RXY68" s="830">
        <f t="shared" si="6390"/>
        <v>0</v>
      </c>
      <c r="RYA68" s="830">
        <f t="shared" si="6390"/>
        <v>0</v>
      </c>
      <c r="RYC68" s="830">
        <f t="shared" si="6390"/>
        <v>0</v>
      </c>
      <c r="RYE68" s="830">
        <f t="shared" si="6422"/>
        <v>0</v>
      </c>
      <c r="RYG68" s="830">
        <f t="shared" si="6422"/>
        <v>0</v>
      </c>
      <c r="RYI68" s="830">
        <f t="shared" si="6422"/>
        <v>0</v>
      </c>
      <c r="RYK68" s="830">
        <f t="shared" si="6422"/>
        <v>0</v>
      </c>
      <c r="RYM68" s="830">
        <f t="shared" si="6422"/>
        <v>0</v>
      </c>
      <c r="RYO68" s="830">
        <f t="shared" si="6422"/>
        <v>0</v>
      </c>
      <c r="RYQ68" s="830">
        <f t="shared" si="6422"/>
        <v>0</v>
      </c>
      <c r="RYS68" s="830">
        <f t="shared" si="6422"/>
        <v>0</v>
      </c>
      <c r="RYU68" s="830">
        <f t="shared" si="6422"/>
        <v>0</v>
      </c>
      <c r="RYW68" s="830">
        <f t="shared" si="6422"/>
        <v>0</v>
      </c>
      <c r="RYY68" s="830">
        <f t="shared" si="6422"/>
        <v>0</v>
      </c>
      <c r="RZA68" s="830">
        <f t="shared" si="6422"/>
        <v>0</v>
      </c>
      <c r="RZC68" s="830">
        <f t="shared" si="6422"/>
        <v>0</v>
      </c>
      <c r="RZE68" s="830">
        <f t="shared" si="6422"/>
        <v>0</v>
      </c>
      <c r="RZG68" s="830">
        <f t="shared" si="6422"/>
        <v>0</v>
      </c>
      <c r="RZI68" s="830">
        <f t="shared" si="6422"/>
        <v>0</v>
      </c>
      <c r="RZK68" s="830">
        <f t="shared" si="6422"/>
        <v>0</v>
      </c>
      <c r="RZM68" s="830">
        <f t="shared" si="6422"/>
        <v>0</v>
      </c>
      <c r="RZO68" s="830">
        <f t="shared" si="6422"/>
        <v>0</v>
      </c>
      <c r="RZQ68" s="830">
        <f t="shared" si="6422"/>
        <v>0</v>
      </c>
      <c r="RZS68" s="830">
        <f t="shared" si="6422"/>
        <v>0</v>
      </c>
      <c r="RZU68" s="830">
        <f t="shared" si="6422"/>
        <v>0</v>
      </c>
      <c r="RZW68" s="830">
        <f t="shared" si="6422"/>
        <v>0</v>
      </c>
      <c r="RZY68" s="830">
        <f t="shared" si="6422"/>
        <v>0</v>
      </c>
      <c r="SAA68" s="830">
        <f t="shared" si="6422"/>
        <v>0</v>
      </c>
      <c r="SAC68" s="830">
        <f t="shared" si="6422"/>
        <v>0</v>
      </c>
      <c r="SAE68" s="830">
        <f t="shared" si="6422"/>
        <v>0</v>
      </c>
      <c r="SAG68" s="830">
        <f t="shared" si="6422"/>
        <v>0</v>
      </c>
      <c r="SAI68" s="830">
        <f t="shared" si="6422"/>
        <v>0</v>
      </c>
      <c r="SAK68" s="830">
        <f t="shared" si="6422"/>
        <v>0</v>
      </c>
      <c r="SAM68" s="830">
        <f t="shared" si="6422"/>
        <v>0</v>
      </c>
      <c r="SAO68" s="830">
        <f t="shared" si="6422"/>
        <v>0</v>
      </c>
      <c r="SAQ68" s="830">
        <f t="shared" si="6454"/>
        <v>0</v>
      </c>
      <c r="SAS68" s="830">
        <f t="shared" si="6454"/>
        <v>0</v>
      </c>
      <c r="SAU68" s="830">
        <f t="shared" si="6454"/>
        <v>0</v>
      </c>
      <c r="SAW68" s="830">
        <f t="shared" si="6454"/>
        <v>0</v>
      </c>
      <c r="SAY68" s="830">
        <f t="shared" si="6454"/>
        <v>0</v>
      </c>
      <c r="SBA68" s="830">
        <f t="shared" si="6454"/>
        <v>0</v>
      </c>
      <c r="SBC68" s="830">
        <f t="shared" si="6454"/>
        <v>0</v>
      </c>
      <c r="SBE68" s="830">
        <f t="shared" si="6454"/>
        <v>0</v>
      </c>
      <c r="SBG68" s="830">
        <f t="shared" si="6454"/>
        <v>0</v>
      </c>
      <c r="SBI68" s="830">
        <f t="shared" si="6454"/>
        <v>0</v>
      </c>
      <c r="SBK68" s="830">
        <f t="shared" si="6454"/>
        <v>0</v>
      </c>
      <c r="SBM68" s="830">
        <f t="shared" si="6454"/>
        <v>0</v>
      </c>
      <c r="SBO68" s="830">
        <f t="shared" si="6454"/>
        <v>0</v>
      </c>
      <c r="SBQ68" s="830">
        <f t="shared" si="6454"/>
        <v>0</v>
      </c>
      <c r="SBS68" s="830">
        <f t="shared" si="6454"/>
        <v>0</v>
      </c>
      <c r="SBU68" s="830">
        <f t="shared" si="6454"/>
        <v>0</v>
      </c>
      <c r="SBW68" s="830">
        <f t="shared" si="6454"/>
        <v>0</v>
      </c>
      <c r="SBY68" s="830">
        <f t="shared" si="6454"/>
        <v>0</v>
      </c>
      <c r="SCA68" s="830">
        <f t="shared" si="6454"/>
        <v>0</v>
      </c>
      <c r="SCC68" s="830">
        <f t="shared" si="6454"/>
        <v>0</v>
      </c>
      <c r="SCE68" s="830">
        <f t="shared" si="6454"/>
        <v>0</v>
      </c>
      <c r="SCG68" s="830">
        <f t="shared" si="6454"/>
        <v>0</v>
      </c>
      <c r="SCI68" s="830">
        <f t="shared" si="6454"/>
        <v>0</v>
      </c>
      <c r="SCK68" s="830">
        <f t="shared" si="6454"/>
        <v>0</v>
      </c>
      <c r="SCM68" s="830">
        <f t="shared" si="6454"/>
        <v>0</v>
      </c>
      <c r="SCO68" s="830">
        <f t="shared" si="6454"/>
        <v>0</v>
      </c>
      <c r="SCQ68" s="830">
        <f t="shared" si="6454"/>
        <v>0</v>
      </c>
      <c r="SCS68" s="830">
        <f t="shared" si="6454"/>
        <v>0</v>
      </c>
      <c r="SCU68" s="830">
        <f t="shared" si="6454"/>
        <v>0</v>
      </c>
      <c r="SCW68" s="830">
        <f t="shared" si="6454"/>
        <v>0</v>
      </c>
      <c r="SCY68" s="830">
        <f t="shared" si="6454"/>
        <v>0</v>
      </c>
      <c r="SDA68" s="830">
        <f t="shared" si="6454"/>
        <v>0</v>
      </c>
      <c r="SDC68" s="830">
        <f t="shared" si="6486"/>
        <v>0</v>
      </c>
      <c r="SDE68" s="830">
        <f t="shared" si="6486"/>
        <v>0</v>
      </c>
      <c r="SDG68" s="830">
        <f t="shared" si="6486"/>
        <v>0</v>
      </c>
      <c r="SDI68" s="830">
        <f t="shared" si="6486"/>
        <v>0</v>
      </c>
      <c r="SDK68" s="830">
        <f t="shared" si="6486"/>
        <v>0</v>
      </c>
      <c r="SDM68" s="830">
        <f t="shared" si="6486"/>
        <v>0</v>
      </c>
      <c r="SDO68" s="830">
        <f t="shared" si="6486"/>
        <v>0</v>
      </c>
      <c r="SDQ68" s="830">
        <f t="shared" si="6486"/>
        <v>0</v>
      </c>
      <c r="SDS68" s="830">
        <f t="shared" si="6486"/>
        <v>0</v>
      </c>
      <c r="SDU68" s="830">
        <f t="shared" si="6486"/>
        <v>0</v>
      </c>
      <c r="SDW68" s="830">
        <f t="shared" si="6486"/>
        <v>0</v>
      </c>
      <c r="SDY68" s="830">
        <f t="shared" si="6486"/>
        <v>0</v>
      </c>
      <c r="SEA68" s="830">
        <f t="shared" si="6486"/>
        <v>0</v>
      </c>
      <c r="SEC68" s="830">
        <f t="shared" si="6486"/>
        <v>0</v>
      </c>
      <c r="SEE68" s="830">
        <f t="shared" si="6486"/>
        <v>0</v>
      </c>
      <c r="SEG68" s="830">
        <f t="shared" si="6486"/>
        <v>0</v>
      </c>
      <c r="SEI68" s="830">
        <f t="shared" si="6486"/>
        <v>0</v>
      </c>
      <c r="SEK68" s="830">
        <f t="shared" si="6486"/>
        <v>0</v>
      </c>
      <c r="SEM68" s="830">
        <f t="shared" si="6486"/>
        <v>0</v>
      </c>
      <c r="SEO68" s="830">
        <f t="shared" si="6486"/>
        <v>0</v>
      </c>
      <c r="SEQ68" s="830">
        <f t="shared" si="6486"/>
        <v>0</v>
      </c>
      <c r="SES68" s="830">
        <f t="shared" si="6486"/>
        <v>0</v>
      </c>
      <c r="SEU68" s="830">
        <f t="shared" si="6486"/>
        <v>0</v>
      </c>
      <c r="SEW68" s="830">
        <f t="shared" si="6486"/>
        <v>0</v>
      </c>
      <c r="SEY68" s="830">
        <f t="shared" si="6486"/>
        <v>0</v>
      </c>
      <c r="SFA68" s="830">
        <f t="shared" si="6486"/>
        <v>0</v>
      </c>
      <c r="SFC68" s="830">
        <f t="shared" si="6486"/>
        <v>0</v>
      </c>
      <c r="SFE68" s="830">
        <f t="shared" si="6486"/>
        <v>0</v>
      </c>
      <c r="SFG68" s="830">
        <f t="shared" si="6486"/>
        <v>0</v>
      </c>
      <c r="SFI68" s="830">
        <f t="shared" si="6486"/>
        <v>0</v>
      </c>
      <c r="SFK68" s="830">
        <f t="shared" si="6486"/>
        <v>0</v>
      </c>
      <c r="SFM68" s="830">
        <f t="shared" si="6486"/>
        <v>0</v>
      </c>
      <c r="SFO68" s="830">
        <f t="shared" si="6518"/>
        <v>0</v>
      </c>
      <c r="SFQ68" s="830">
        <f t="shared" si="6518"/>
        <v>0</v>
      </c>
      <c r="SFS68" s="830">
        <f t="shared" si="6518"/>
        <v>0</v>
      </c>
      <c r="SFU68" s="830">
        <f t="shared" si="6518"/>
        <v>0</v>
      </c>
      <c r="SFW68" s="830">
        <f t="shared" si="6518"/>
        <v>0</v>
      </c>
      <c r="SFY68" s="830">
        <f t="shared" si="6518"/>
        <v>0</v>
      </c>
      <c r="SGA68" s="830">
        <f t="shared" si="6518"/>
        <v>0</v>
      </c>
      <c r="SGC68" s="830">
        <f t="shared" si="6518"/>
        <v>0</v>
      </c>
      <c r="SGE68" s="830">
        <f t="shared" si="6518"/>
        <v>0</v>
      </c>
      <c r="SGG68" s="830">
        <f t="shared" si="6518"/>
        <v>0</v>
      </c>
      <c r="SGI68" s="830">
        <f t="shared" si="6518"/>
        <v>0</v>
      </c>
      <c r="SGK68" s="830">
        <f t="shared" si="6518"/>
        <v>0</v>
      </c>
      <c r="SGM68" s="830">
        <f t="shared" si="6518"/>
        <v>0</v>
      </c>
      <c r="SGO68" s="830">
        <f t="shared" si="6518"/>
        <v>0</v>
      </c>
      <c r="SGQ68" s="830">
        <f t="shared" si="6518"/>
        <v>0</v>
      </c>
      <c r="SGS68" s="830">
        <f t="shared" si="6518"/>
        <v>0</v>
      </c>
      <c r="SGU68" s="830">
        <f t="shared" si="6518"/>
        <v>0</v>
      </c>
      <c r="SGW68" s="830">
        <f t="shared" si="6518"/>
        <v>0</v>
      </c>
      <c r="SGY68" s="830">
        <f t="shared" si="6518"/>
        <v>0</v>
      </c>
      <c r="SHA68" s="830">
        <f t="shared" si="6518"/>
        <v>0</v>
      </c>
      <c r="SHC68" s="830">
        <f t="shared" si="6518"/>
        <v>0</v>
      </c>
      <c r="SHE68" s="830">
        <f t="shared" si="6518"/>
        <v>0</v>
      </c>
      <c r="SHG68" s="830">
        <f t="shared" si="6518"/>
        <v>0</v>
      </c>
      <c r="SHI68" s="830">
        <f t="shared" si="6518"/>
        <v>0</v>
      </c>
      <c r="SHK68" s="830">
        <f t="shared" si="6518"/>
        <v>0</v>
      </c>
      <c r="SHM68" s="830">
        <f t="shared" si="6518"/>
        <v>0</v>
      </c>
      <c r="SHO68" s="830">
        <f t="shared" si="6518"/>
        <v>0</v>
      </c>
      <c r="SHQ68" s="830">
        <f t="shared" si="6518"/>
        <v>0</v>
      </c>
      <c r="SHS68" s="830">
        <f t="shared" si="6518"/>
        <v>0</v>
      </c>
      <c r="SHU68" s="830">
        <f t="shared" si="6518"/>
        <v>0</v>
      </c>
      <c r="SHW68" s="830">
        <f t="shared" si="6518"/>
        <v>0</v>
      </c>
      <c r="SHY68" s="830">
        <f t="shared" si="6518"/>
        <v>0</v>
      </c>
      <c r="SIA68" s="830">
        <f t="shared" si="6550"/>
        <v>0</v>
      </c>
      <c r="SIC68" s="830">
        <f t="shared" si="6550"/>
        <v>0</v>
      </c>
      <c r="SIE68" s="830">
        <f t="shared" si="6550"/>
        <v>0</v>
      </c>
      <c r="SIG68" s="830">
        <f t="shared" si="6550"/>
        <v>0</v>
      </c>
      <c r="SII68" s="830">
        <f t="shared" si="6550"/>
        <v>0</v>
      </c>
      <c r="SIK68" s="830">
        <f t="shared" si="6550"/>
        <v>0</v>
      </c>
      <c r="SIM68" s="830">
        <f t="shared" si="6550"/>
        <v>0</v>
      </c>
      <c r="SIO68" s="830">
        <f t="shared" si="6550"/>
        <v>0</v>
      </c>
      <c r="SIQ68" s="830">
        <f t="shared" si="6550"/>
        <v>0</v>
      </c>
      <c r="SIS68" s="830">
        <f t="shared" si="6550"/>
        <v>0</v>
      </c>
      <c r="SIU68" s="830">
        <f t="shared" si="6550"/>
        <v>0</v>
      </c>
      <c r="SIW68" s="830">
        <f t="shared" si="6550"/>
        <v>0</v>
      </c>
      <c r="SIY68" s="830">
        <f t="shared" si="6550"/>
        <v>0</v>
      </c>
      <c r="SJA68" s="830">
        <f t="shared" si="6550"/>
        <v>0</v>
      </c>
      <c r="SJC68" s="830">
        <f t="shared" si="6550"/>
        <v>0</v>
      </c>
      <c r="SJE68" s="830">
        <f t="shared" si="6550"/>
        <v>0</v>
      </c>
      <c r="SJG68" s="830">
        <f t="shared" si="6550"/>
        <v>0</v>
      </c>
      <c r="SJI68" s="830">
        <f t="shared" si="6550"/>
        <v>0</v>
      </c>
      <c r="SJK68" s="830">
        <f t="shared" si="6550"/>
        <v>0</v>
      </c>
      <c r="SJM68" s="830">
        <f t="shared" si="6550"/>
        <v>0</v>
      </c>
      <c r="SJO68" s="830">
        <f t="shared" si="6550"/>
        <v>0</v>
      </c>
      <c r="SJQ68" s="830">
        <f t="shared" si="6550"/>
        <v>0</v>
      </c>
      <c r="SJS68" s="830">
        <f t="shared" si="6550"/>
        <v>0</v>
      </c>
      <c r="SJU68" s="830">
        <f t="shared" si="6550"/>
        <v>0</v>
      </c>
      <c r="SJW68" s="830">
        <f t="shared" si="6550"/>
        <v>0</v>
      </c>
      <c r="SJY68" s="830">
        <f t="shared" si="6550"/>
        <v>0</v>
      </c>
      <c r="SKA68" s="830">
        <f t="shared" si="6550"/>
        <v>0</v>
      </c>
      <c r="SKC68" s="830">
        <f t="shared" si="6550"/>
        <v>0</v>
      </c>
      <c r="SKE68" s="830">
        <f t="shared" si="6550"/>
        <v>0</v>
      </c>
      <c r="SKG68" s="830">
        <f t="shared" si="6550"/>
        <v>0</v>
      </c>
      <c r="SKI68" s="830">
        <f t="shared" si="6550"/>
        <v>0</v>
      </c>
      <c r="SKK68" s="830">
        <f t="shared" si="6550"/>
        <v>0</v>
      </c>
      <c r="SKM68" s="830">
        <f t="shared" si="6582"/>
        <v>0</v>
      </c>
      <c r="SKO68" s="830">
        <f t="shared" si="6582"/>
        <v>0</v>
      </c>
      <c r="SKQ68" s="830">
        <f t="shared" si="6582"/>
        <v>0</v>
      </c>
      <c r="SKS68" s="830">
        <f t="shared" si="6582"/>
        <v>0</v>
      </c>
      <c r="SKU68" s="830">
        <f t="shared" si="6582"/>
        <v>0</v>
      </c>
      <c r="SKW68" s="830">
        <f t="shared" si="6582"/>
        <v>0</v>
      </c>
      <c r="SKY68" s="830">
        <f t="shared" si="6582"/>
        <v>0</v>
      </c>
      <c r="SLA68" s="830">
        <f t="shared" si="6582"/>
        <v>0</v>
      </c>
      <c r="SLC68" s="830">
        <f t="shared" si="6582"/>
        <v>0</v>
      </c>
      <c r="SLE68" s="830">
        <f t="shared" si="6582"/>
        <v>0</v>
      </c>
      <c r="SLG68" s="830">
        <f t="shared" si="6582"/>
        <v>0</v>
      </c>
      <c r="SLI68" s="830">
        <f t="shared" si="6582"/>
        <v>0</v>
      </c>
      <c r="SLK68" s="830">
        <f t="shared" si="6582"/>
        <v>0</v>
      </c>
      <c r="SLM68" s="830">
        <f t="shared" si="6582"/>
        <v>0</v>
      </c>
      <c r="SLO68" s="830">
        <f t="shared" si="6582"/>
        <v>0</v>
      </c>
      <c r="SLQ68" s="830">
        <f t="shared" si="6582"/>
        <v>0</v>
      </c>
      <c r="SLS68" s="830">
        <f t="shared" si="6582"/>
        <v>0</v>
      </c>
      <c r="SLU68" s="830">
        <f t="shared" si="6582"/>
        <v>0</v>
      </c>
      <c r="SLW68" s="830">
        <f t="shared" si="6582"/>
        <v>0</v>
      </c>
      <c r="SLY68" s="830">
        <f t="shared" si="6582"/>
        <v>0</v>
      </c>
      <c r="SMA68" s="830">
        <f t="shared" si="6582"/>
        <v>0</v>
      </c>
      <c r="SMC68" s="830">
        <f t="shared" si="6582"/>
        <v>0</v>
      </c>
      <c r="SME68" s="830">
        <f t="shared" si="6582"/>
        <v>0</v>
      </c>
      <c r="SMG68" s="830">
        <f t="shared" si="6582"/>
        <v>0</v>
      </c>
      <c r="SMI68" s="830">
        <f t="shared" si="6582"/>
        <v>0</v>
      </c>
      <c r="SMK68" s="830">
        <f t="shared" si="6582"/>
        <v>0</v>
      </c>
      <c r="SMM68" s="830">
        <f t="shared" si="6582"/>
        <v>0</v>
      </c>
      <c r="SMO68" s="830">
        <f t="shared" si="6582"/>
        <v>0</v>
      </c>
      <c r="SMQ68" s="830">
        <f t="shared" si="6582"/>
        <v>0</v>
      </c>
      <c r="SMS68" s="830">
        <f t="shared" si="6582"/>
        <v>0</v>
      </c>
      <c r="SMU68" s="830">
        <f t="shared" si="6582"/>
        <v>0</v>
      </c>
      <c r="SMW68" s="830">
        <f t="shared" si="6582"/>
        <v>0</v>
      </c>
      <c r="SMY68" s="830">
        <f t="shared" si="6614"/>
        <v>0</v>
      </c>
      <c r="SNA68" s="830">
        <f t="shared" si="6614"/>
        <v>0</v>
      </c>
      <c r="SNC68" s="830">
        <f t="shared" si="6614"/>
        <v>0</v>
      </c>
      <c r="SNE68" s="830">
        <f t="shared" si="6614"/>
        <v>0</v>
      </c>
      <c r="SNG68" s="830">
        <f t="shared" si="6614"/>
        <v>0</v>
      </c>
      <c r="SNI68" s="830">
        <f t="shared" si="6614"/>
        <v>0</v>
      </c>
      <c r="SNK68" s="830">
        <f t="shared" si="6614"/>
        <v>0</v>
      </c>
      <c r="SNM68" s="830">
        <f t="shared" si="6614"/>
        <v>0</v>
      </c>
      <c r="SNO68" s="830">
        <f t="shared" si="6614"/>
        <v>0</v>
      </c>
      <c r="SNQ68" s="830">
        <f t="shared" si="6614"/>
        <v>0</v>
      </c>
      <c r="SNS68" s="830">
        <f t="shared" si="6614"/>
        <v>0</v>
      </c>
      <c r="SNU68" s="830">
        <f t="shared" si="6614"/>
        <v>0</v>
      </c>
      <c r="SNW68" s="830">
        <f t="shared" si="6614"/>
        <v>0</v>
      </c>
      <c r="SNY68" s="830">
        <f t="shared" si="6614"/>
        <v>0</v>
      </c>
      <c r="SOA68" s="830">
        <f t="shared" si="6614"/>
        <v>0</v>
      </c>
      <c r="SOC68" s="830">
        <f t="shared" si="6614"/>
        <v>0</v>
      </c>
      <c r="SOE68" s="830">
        <f t="shared" si="6614"/>
        <v>0</v>
      </c>
      <c r="SOG68" s="830">
        <f t="shared" si="6614"/>
        <v>0</v>
      </c>
      <c r="SOI68" s="830">
        <f t="shared" si="6614"/>
        <v>0</v>
      </c>
      <c r="SOK68" s="830">
        <f t="shared" si="6614"/>
        <v>0</v>
      </c>
      <c r="SOM68" s="830">
        <f t="shared" si="6614"/>
        <v>0</v>
      </c>
      <c r="SOO68" s="830">
        <f t="shared" si="6614"/>
        <v>0</v>
      </c>
      <c r="SOQ68" s="830">
        <f t="shared" si="6614"/>
        <v>0</v>
      </c>
      <c r="SOS68" s="830">
        <f t="shared" si="6614"/>
        <v>0</v>
      </c>
      <c r="SOU68" s="830">
        <f t="shared" si="6614"/>
        <v>0</v>
      </c>
      <c r="SOW68" s="830">
        <f t="shared" si="6614"/>
        <v>0</v>
      </c>
      <c r="SOY68" s="830">
        <f t="shared" si="6614"/>
        <v>0</v>
      </c>
      <c r="SPA68" s="830">
        <f t="shared" si="6614"/>
        <v>0</v>
      </c>
      <c r="SPC68" s="830">
        <f t="shared" si="6614"/>
        <v>0</v>
      </c>
      <c r="SPE68" s="830">
        <f t="shared" si="6614"/>
        <v>0</v>
      </c>
      <c r="SPG68" s="830">
        <f t="shared" si="6614"/>
        <v>0</v>
      </c>
      <c r="SPI68" s="830">
        <f t="shared" si="6614"/>
        <v>0</v>
      </c>
      <c r="SPK68" s="830">
        <f t="shared" si="6646"/>
        <v>0</v>
      </c>
      <c r="SPM68" s="830">
        <f t="shared" si="6646"/>
        <v>0</v>
      </c>
      <c r="SPO68" s="830">
        <f t="shared" si="6646"/>
        <v>0</v>
      </c>
      <c r="SPQ68" s="830">
        <f t="shared" si="6646"/>
        <v>0</v>
      </c>
      <c r="SPS68" s="830">
        <f t="shared" si="6646"/>
        <v>0</v>
      </c>
      <c r="SPU68" s="830">
        <f t="shared" si="6646"/>
        <v>0</v>
      </c>
      <c r="SPW68" s="830">
        <f t="shared" si="6646"/>
        <v>0</v>
      </c>
      <c r="SPY68" s="830">
        <f t="shared" si="6646"/>
        <v>0</v>
      </c>
      <c r="SQA68" s="830">
        <f t="shared" si="6646"/>
        <v>0</v>
      </c>
      <c r="SQC68" s="830">
        <f t="shared" si="6646"/>
        <v>0</v>
      </c>
      <c r="SQE68" s="830">
        <f t="shared" si="6646"/>
        <v>0</v>
      </c>
      <c r="SQG68" s="830">
        <f t="shared" si="6646"/>
        <v>0</v>
      </c>
      <c r="SQI68" s="830">
        <f t="shared" si="6646"/>
        <v>0</v>
      </c>
      <c r="SQK68" s="830">
        <f t="shared" si="6646"/>
        <v>0</v>
      </c>
      <c r="SQM68" s="830">
        <f t="shared" si="6646"/>
        <v>0</v>
      </c>
      <c r="SQO68" s="830">
        <f t="shared" si="6646"/>
        <v>0</v>
      </c>
      <c r="SQQ68" s="830">
        <f t="shared" si="6646"/>
        <v>0</v>
      </c>
      <c r="SQS68" s="830">
        <f t="shared" si="6646"/>
        <v>0</v>
      </c>
      <c r="SQU68" s="830">
        <f t="shared" si="6646"/>
        <v>0</v>
      </c>
      <c r="SQW68" s="830">
        <f t="shared" si="6646"/>
        <v>0</v>
      </c>
      <c r="SQY68" s="830">
        <f t="shared" si="6646"/>
        <v>0</v>
      </c>
      <c r="SRA68" s="830">
        <f t="shared" si="6646"/>
        <v>0</v>
      </c>
      <c r="SRC68" s="830">
        <f t="shared" si="6646"/>
        <v>0</v>
      </c>
      <c r="SRE68" s="830">
        <f t="shared" si="6646"/>
        <v>0</v>
      </c>
      <c r="SRG68" s="830">
        <f t="shared" si="6646"/>
        <v>0</v>
      </c>
      <c r="SRI68" s="830">
        <f t="shared" si="6646"/>
        <v>0</v>
      </c>
      <c r="SRK68" s="830">
        <f t="shared" si="6646"/>
        <v>0</v>
      </c>
      <c r="SRM68" s="830">
        <f t="shared" si="6646"/>
        <v>0</v>
      </c>
      <c r="SRO68" s="830">
        <f t="shared" si="6646"/>
        <v>0</v>
      </c>
      <c r="SRQ68" s="830">
        <f t="shared" si="6646"/>
        <v>0</v>
      </c>
      <c r="SRS68" s="830">
        <f t="shared" si="6646"/>
        <v>0</v>
      </c>
      <c r="SRU68" s="830">
        <f t="shared" si="6646"/>
        <v>0</v>
      </c>
      <c r="SRW68" s="830">
        <f t="shared" si="6678"/>
        <v>0</v>
      </c>
      <c r="SRY68" s="830">
        <f t="shared" si="6678"/>
        <v>0</v>
      </c>
      <c r="SSA68" s="830">
        <f t="shared" si="6678"/>
        <v>0</v>
      </c>
      <c r="SSC68" s="830">
        <f t="shared" si="6678"/>
        <v>0</v>
      </c>
      <c r="SSE68" s="830">
        <f t="shared" si="6678"/>
        <v>0</v>
      </c>
      <c r="SSG68" s="830">
        <f t="shared" si="6678"/>
        <v>0</v>
      </c>
      <c r="SSI68" s="830">
        <f t="shared" si="6678"/>
        <v>0</v>
      </c>
      <c r="SSK68" s="830">
        <f t="shared" si="6678"/>
        <v>0</v>
      </c>
      <c r="SSM68" s="830">
        <f t="shared" si="6678"/>
        <v>0</v>
      </c>
      <c r="SSO68" s="830">
        <f t="shared" si="6678"/>
        <v>0</v>
      </c>
      <c r="SSQ68" s="830">
        <f t="shared" si="6678"/>
        <v>0</v>
      </c>
      <c r="SSS68" s="830">
        <f t="shared" si="6678"/>
        <v>0</v>
      </c>
      <c r="SSU68" s="830">
        <f t="shared" si="6678"/>
        <v>0</v>
      </c>
      <c r="SSW68" s="830">
        <f t="shared" si="6678"/>
        <v>0</v>
      </c>
      <c r="SSY68" s="830">
        <f t="shared" si="6678"/>
        <v>0</v>
      </c>
      <c r="STA68" s="830">
        <f t="shared" si="6678"/>
        <v>0</v>
      </c>
      <c r="STC68" s="830">
        <f t="shared" si="6678"/>
        <v>0</v>
      </c>
      <c r="STE68" s="830">
        <f t="shared" si="6678"/>
        <v>0</v>
      </c>
      <c r="STG68" s="830">
        <f t="shared" si="6678"/>
        <v>0</v>
      </c>
      <c r="STI68" s="830">
        <f t="shared" si="6678"/>
        <v>0</v>
      </c>
      <c r="STK68" s="830">
        <f t="shared" si="6678"/>
        <v>0</v>
      </c>
      <c r="STM68" s="830">
        <f t="shared" si="6678"/>
        <v>0</v>
      </c>
      <c r="STO68" s="830">
        <f t="shared" si="6678"/>
        <v>0</v>
      </c>
      <c r="STQ68" s="830">
        <f t="shared" si="6678"/>
        <v>0</v>
      </c>
      <c r="STS68" s="830">
        <f t="shared" si="6678"/>
        <v>0</v>
      </c>
      <c r="STU68" s="830">
        <f t="shared" si="6678"/>
        <v>0</v>
      </c>
      <c r="STW68" s="830">
        <f t="shared" si="6678"/>
        <v>0</v>
      </c>
      <c r="STY68" s="830">
        <f t="shared" si="6678"/>
        <v>0</v>
      </c>
      <c r="SUA68" s="830">
        <f t="shared" si="6678"/>
        <v>0</v>
      </c>
      <c r="SUC68" s="830">
        <f t="shared" si="6678"/>
        <v>0</v>
      </c>
      <c r="SUE68" s="830">
        <f t="shared" si="6678"/>
        <v>0</v>
      </c>
      <c r="SUG68" s="830">
        <f t="shared" si="6678"/>
        <v>0</v>
      </c>
      <c r="SUI68" s="830">
        <f t="shared" si="6710"/>
        <v>0</v>
      </c>
      <c r="SUK68" s="830">
        <f t="shared" si="6710"/>
        <v>0</v>
      </c>
      <c r="SUM68" s="830">
        <f t="shared" si="6710"/>
        <v>0</v>
      </c>
      <c r="SUO68" s="830">
        <f t="shared" si="6710"/>
        <v>0</v>
      </c>
      <c r="SUQ68" s="830">
        <f t="shared" si="6710"/>
        <v>0</v>
      </c>
      <c r="SUS68" s="830">
        <f t="shared" si="6710"/>
        <v>0</v>
      </c>
      <c r="SUU68" s="830">
        <f t="shared" si="6710"/>
        <v>0</v>
      </c>
      <c r="SUW68" s="830">
        <f t="shared" si="6710"/>
        <v>0</v>
      </c>
      <c r="SUY68" s="830">
        <f t="shared" si="6710"/>
        <v>0</v>
      </c>
      <c r="SVA68" s="830">
        <f t="shared" si="6710"/>
        <v>0</v>
      </c>
      <c r="SVC68" s="830">
        <f t="shared" si="6710"/>
        <v>0</v>
      </c>
      <c r="SVE68" s="830">
        <f t="shared" si="6710"/>
        <v>0</v>
      </c>
      <c r="SVG68" s="830">
        <f t="shared" si="6710"/>
        <v>0</v>
      </c>
      <c r="SVI68" s="830">
        <f t="shared" si="6710"/>
        <v>0</v>
      </c>
      <c r="SVK68" s="830">
        <f t="shared" si="6710"/>
        <v>0</v>
      </c>
      <c r="SVM68" s="830">
        <f t="shared" si="6710"/>
        <v>0</v>
      </c>
      <c r="SVO68" s="830">
        <f t="shared" si="6710"/>
        <v>0</v>
      </c>
      <c r="SVQ68" s="830">
        <f t="shared" si="6710"/>
        <v>0</v>
      </c>
      <c r="SVS68" s="830">
        <f t="shared" si="6710"/>
        <v>0</v>
      </c>
      <c r="SVU68" s="830">
        <f t="shared" si="6710"/>
        <v>0</v>
      </c>
      <c r="SVW68" s="830">
        <f t="shared" si="6710"/>
        <v>0</v>
      </c>
      <c r="SVY68" s="830">
        <f t="shared" si="6710"/>
        <v>0</v>
      </c>
      <c r="SWA68" s="830">
        <f t="shared" si="6710"/>
        <v>0</v>
      </c>
      <c r="SWC68" s="830">
        <f t="shared" si="6710"/>
        <v>0</v>
      </c>
      <c r="SWE68" s="830">
        <f t="shared" si="6710"/>
        <v>0</v>
      </c>
      <c r="SWG68" s="830">
        <f t="shared" si="6710"/>
        <v>0</v>
      </c>
      <c r="SWI68" s="830">
        <f t="shared" si="6710"/>
        <v>0</v>
      </c>
      <c r="SWK68" s="830">
        <f t="shared" si="6710"/>
        <v>0</v>
      </c>
      <c r="SWM68" s="830">
        <f t="shared" si="6710"/>
        <v>0</v>
      </c>
      <c r="SWO68" s="830">
        <f t="shared" si="6710"/>
        <v>0</v>
      </c>
      <c r="SWQ68" s="830">
        <f t="shared" si="6710"/>
        <v>0</v>
      </c>
      <c r="SWS68" s="830">
        <f t="shared" si="6710"/>
        <v>0</v>
      </c>
      <c r="SWU68" s="830">
        <f t="shared" si="6742"/>
        <v>0</v>
      </c>
      <c r="SWW68" s="830">
        <f t="shared" si="6742"/>
        <v>0</v>
      </c>
      <c r="SWY68" s="830">
        <f t="shared" si="6742"/>
        <v>0</v>
      </c>
      <c r="SXA68" s="830">
        <f t="shared" si="6742"/>
        <v>0</v>
      </c>
      <c r="SXC68" s="830">
        <f t="shared" si="6742"/>
        <v>0</v>
      </c>
      <c r="SXE68" s="830">
        <f t="shared" si="6742"/>
        <v>0</v>
      </c>
      <c r="SXG68" s="830">
        <f t="shared" si="6742"/>
        <v>0</v>
      </c>
      <c r="SXI68" s="830">
        <f t="shared" si="6742"/>
        <v>0</v>
      </c>
      <c r="SXK68" s="830">
        <f t="shared" si="6742"/>
        <v>0</v>
      </c>
      <c r="SXM68" s="830">
        <f t="shared" si="6742"/>
        <v>0</v>
      </c>
      <c r="SXO68" s="830">
        <f t="shared" si="6742"/>
        <v>0</v>
      </c>
      <c r="SXQ68" s="830">
        <f t="shared" si="6742"/>
        <v>0</v>
      </c>
      <c r="SXS68" s="830">
        <f t="shared" si="6742"/>
        <v>0</v>
      </c>
      <c r="SXU68" s="830">
        <f t="shared" si="6742"/>
        <v>0</v>
      </c>
      <c r="SXW68" s="830">
        <f t="shared" si="6742"/>
        <v>0</v>
      </c>
      <c r="SXY68" s="830">
        <f t="shared" si="6742"/>
        <v>0</v>
      </c>
      <c r="SYA68" s="830">
        <f t="shared" si="6742"/>
        <v>0</v>
      </c>
      <c r="SYC68" s="830">
        <f t="shared" si="6742"/>
        <v>0</v>
      </c>
      <c r="SYE68" s="830">
        <f t="shared" si="6742"/>
        <v>0</v>
      </c>
      <c r="SYG68" s="830">
        <f t="shared" si="6742"/>
        <v>0</v>
      </c>
      <c r="SYI68" s="830">
        <f t="shared" si="6742"/>
        <v>0</v>
      </c>
      <c r="SYK68" s="830">
        <f t="shared" si="6742"/>
        <v>0</v>
      </c>
      <c r="SYM68" s="830">
        <f t="shared" si="6742"/>
        <v>0</v>
      </c>
      <c r="SYO68" s="830">
        <f t="shared" si="6742"/>
        <v>0</v>
      </c>
      <c r="SYQ68" s="830">
        <f t="shared" si="6742"/>
        <v>0</v>
      </c>
      <c r="SYS68" s="830">
        <f t="shared" si="6742"/>
        <v>0</v>
      </c>
      <c r="SYU68" s="830">
        <f t="shared" si="6742"/>
        <v>0</v>
      </c>
      <c r="SYW68" s="830">
        <f t="shared" si="6742"/>
        <v>0</v>
      </c>
      <c r="SYY68" s="830">
        <f t="shared" si="6742"/>
        <v>0</v>
      </c>
      <c r="SZA68" s="830">
        <f t="shared" si="6742"/>
        <v>0</v>
      </c>
      <c r="SZC68" s="830">
        <f t="shared" si="6742"/>
        <v>0</v>
      </c>
      <c r="SZE68" s="830">
        <f t="shared" si="6742"/>
        <v>0</v>
      </c>
      <c r="SZG68" s="830">
        <f t="shared" si="6774"/>
        <v>0</v>
      </c>
      <c r="SZI68" s="830">
        <f t="shared" si="6774"/>
        <v>0</v>
      </c>
      <c r="SZK68" s="830">
        <f t="shared" si="6774"/>
        <v>0</v>
      </c>
      <c r="SZM68" s="830">
        <f t="shared" si="6774"/>
        <v>0</v>
      </c>
      <c r="SZO68" s="830">
        <f t="shared" si="6774"/>
        <v>0</v>
      </c>
      <c r="SZQ68" s="830">
        <f t="shared" si="6774"/>
        <v>0</v>
      </c>
      <c r="SZS68" s="830">
        <f t="shared" si="6774"/>
        <v>0</v>
      </c>
      <c r="SZU68" s="830">
        <f t="shared" si="6774"/>
        <v>0</v>
      </c>
      <c r="SZW68" s="830">
        <f t="shared" si="6774"/>
        <v>0</v>
      </c>
      <c r="SZY68" s="830">
        <f t="shared" si="6774"/>
        <v>0</v>
      </c>
      <c r="TAA68" s="830">
        <f t="shared" si="6774"/>
        <v>0</v>
      </c>
      <c r="TAC68" s="830">
        <f t="shared" si="6774"/>
        <v>0</v>
      </c>
      <c r="TAE68" s="830">
        <f t="shared" si="6774"/>
        <v>0</v>
      </c>
      <c r="TAG68" s="830">
        <f t="shared" si="6774"/>
        <v>0</v>
      </c>
      <c r="TAI68" s="830">
        <f t="shared" si="6774"/>
        <v>0</v>
      </c>
      <c r="TAK68" s="830">
        <f t="shared" si="6774"/>
        <v>0</v>
      </c>
      <c r="TAM68" s="830">
        <f t="shared" si="6774"/>
        <v>0</v>
      </c>
      <c r="TAO68" s="830">
        <f t="shared" si="6774"/>
        <v>0</v>
      </c>
      <c r="TAQ68" s="830">
        <f t="shared" si="6774"/>
        <v>0</v>
      </c>
      <c r="TAS68" s="830">
        <f t="shared" si="6774"/>
        <v>0</v>
      </c>
      <c r="TAU68" s="830">
        <f t="shared" si="6774"/>
        <v>0</v>
      </c>
      <c r="TAW68" s="830">
        <f t="shared" si="6774"/>
        <v>0</v>
      </c>
      <c r="TAY68" s="830">
        <f t="shared" si="6774"/>
        <v>0</v>
      </c>
      <c r="TBA68" s="830">
        <f t="shared" si="6774"/>
        <v>0</v>
      </c>
      <c r="TBC68" s="830">
        <f t="shared" si="6774"/>
        <v>0</v>
      </c>
      <c r="TBE68" s="830">
        <f t="shared" si="6774"/>
        <v>0</v>
      </c>
      <c r="TBG68" s="830">
        <f t="shared" si="6774"/>
        <v>0</v>
      </c>
      <c r="TBI68" s="830">
        <f t="shared" si="6774"/>
        <v>0</v>
      </c>
      <c r="TBK68" s="830">
        <f t="shared" si="6774"/>
        <v>0</v>
      </c>
      <c r="TBM68" s="830">
        <f t="shared" si="6774"/>
        <v>0</v>
      </c>
      <c r="TBO68" s="830">
        <f t="shared" si="6774"/>
        <v>0</v>
      </c>
      <c r="TBQ68" s="830">
        <f t="shared" si="6774"/>
        <v>0</v>
      </c>
      <c r="TBS68" s="830">
        <f t="shared" si="6806"/>
        <v>0</v>
      </c>
      <c r="TBU68" s="830">
        <f t="shared" si="6806"/>
        <v>0</v>
      </c>
      <c r="TBW68" s="830">
        <f t="shared" si="6806"/>
        <v>0</v>
      </c>
      <c r="TBY68" s="830">
        <f t="shared" si="6806"/>
        <v>0</v>
      </c>
      <c r="TCA68" s="830">
        <f t="shared" si="6806"/>
        <v>0</v>
      </c>
      <c r="TCC68" s="830">
        <f t="shared" si="6806"/>
        <v>0</v>
      </c>
      <c r="TCE68" s="830">
        <f t="shared" si="6806"/>
        <v>0</v>
      </c>
      <c r="TCG68" s="830">
        <f t="shared" si="6806"/>
        <v>0</v>
      </c>
      <c r="TCI68" s="830">
        <f t="shared" si="6806"/>
        <v>0</v>
      </c>
      <c r="TCK68" s="830">
        <f t="shared" si="6806"/>
        <v>0</v>
      </c>
      <c r="TCM68" s="830">
        <f t="shared" si="6806"/>
        <v>0</v>
      </c>
      <c r="TCO68" s="830">
        <f t="shared" si="6806"/>
        <v>0</v>
      </c>
      <c r="TCQ68" s="830">
        <f t="shared" si="6806"/>
        <v>0</v>
      </c>
      <c r="TCS68" s="830">
        <f t="shared" si="6806"/>
        <v>0</v>
      </c>
      <c r="TCU68" s="830">
        <f t="shared" si="6806"/>
        <v>0</v>
      </c>
      <c r="TCW68" s="830">
        <f t="shared" si="6806"/>
        <v>0</v>
      </c>
      <c r="TCY68" s="830">
        <f t="shared" si="6806"/>
        <v>0</v>
      </c>
      <c r="TDA68" s="830">
        <f t="shared" si="6806"/>
        <v>0</v>
      </c>
      <c r="TDC68" s="830">
        <f t="shared" si="6806"/>
        <v>0</v>
      </c>
      <c r="TDE68" s="830">
        <f t="shared" si="6806"/>
        <v>0</v>
      </c>
      <c r="TDG68" s="830">
        <f t="shared" si="6806"/>
        <v>0</v>
      </c>
      <c r="TDI68" s="830">
        <f t="shared" si="6806"/>
        <v>0</v>
      </c>
      <c r="TDK68" s="830">
        <f t="shared" si="6806"/>
        <v>0</v>
      </c>
      <c r="TDM68" s="830">
        <f t="shared" si="6806"/>
        <v>0</v>
      </c>
      <c r="TDO68" s="830">
        <f t="shared" si="6806"/>
        <v>0</v>
      </c>
      <c r="TDQ68" s="830">
        <f t="shared" si="6806"/>
        <v>0</v>
      </c>
      <c r="TDS68" s="830">
        <f t="shared" si="6806"/>
        <v>0</v>
      </c>
      <c r="TDU68" s="830">
        <f t="shared" si="6806"/>
        <v>0</v>
      </c>
      <c r="TDW68" s="830">
        <f t="shared" si="6806"/>
        <v>0</v>
      </c>
      <c r="TDY68" s="830">
        <f t="shared" si="6806"/>
        <v>0</v>
      </c>
      <c r="TEA68" s="830">
        <f t="shared" si="6806"/>
        <v>0</v>
      </c>
      <c r="TEC68" s="830">
        <f t="shared" si="6806"/>
        <v>0</v>
      </c>
      <c r="TEE68" s="830">
        <f t="shared" si="6838"/>
        <v>0</v>
      </c>
      <c r="TEG68" s="830">
        <f t="shared" si="6838"/>
        <v>0</v>
      </c>
      <c r="TEI68" s="830">
        <f t="shared" si="6838"/>
        <v>0</v>
      </c>
      <c r="TEK68" s="830">
        <f t="shared" si="6838"/>
        <v>0</v>
      </c>
      <c r="TEM68" s="830">
        <f t="shared" si="6838"/>
        <v>0</v>
      </c>
      <c r="TEO68" s="830">
        <f t="shared" si="6838"/>
        <v>0</v>
      </c>
      <c r="TEQ68" s="830">
        <f t="shared" si="6838"/>
        <v>0</v>
      </c>
      <c r="TES68" s="830">
        <f t="shared" si="6838"/>
        <v>0</v>
      </c>
      <c r="TEU68" s="830">
        <f t="shared" si="6838"/>
        <v>0</v>
      </c>
      <c r="TEW68" s="830">
        <f t="shared" si="6838"/>
        <v>0</v>
      </c>
      <c r="TEY68" s="830">
        <f t="shared" si="6838"/>
        <v>0</v>
      </c>
      <c r="TFA68" s="830">
        <f t="shared" si="6838"/>
        <v>0</v>
      </c>
      <c r="TFC68" s="830">
        <f t="shared" si="6838"/>
        <v>0</v>
      </c>
      <c r="TFE68" s="830">
        <f t="shared" si="6838"/>
        <v>0</v>
      </c>
      <c r="TFG68" s="830">
        <f t="shared" si="6838"/>
        <v>0</v>
      </c>
      <c r="TFI68" s="830">
        <f t="shared" si="6838"/>
        <v>0</v>
      </c>
      <c r="TFK68" s="830">
        <f t="shared" si="6838"/>
        <v>0</v>
      </c>
      <c r="TFM68" s="830">
        <f t="shared" si="6838"/>
        <v>0</v>
      </c>
      <c r="TFO68" s="830">
        <f t="shared" si="6838"/>
        <v>0</v>
      </c>
      <c r="TFQ68" s="830">
        <f t="shared" si="6838"/>
        <v>0</v>
      </c>
      <c r="TFS68" s="830">
        <f t="shared" si="6838"/>
        <v>0</v>
      </c>
      <c r="TFU68" s="830">
        <f t="shared" si="6838"/>
        <v>0</v>
      </c>
      <c r="TFW68" s="830">
        <f t="shared" si="6838"/>
        <v>0</v>
      </c>
      <c r="TFY68" s="830">
        <f t="shared" si="6838"/>
        <v>0</v>
      </c>
      <c r="TGA68" s="830">
        <f t="shared" si="6838"/>
        <v>0</v>
      </c>
      <c r="TGC68" s="830">
        <f t="shared" si="6838"/>
        <v>0</v>
      </c>
      <c r="TGE68" s="830">
        <f t="shared" si="6838"/>
        <v>0</v>
      </c>
      <c r="TGG68" s="830">
        <f t="shared" si="6838"/>
        <v>0</v>
      </c>
      <c r="TGI68" s="830">
        <f t="shared" si="6838"/>
        <v>0</v>
      </c>
      <c r="TGK68" s="830">
        <f t="shared" si="6838"/>
        <v>0</v>
      </c>
      <c r="TGM68" s="830">
        <f t="shared" si="6838"/>
        <v>0</v>
      </c>
      <c r="TGO68" s="830">
        <f t="shared" si="6838"/>
        <v>0</v>
      </c>
      <c r="TGQ68" s="830">
        <f t="shared" si="6870"/>
        <v>0</v>
      </c>
      <c r="TGS68" s="830">
        <f t="shared" si="6870"/>
        <v>0</v>
      </c>
      <c r="TGU68" s="830">
        <f t="shared" si="6870"/>
        <v>0</v>
      </c>
      <c r="TGW68" s="830">
        <f t="shared" si="6870"/>
        <v>0</v>
      </c>
      <c r="TGY68" s="830">
        <f t="shared" si="6870"/>
        <v>0</v>
      </c>
      <c r="THA68" s="830">
        <f t="shared" si="6870"/>
        <v>0</v>
      </c>
      <c r="THC68" s="830">
        <f t="shared" si="6870"/>
        <v>0</v>
      </c>
      <c r="THE68" s="830">
        <f t="shared" si="6870"/>
        <v>0</v>
      </c>
      <c r="THG68" s="830">
        <f t="shared" si="6870"/>
        <v>0</v>
      </c>
      <c r="THI68" s="830">
        <f t="shared" si="6870"/>
        <v>0</v>
      </c>
      <c r="THK68" s="830">
        <f t="shared" si="6870"/>
        <v>0</v>
      </c>
      <c r="THM68" s="830">
        <f t="shared" si="6870"/>
        <v>0</v>
      </c>
      <c r="THO68" s="830">
        <f t="shared" si="6870"/>
        <v>0</v>
      </c>
      <c r="THQ68" s="830">
        <f t="shared" si="6870"/>
        <v>0</v>
      </c>
      <c r="THS68" s="830">
        <f t="shared" si="6870"/>
        <v>0</v>
      </c>
      <c r="THU68" s="830">
        <f t="shared" si="6870"/>
        <v>0</v>
      </c>
      <c r="THW68" s="830">
        <f t="shared" si="6870"/>
        <v>0</v>
      </c>
      <c r="THY68" s="830">
        <f t="shared" si="6870"/>
        <v>0</v>
      </c>
      <c r="TIA68" s="830">
        <f t="shared" si="6870"/>
        <v>0</v>
      </c>
      <c r="TIC68" s="830">
        <f t="shared" si="6870"/>
        <v>0</v>
      </c>
      <c r="TIE68" s="830">
        <f t="shared" si="6870"/>
        <v>0</v>
      </c>
      <c r="TIG68" s="830">
        <f t="shared" si="6870"/>
        <v>0</v>
      </c>
      <c r="TII68" s="830">
        <f t="shared" si="6870"/>
        <v>0</v>
      </c>
      <c r="TIK68" s="830">
        <f t="shared" si="6870"/>
        <v>0</v>
      </c>
      <c r="TIM68" s="830">
        <f t="shared" si="6870"/>
        <v>0</v>
      </c>
      <c r="TIO68" s="830">
        <f t="shared" si="6870"/>
        <v>0</v>
      </c>
      <c r="TIQ68" s="830">
        <f t="shared" si="6870"/>
        <v>0</v>
      </c>
      <c r="TIS68" s="830">
        <f t="shared" si="6870"/>
        <v>0</v>
      </c>
      <c r="TIU68" s="830">
        <f t="shared" si="6870"/>
        <v>0</v>
      </c>
      <c r="TIW68" s="830">
        <f t="shared" si="6870"/>
        <v>0</v>
      </c>
      <c r="TIY68" s="830">
        <f t="shared" si="6870"/>
        <v>0</v>
      </c>
      <c r="TJA68" s="830">
        <f t="shared" si="6870"/>
        <v>0</v>
      </c>
      <c r="TJC68" s="830">
        <f t="shared" si="6902"/>
        <v>0</v>
      </c>
      <c r="TJE68" s="830">
        <f t="shared" si="6902"/>
        <v>0</v>
      </c>
      <c r="TJG68" s="830">
        <f t="shared" si="6902"/>
        <v>0</v>
      </c>
      <c r="TJI68" s="830">
        <f t="shared" si="6902"/>
        <v>0</v>
      </c>
      <c r="TJK68" s="830">
        <f t="shared" si="6902"/>
        <v>0</v>
      </c>
      <c r="TJM68" s="830">
        <f t="shared" si="6902"/>
        <v>0</v>
      </c>
      <c r="TJO68" s="830">
        <f t="shared" si="6902"/>
        <v>0</v>
      </c>
      <c r="TJQ68" s="830">
        <f t="shared" si="6902"/>
        <v>0</v>
      </c>
      <c r="TJS68" s="830">
        <f t="shared" si="6902"/>
        <v>0</v>
      </c>
      <c r="TJU68" s="830">
        <f t="shared" si="6902"/>
        <v>0</v>
      </c>
      <c r="TJW68" s="830">
        <f t="shared" si="6902"/>
        <v>0</v>
      </c>
      <c r="TJY68" s="830">
        <f t="shared" si="6902"/>
        <v>0</v>
      </c>
      <c r="TKA68" s="830">
        <f t="shared" si="6902"/>
        <v>0</v>
      </c>
      <c r="TKC68" s="830">
        <f t="shared" si="6902"/>
        <v>0</v>
      </c>
      <c r="TKE68" s="830">
        <f t="shared" si="6902"/>
        <v>0</v>
      </c>
      <c r="TKG68" s="830">
        <f t="shared" si="6902"/>
        <v>0</v>
      </c>
      <c r="TKI68" s="830">
        <f t="shared" si="6902"/>
        <v>0</v>
      </c>
      <c r="TKK68" s="830">
        <f t="shared" si="6902"/>
        <v>0</v>
      </c>
      <c r="TKM68" s="830">
        <f t="shared" si="6902"/>
        <v>0</v>
      </c>
      <c r="TKO68" s="830">
        <f t="shared" si="6902"/>
        <v>0</v>
      </c>
      <c r="TKQ68" s="830">
        <f t="shared" si="6902"/>
        <v>0</v>
      </c>
      <c r="TKS68" s="830">
        <f t="shared" si="6902"/>
        <v>0</v>
      </c>
      <c r="TKU68" s="830">
        <f t="shared" si="6902"/>
        <v>0</v>
      </c>
      <c r="TKW68" s="830">
        <f t="shared" si="6902"/>
        <v>0</v>
      </c>
      <c r="TKY68" s="830">
        <f t="shared" si="6902"/>
        <v>0</v>
      </c>
      <c r="TLA68" s="830">
        <f t="shared" si="6902"/>
        <v>0</v>
      </c>
      <c r="TLC68" s="830">
        <f t="shared" si="6902"/>
        <v>0</v>
      </c>
      <c r="TLE68" s="830">
        <f t="shared" si="6902"/>
        <v>0</v>
      </c>
      <c r="TLG68" s="830">
        <f t="shared" si="6902"/>
        <v>0</v>
      </c>
      <c r="TLI68" s="830">
        <f t="shared" si="6902"/>
        <v>0</v>
      </c>
      <c r="TLK68" s="830">
        <f t="shared" si="6902"/>
        <v>0</v>
      </c>
      <c r="TLM68" s="830">
        <f t="shared" si="6902"/>
        <v>0</v>
      </c>
      <c r="TLO68" s="830">
        <f t="shared" si="6934"/>
        <v>0</v>
      </c>
      <c r="TLQ68" s="830">
        <f t="shared" si="6934"/>
        <v>0</v>
      </c>
      <c r="TLS68" s="830">
        <f t="shared" si="6934"/>
        <v>0</v>
      </c>
      <c r="TLU68" s="830">
        <f t="shared" si="6934"/>
        <v>0</v>
      </c>
      <c r="TLW68" s="830">
        <f t="shared" si="6934"/>
        <v>0</v>
      </c>
      <c r="TLY68" s="830">
        <f t="shared" si="6934"/>
        <v>0</v>
      </c>
      <c r="TMA68" s="830">
        <f t="shared" si="6934"/>
        <v>0</v>
      </c>
      <c r="TMC68" s="830">
        <f t="shared" si="6934"/>
        <v>0</v>
      </c>
      <c r="TME68" s="830">
        <f t="shared" si="6934"/>
        <v>0</v>
      </c>
      <c r="TMG68" s="830">
        <f t="shared" si="6934"/>
        <v>0</v>
      </c>
      <c r="TMI68" s="830">
        <f t="shared" si="6934"/>
        <v>0</v>
      </c>
      <c r="TMK68" s="830">
        <f t="shared" si="6934"/>
        <v>0</v>
      </c>
      <c r="TMM68" s="830">
        <f t="shared" si="6934"/>
        <v>0</v>
      </c>
      <c r="TMO68" s="830">
        <f t="shared" si="6934"/>
        <v>0</v>
      </c>
      <c r="TMQ68" s="830">
        <f t="shared" si="6934"/>
        <v>0</v>
      </c>
      <c r="TMS68" s="830">
        <f t="shared" si="6934"/>
        <v>0</v>
      </c>
      <c r="TMU68" s="830">
        <f t="shared" si="6934"/>
        <v>0</v>
      </c>
      <c r="TMW68" s="830">
        <f t="shared" si="6934"/>
        <v>0</v>
      </c>
      <c r="TMY68" s="830">
        <f t="shared" si="6934"/>
        <v>0</v>
      </c>
      <c r="TNA68" s="830">
        <f t="shared" si="6934"/>
        <v>0</v>
      </c>
      <c r="TNC68" s="830">
        <f t="shared" si="6934"/>
        <v>0</v>
      </c>
      <c r="TNE68" s="830">
        <f t="shared" si="6934"/>
        <v>0</v>
      </c>
      <c r="TNG68" s="830">
        <f t="shared" si="6934"/>
        <v>0</v>
      </c>
      <c r="TNI68" s="830">
        <f t="shared" si="6934"/>
        <v>0</v>
      </c>
      <c r="TNK68" s="830">
        <f t="shared" si="6934"/>
        <v>0</v>
      </c>
      <c r="TNM68" s="830">
        <f t="shared" si="6934"/>
        <v>0</v>
      </c>
      <c r="TNO68" s="830">
        <f t="shared" si="6934"/>
        <v>0</v>
      </c>
      <c r="TNQ68" s="830">
        <f t="shared" si="6934"/>
        <v>0</v>
      </c>
      <c r="TNS68" s="830">
        <f t="shared" si="6934"/>
        <v>0</v>
      </c>
      <c r="TNU68" s="830">
        <f t="shared" si="6934"/>
        <v>0</v>
      </c>
      <c r="TNW68" s="830">
        <f t="shared" si="6934"/>
        <v>0</v>
      </c>
      <c r="TNY68" s="830">
        <f t="shared" si="6934"/>
        <v>0</v>
      </c>
      <c r="TOA68" s="830">
        <f t="shared" si="6966"/>
        <v>0</v>
      </c>
      <c r="TOC68" s="830">
        <f t="shared" si="6966"/>
        <v>0</v>
      </c>
      <c r="TOE68" s="830">
        <f t="shared" si="6966"/>
        <v>0</v>
      </c>
      <c r="TOG68" s="830">
        <f t="shared" si="6966"/>
        <v>0</v>
      </c>
      <c r="TOI68" s="830">
        <f t="shared" si="6966"/>
        <v>0</v>
      </c>
      <c r="TOK68" s="830">
        <f t="shared" si="6966"/>
        <v>0</v>
      </c>
      <c r="TOM68" s="830">
        <f t="shared" si="6966"/>
        <v>0</v>
      </c>
      <c r="TOO68" s="830">
        <f t="shared" si="6966"/>
        <v>0</v>
      </c>
      <c r="TOQ68" s="830">
        <f t="shared" si="6966"/>
        <v>0</v>
      </c>
      <c r="TOS68" s="830">
        <f t="shared" si="6966"/>
        <v>0</v>
      </c>
      <c r="TOU68" s="830">
        <f t="shared" si="6966"/>
        <v>0</v>
      </c>
      <c r="TOW68" s="830">
        <f t="shared" si="6966"/>
        <v>0</v>
      </c>
      <c r="TOY68" s="830">
        <f t="shared" si="6966"/>
        <v>0</v>
      </c>
      <c r="TPA68" s="830">
        <f t="shared" si="6966"/>
        <v>0</v>
      </c>
      <c r="TPC68" s="830">
        <f t="shared" si="6966"/>
        <v>0</v>
      </c>
      <c r="TPE68" s="830">
        <f t="shared" si="6966"/>
        <v>0</v>
      </c>
      <c r="TPG68" s="830">
        <f t="shared" si="6966"/>
        <v>0</v>
      </c>
      <c r="TPI68" s="830">
        <f t="shared" si="6966"/>
        <v>0</v>
      </c>
      <c r="TPK68" s="830">
        <f t="shared" si="6966"/>
        <v>0</v>
      </c>
      <c r="TPM68" s="830">
        <f t="shared" si="6966"/>
        <v>0</v>
      </c>
      <c r="TPO68" s="830">
        <f t="shared" si="6966"/>
        <v>0</v>
      </c>
      <c r="TPQ68" s="830">
        <f t="shared" si="6966"/>
        <v>0</v>
      </c>
      <c r="TPS68" s="830">
        <f t="shared" si="6966"/>
        <v>0</v>
      </c>
      <c r="TPU68" s="830">
        <f t="shared" si="6966"/>
        <v>0</v>
      </c>
      <c r="TPW68" s="830">
        <f t="shared" si="6966"/>
        <v>0</v>
      </c>
      <c r="TPY68" s="830">
        <f t="shared" si="6966"/>
        <v>0</v>
      </c>
      <c r="TQA68" s="830">
        <f t="shared" si="6966"/>
        <v>0</v>
      </c>
      <c r="TQC68" s="830">
        <f t="shared" si="6966"/>
        <v>0</v>
      </c>
      <c r="TQE68" s="830">
        <f t="shared" si="6966"/>
        <v>0</v>
      </c>
      <c r="TQG68" s="830">
        <f t="shared" si="6966"/>
        <v>0</v>
      </c>
      <c r="TQI68" s="830">
        <f t="shared" si="6966"/>
        <v>0</v>
      </c>
      <c r="TQK68" s="830">
        <f t="shared" si="6966"/>
        <v>0</v>
      </c>
      <c r="TQM68" s="830">
        <f t="shared" si="6998"/>
        <v>0</v>
      </c>
      <c r="TQO68" s="830">
        <f t="shared" si="6998"/>
        <v>0</v>
      </c>
      <c r="TQQ68" s="830">
        <f t="shared" si="6998"/>
        <v>0</v>
      </c>
      <c r="TQS68" s="830">
        <f t="shared" si="6998"/>
        <v>0</v>
      </c>
      <c r="TQU68" s="830">
        <f t="shared" si="6998"/>
        <v>0</v>
      </c>
      <c r="TQW68" s="830">
        <f t="shared" si="6998"/>
        <v>0</v>
      </c>
      <c r="TQY68" s="830">
        <f t="shared" si="6998"/>
        <v>0</v>
      </c>
      <c r="TRA68" s="830">
        <f t="shared" si="6998"/>
        <v>0</v>
      </c>
      <c r="TRC68" s="830">
        <f t="shared" si="6998"/>
        <v>0</v>
      </c>
      <c r="TRE68" s="830">
        <f t="shared" si="6998"/>
        <v>0</v>
      </c>
      <c r="TRG68" s="830">
        <f t="shared" si="6998"/>
        <v>0</v>
      </c>
      <c r="TRI68" s="830">
        <f t="shared" si="6998"/>
        <v>0</v>
      </c>
      <c r="TRK68" s="830">
        <f t="shared" si="6998"/>
        <v>0</v>
      </c>
      <c r="TRM68" s="830">
        <f t="shared" si="6998"/>
        <v>0</v>
      </c>
      <c r="TRO68" s="830">
        <f t="shared" si="6998"/>
        <v>0</v>
      </c>
      <c r="TRQ68" s="830">
        <f t="shared" si="6998"/>
        <v>0</v>
      </c>
      <c r="TRS68" s="830">
        <f t="shared" si="6998"/>
        <v>0</v>
      </c>
      <c r="TRU68" s="830">
        <f t="shared" si="6998"/>
        <v>0</v>
      </c>
      <c r="TRW68" s="830">
        <f t="shared" si="6998"/>
        <v>0</v>
      </c>
      <c r="TRY68" s="830">
        <f t="shared" si="6998"/>
        <v>0</v>
      </c>
      <c r="TSA68" s="830">
        <f t="shared" si="6998"/>
        <v>0</v>
      </c>
      <c r="TSC68" s="830">
        <f t="shared" si="6998"/>
        <v>0</v>
      </c>
      <c r="TSE68" s="830">
        <f t="shared" si="6998"/>
        <v>0</v>
      </c>
      <c r="TSG68" s="830">
        <f t="shared" si="6998"/>
        <v>0</v>
      </c>
      <c r="TSI68" s="830">
        <f t="shared" si="6998"/>
        <v>0</v>
      </c>
      <c r="TSK68" s="830">
        <f t="shared" si="6998"/>
        <v>0</v>
      </c>
      <c r="TSM68" s="830">
        <f t="shared" si="6998"/>
        <v>0</v>
      </c>
      <c r="TSO68" s="830">
        <f t="shared" si="6998"/>
        <v>0</v>
      </c>
      <c r="TSQ68" s="830">
        <f t="shared" si="6998"/>
        <v>0</v>
      </c>
      <c r="TSS68" s="830">
        <f t="shared" si="6998"/>
        <v>0</v>
      </c>
      <c r="TSU68" s="830">
        <f t="shared" si="6998"/>
        <v>0</v>
      </c>
      <c r="TSW68" s="830">
        <f t="shared" si="6998"/>
        <v>0</v>
      </c>
      <c r="TSY68" s="830">
        <f t="shared" si="7030"/>
        <v>0</v>
      </c>
      <c r="TTA68" s="830">
        <f t="shared" si="7030"/>
        <v>0</v>
      </c>
      <c r="TTC68" s="830">
        <f t="shared" si="7030"/>
        <v>0</v>
      </c>
      <c r="TTE68" s="830">
        <f t="shared" si="7030"/>
        <v>0</v>
      </c>
      <c r="TTG68" s="830">
        <f t="shared" si="7030"/>
        <v>0</v>
      </c>
      <c r="TTI68" s="830">
        <f t="shared" si="7030"/>
        <v>0</v>
      </c>
      <c r="TTK68" s="830">
        <f t="shared" si="7030"/>
        <v>0</v>
      </c>
      <c r="TTM68" s="830">
        <f t="shared" si="7030"/>
        <v>0</v>
      </c>
      <c r="TTO68" s="830">
        <f t="shared" si="7030"/>
        <v>0</v>
      </c>
      <c r="TTQ68" s="830">
        <f t="shared" si="7030"/>
        <v>0</v>
      </c>
      <c r="TTS68" s="830">
        <f t="shared" si="7030"/>
        <v>0</v>
      </c>
      <c r="TTU68" s="830">
        <f t="shared" si="7030"/>
        <v>0</v>
      </c>
      <c r="TTW68" s="830">
        <f t="shared" si="7030"/>
        <v>0</v>
      </c>
      <c r="TTY68" s="830">
        <f t="shared" si="7030"/>
        <v>0</v>
      </c>
      <c r="TUA68" s="830">
        <f t="shared" si="7030"/>
        <v>0</v>
      </c>
      <c r="TUC68" s="830">
        <f t="shared" si="7030"/>
        <v>0</v>
      </c>
      <c r="TUE68" s="830">
        <f t="shared" si="7030"/>
        <v>0</v>
      </c>
      <c r="TUG68" s="830">
        <f t="shared" si="7030"/>
        <v>0</v>
      </c>
      <c r="TUI68" s="830">
        <f t="shared" si="7030"/>
        <v>0</v>
      </c>
      <c r="TUK68" s="830">
        <f t="shared" si="7030"/>
        <v>0</v>
      </c>
      <c r="TUM68" s="830">
        <f t="shared" si="7030"/>
        <v>0</v>
      </c>
      <c r="TUO68" s="830">
        <f t="shared" si="7030"/>
        <v>0</v>
      </c>
      <c r="TUQ68" s="830">
        <f t="shared" si="7030"/>
        <v>0</v>
      </c>
      <c r="TUS68" s="830">
        <f t="shared" si="7030"/>
        <v>0</v>
      </c>
      <c r="TUU68" s="830">
        <f t="shared" si="7030"/>
        <v>0</v>
      </c>
      <c r="TUW68" s="830">
        <f t="shared" si="7030"/>
        <v>0</v>
      </c>
      <c r="TUY68" s="830">
        <f t="shared" si="7030"/>
        <v>0</v>
      </c>
      <c r="TVA68" s="830">
        <f t="shared" si="7030"/>
        <v>0</v>
      </c>
      <c r="TVC68" s="830">
        <f t="shared" si="7030"/>
        <v>0</v>
      </c>
      <c r="TVE68" s="830">
        <f t="shared" si="7030"/>
        <v>0</v>
      </c>
      <c r="TVG68" s="830">
        <f t="shared" si="7030"/>
        <v>0</v>
      </c>
      <c r="TVI68" s="830">
        <f t="shared" si="7030"/>
        <v>0</v>
      </c>
      <c r="TVK68" s="830">
        <f t="shared" si="7062"/>
        <v>0</v>
      </c>
      <c r="TVM68" s="830">
        <f t="shared" si="7062"/>
        <v>0</v>
      </c>
      <c r="TVO68" s="830">
        <f t="shared" si="7062"/>
        <v>0</v>
      </c>
      <c r="TVQ68" s="830">
        <f t="shared" si="7062"/>
        <v>0</v>
      </c>
      <c r="TVS68" s="830">
        <f t="shared" si="7062"/>
        <v>0</v>
      </c>
      <c r="TVU68" s="830">
        <f t="shared" si="7062"/>
        <v>0</v>
      </c>
      <c r="TVW68" s="830">
        <f t="shared" si="7062"/>
        <v>0</v>
      </c>
      <c r="TVY68" s="830">
        <f t="shared" si="7062"/>
        <v>0</v>
      </c>
      <c r="TWA68" s="830">
        <f t="shared" si="7062"/>
        <v>0</v>
      </c>
      <c r="TWC68" s="830">
        <f t="shared" si="7062"/>
        <v>0</v>
      </c>
      <c r="TWE68" s="830">
        <f t="shared" si="7062"/>
        <v>0</v>
      </c>
      <c r="TWG68" s="830">
        <f t="shared" si="7062"/>
        <v>0</v>
      </c>
      <c r="TWI68" s="830">
        <f t="shared" si="7062"/>
        <v>0</v>
      </c>
      <c r="TWK68" s="830">
        <f t="shared" si="7062"/>
        <v>0</v>
      </c>
      <c r="TWM68" s="830">
        <f t="shared" si="7062"/>
        <v>0</v>
      </c>
      <c r="TWO68" s="830">
        <f t="shared" si="7062"/>
        <v>0</v>
      </c>
      <c r="TWQ68" s="830">
        <f t="shared" si="7062"/>
        <v>0</v>
      </c>
      <c r="TWS68" s="830">
        <f t="shared" si="7062"/>
        <v>0</v>
      </c>
      <c r="TWU68" s="830">
        <f t="shared" si="7062"/>
        <v>0</v>
      </c>
      <c r="TWW68" s="830">
        <f t="shared" si="7062"/>
        <v>0</v>
      </c>
      <c r="TWY68" s="830">
        <f t="shared" si="7062"/>
        <v>0</v>
      </c>
      <c r="TXA68" s="830">
        <f t="shared" si="7062"/>
        <v>0</v>
      </c>
      <c r="TXC68" s="830">
        <f t="shared" si="7062"/>
        <v>0</v>
      </c>
      <c r="TXE68" s="830">
        <f t="shared" si="7062"/>
        <v>0</v>
      </c>
      <c r="TXG68" s="830">
        <f t="shared" si="7062"/>
        <v>0</v>
      </c>
      <c r="TXI68" s="830">
        <f t="shared" si="7062"/>
        <v>0</v>
      </c>
      <c r="TXK68" s="830">
        <f t="shared" si="7062"/>
        <v>0</v>
      </c>
      <c r="TXM68" s="830">
        <f t="shared" si="7062"/>
        <v>0</v>
      </c>
      <c r="TXO68" s="830">
        <f t="shared" si="7062"/>
        <v>0</v>
      </c>
      <c r="TXQ68" s="830">
        <f t="shared" si="7062"/>
        <v>0</v>
      </c>
      <c r="TXS68" s="830">
        <f t="shared" si="7062"/>
        <v>0</v>
      </c>
      <c r="TXU68" s="830">
        <f t="shared" si="7062"/>
        <v>0</v>
      </c>
      <c r="TXW68" s="830">
        <f t="shared" si="7094"/>
        <v>0</v>
      </c>
      <c r="TXY68" s="830">
        <f t="shared" si="7094"/>
        <v>0</v>
      </c>
      <c r="TYA68" s="830">
        <f t="shared" si="7094"/>
        <v>0</v>
      </c>
      <c r="TYC68" s="830">
        <f t="shared" si="7094"/>
        <v>0</v>
      </c>
      <c r="TYE68" s="830">
        <f t="shared" si="7094"/>
        <v>0</v>
      </c>
      <c r="TYG68" s="830">
        <f t="shared" si="7094"/>
        <v>0</v>
      </c>
      <c r="TYI68" s="830">
        <f t="shared" si="7094"/>
        <v>0</v>
      </c>
      <c r="TYK68" s="830">
        <f t="shared" si="7094"/>
        <v>0</v>
      </c>
      <c r="TYM68" s="830">
        <f t="shared" si="7094"/>
        <v>0</v>
      </c>
      <c r="TYO68" s="830">
        <f t="shared" si="7094"/>
        <v>0</v>
      </c>
      <c r="TYQ68" s="830">
        <f t="shared" si="7094"/>
        <v>0</v>
      </c>
      <c r="TYS68" s="830">
        <f t="shared" si="7094"/>
        <v>0</v>
      </c>
      <c r="TYU68" s="830">
        <f t="shared" si="7094"/>
        <v>0</v>
      </c>
      <c r="TYW68" s="830">
        <f t="shared" si="7094"/>
        <v>0</v>
      </c>
      <c r="TYY68" s="830">
        <f t="shared" si="7094"/>
        <v>0</v>
      </c>
      <c r="TZA68" s="830">
        <f t="shared" si="7094"/>
        <v>0</v>
      </c>
      <c r="TZC68" s="830">
        <f t="shared" si="7094"/>
        <v>0</v>
      </c>
      <c r="TZE68" s="830">
        <f t="shared" si="7094"/>
        <v>0</v>
      </c>
      <c r="TZG68" s="830">
        <f t="shared" si="7094"/>
        <v>0</v>
      </c>
      <c r="TZI68" s="830">
        <f t="shared" si="7094"/>
        <v>0</v>
      </c>
      <c r="TZK68" s="830">
        <f t="shared" si="7094"/>
        <v>0</v>
      </c>
      <c r="TZM68" s="830">
        <f t="shared" si="7094"/>
        <v>0</v>
      </c>
      <c r="TZO68" s="830">
        <f t="shared" si="7094"/>
        <v>0</v>
      </c>
      <c r="TZQ68" s="830">
        <f t="shared" si="7094"/>
        <v>0</v>
      </c>
      <c r="TZS68" s="830">
        <f t="shared" si="7094"/>
        <v>0</v>
      </c>
      <c r="TZU68" s="830">
        <f t="shared" si="7094"/>
        <v>0</v>
      </c>
      <c r="TZW68" s="830">
        <f t="shared" si="7094"/>
        <v>0</v>
      </c>
      <c r="TZY68" s="830">
        <f t="shared" si="7094"/>
        <v>0</v>
      </c>
      <c r="UAA68" s="830">
        <f t="shared" si="7094"/>
        <v>0</v>
      </c>
      <c r="UAC68" s="830">
        <f t="shared" si="7094"/>
        <v>0</v>
      </c>
      <c r="UAE68" s="830">
        <f t="shared" si="7094"/>
        <v>0</v>
      </c>
      <c r="UAG68" s="830">
        <f t="shared" si="7094"/>
        <v>0</v>
      </c>
      <c r="UAI68" s="830">
        <f t="shared" si="7126"/>
        <v>0</v>
      </c>
      <c r="UAK68" s="830">
        <f t="shared" si="7126"/>
        <v>0</v>
      </c>
      <c r="UAM68" s="830">
        <f t="shared" si="7126"/>
        <v>0</v>
      </c>
      <c r="UAO68" s="830">
        <f t="shared" si="7126"/>
        <v>0</v>
      </c>
      <c r="UAQ68" s="830">
        <f t="shared" si="7126"/>
        <v>0</v>
      </c>
      <c r="UAS68" s="830">
        <f t="shared" si="7126"/>
        <v>0</v>
      </c>
      <c r="UAU68" s="830">
        <f t="shared" si="7126"/>
        <v>0</v>
      </c>
      <c r="UAW68" s="830">
        <f t="shared" si="7126"/>
        <v>0</v>
      </c>
      <c r="UAY68" s="830">
        <f t="shared" si="7126"/>
        <v>0</v>
      </c>
      <c r="UBA68" s="830">
        <f t="shared" si="7126"/>
        <v>0</v>
      </c>
      <c r="UBC68" s="830">
        <f t="shared" si="7126"/>
        <v>0</v>
      </c>
      <c r="UBE68" s="830">
        <f t="shared" si="7126"/>
        <v>0</v>
      </c>
      <c r="UBG68" s="830">
        <f t="shared" si="7126"/>
        <v>0</v>
      </c>
      <c r="UBI68" s="830">
        <f t="shared" si="7126"/>
        <v>0</v>
      </c>
      <c r="UBK68" s="830">
        <f t="shared" si="7126"/>
        <v>0</v>
      </c>
      <c r="UBM68" s="830">
        <f t="shared" si="7126"/>
        <v>0</v>
      </c>
      <c r="UBO68" s="830">
        <f t="shared" si="7126"/>
        <v>0</v>
      </c>
      <c r="UBQ68" s="830">
        <f t="shared" si="7126"/>
        <v>0</v>
      </c>
      <c r="UBS68" s="830">
        <f t="shared" si="7126"/>
        <v>0</v>
      </c>
      <c r="UBU68" s="830">
        <f t="shared" si="7126"/>
        <v>0</v>
      </c>
      <c r="UBW68" s="830">
        <f t="shared" si="7126"/>
        <v>0</v>
      </c>
      <c r="UBY68" s="830">
        <f t="shared" si="7126"/>
        <v>0</v>
      </c>
      <c r="UCA68" s="830">
        <f t="shared" si="7126"/>
        <v>0</v>
      </c>
      <c r="UCC68" s="830">
        <f t="shared" si="7126"/>
        <v>0</v>
      </c>
      <c r="UCE68" s="830">
        <f t="shared" si="7126"/>
        <v>0</v>
      </c>
      <c r="UCG68" s="830">
        <f t="shared" si="7126"/>
        <v>0</v>
      </c>
      <c r="UCI68" s="830">
        <f t="shared" si="7126"/>
        <v>0</v>
      </c>
      <c r="UCK68" s="830">
        <f t="shared" si="7126"/>
        <v>0</v>
      </c>
      <c r="UCM68" s="830">
        <f t="shared" si="7126"/>
        <v>0</v>
      </c>
      <c r="UCO68" s="830">
        <f t="shared" si="7126"/>
        <v>0</v>
      </c>
      <c r="UCQ68" s="830">
        <f t="shared" si="7126"/>
        <v>0</v>
      </c>
      <c r="UCS68" s="830">
        <f t="shared" si="7126"/>
        <v>0</v>
      </c>
      <c r="UCU68" s="830">
        <f t="shared" si="7158"/>
        <v>0</v>
      </c>
      <c r="UCW68" s="830">
        <f t="shared" si="7158"/>
        <v>0</v>
      </c>
      <c r="UCY68" s="830">
        <f t="shared" si="7158"/>
        <v>0</v>
      </c>
      <c r="UDA68" s="830">
        <f t="shared" si="7158"/>
        <v>0</v>
      </c>
      <c r="UDC68" s="830">
        <f t="shared" si="7158"/>
        <v>0</v>
      </c>
      <c r="UDE68" s="830">
        <f t="shared" si="7158"/>
        <v>0</v>
      </c>
      <c r="UDG68" s="830">
        <f t="shared" si="7158"/>
        <v>0</v>
      </c>
      <c r="UDI68" s="830">
        <f t="shared" si="7158"/>
        <v>0</v>
      </c>
      <c r="UDK68" s="830">
        <f t="shared" si="7158"/>
        <v>0</v>
      </c>
      <c r="UDM68" s="830">
        <f t="shared" si="7158"/>
        <v>0</v>
      </c>
      <c r="UDO68" s="830">
        <f t="shared" si="7158"/>
        <v>0</v>
      </c>
      <c r="UDQ68" s="830">
        <f t="shared" si="7158"/>
        <v>0</v>
      </c>
      <c r="UDS68" s="830">
        <f t="shared" si="7158"/>
        <v>0</v>
      </c>
      <c r="UDU68" s="830">
        <f t="shared" si="7158"/>
        <v>0</v>
      </c>
      <c r="UDW68" s="830">
        <f t="shared" si="7158"/>
        <v>0</v>
      </c>
      <c r="UDY68" s="830">
        <f t="shared" si="7158"/>
        <v>0</v>
      </c>
      <c r="UEA68" s="830">
        <f t="shared" si="7158"/>
        <v>0</v>
      </c>
      <c r="UEC68" s="830">
        <f t="shared" si="7158"/>
        <v>0</v>
      </c>
      <c r="UEE68" s="830">
        <f t="shared" si="7158"/>
        <v>0</v>
      </c>
      <c r="UEG68" s="830">
        <f t="shared" si="7158"/>
        <v>0</v>
      </c>
      <c r="UEI68" s="830">
        <f t="shared" si="7158"/>
        <v>0</v>
      </c>
      <c r="UEK68" s="830">
        <f t="shared" si="7158"/>
        <v>0</v>
      </c>
      <c r="UEM68" s="830">
        <f t="shared" si="7158"/>
        <v>0</v>
      </c>
      <c r="UEO68" s="830">
        <f t="shared" si="7158"/>
        <v>0</v>
      </c>
      <c r="UEQ68" s="830">
        <f t="shared" si="7158"/>
        <v>0</v>
      </c>
      <c r="UES68" s="830">
        <f t="shared" si="7158"/>
        <v>0</v>
      </c>
      <c r="UEU68" s="830">
        <f t="shared" si="7158"/>
        <v>0</v>
      </c>
      <c r="UEW68" s="830">
        <f t="shared" si="7158"/>
        <v>0</v>
      </c>
      <c r="UEY68" s="830">
        <f t="shared" si="7158"/>
        <v>0</v>
      </c>
      <c r="UFA68" s="830">
        <f t="shared" si="7158"/>
        <v>0</v>
      </c>
      <c r="UFC68" s="830">
        <f t="shared" si="7158"/>
        <v>0</v>
      </c>
      <c r="UFE68" s="830">
        <f t="shared" si="7158"/>
        <v>0</v>
      </c>
      <c r="UFG68" s="830">
        <f t="shared" si="7190"/>
        <v>0</v>
      </c>
      <c r="UFI68" s="830">
        <f t="shared" si="7190"/>
        <v>0</v>
      </c>
      <c r="UFK68" s="830">
        <f t="shared" si="7190"/>
        <v>0</v>
      </c>
      <c r="UFM68" s="830">
        <f t="shared" si="7190"/>
        <v>0</v>
      </c>
      <c r="UFO68" s="830">
        <f t="shared" si="7190"/>
        <v>0</v>
      </c>
      <c r="UFQ68" s="830">
        <f t="shared" si="7190"/>
        <v>0</v>
      </c>
      <c r="UFS68" s="830">
        <f t="shared" si="7190"/>
        <v>0</v>
      </c>
      <c r="UFU68" s="830">
        <f t="shared" si="7190"/>
        <v>0</v>
      </c>
      <c r="UFW68" s="830">
        <f t="shared" si="7190"/>
        <v>0</v>
      </c>
      <c r="UFY68" s="830">
        <f t="shared" si="7190"/>
        <v>0</v>
      </c>
      <c r="UGA68" s="830">
        <f t="shared" si="7190"/>
        <v>0</v>
      </c>
      <c r="UGC68" s="830">
        <f t="shared" si="7190"/>
        <v>0</v>
      </c>
      <c r="UGE68" s="830">
        <f t="shared" si="7190"/>
        <v>0</v>
      </c>
      <c r="UGG68" s="830">
        <f t="shared" si="7190"/>
        <v>0</v>
      </c>
      <c r="UGI68" s="830">
        <f t="shared" si="7190"/>
        <v>0</v>
      </c>
      <c r="UGK68" s="830">
        <f t="shared" si="7190"/>
        <v>0</v>
      </c>
      <c r="UGM68" s="830">
        <f t="shared" si="7190"/>
        <v>0</v>
      </c>
      <c r="UGO68" s="830">
        <f t="shared" si="7190"/>
        <v>0</v>
      </c>
      <c r="UGQ68" s="830">
        <f t="shared" si="7190"/>
        <v>0</v>
      </c>
      <c r="UGS68" s="830">
        <f t="shared" si="7190"/>
        <v>0</v>
      </c>
      <c r="UGU68" s="830">
        <f t="shared" si="7190"/>
        <v>0</v>
      </c>
      <c r="UGW68" s="830">
        <f t="shared" si="7190"/>
        <v>0</v>
      </c>
      <c r="UGY68" s="830">
        <f t="shared" si="7190"/>
        <v>0</v>
      </c>
      <c r="UHA68" s="830">
        <f t="shared" si="7190"/>
        <v>0</v>
      </c>
      <c r="UHC68" s="830">
        <f t="shared" si="7190"/>
        <v>0</v>
      </c>
      <c r="UHE68" s="830">
        <f t="shared" si="7190"/>
        <v>0</v>
      </c>
      <c r="UHG68" s="830">
        <f t="shared" si="7190"/>
        <v>0</v>
      </c>
      <c r="UHI68" s="830">
        <f t="shared" si="7190"/>
        <v>0</v>
      </c>
      <c r="UHK68" s="830">
        <f t="shared" si="7190"/>
        <v>0</v>
      </c>
      <c r="UHM68" s="830">
        <f t="shared" si="7190"/>
        <v>0</v>
      </c>
      <c r="UHO68" s="830">
        <f t="shared" si="7190"/>
        <v>0</v>
      </c>
      <c r="UHQ68" s="830">
        <f t="shared" si="7190"/>
        <v>0</v>
      </c>
      <c r="UHS68" s="830">
        <f t="shared" si="7222"/>
        <v>0</v>
      </c>
      <c r="UHU68" s="830">
        <f t="shared" si="7222"/>
        <v>0</v>
      </c>
      <c r="UHW68" s="830">
        <f t="shared" si="7222"/>
        <v>0</v>
      </c>
      <c r="UHY68" s="830">
        <f t="shared" si="7222"/>
        <v>0</v>
      </c>
      <c r="UIA68" s="830">
        <f t="shared" si="7222"/>
        <v>0</v>
      </c>
      <c r="UIC68" s="830">
        <f t="shared" si="7222"/>
        <v>0</v>
      </c>
      <c r="UIE68" s="830">
        <f t="shared" si="7222"/>
        <v>0</v>
      </c>
      <c r="UIG68" s="830">
        <f t="shared" si="7222"/>
        <v>0</v>
      </c>
      <c r="UII68" s="830">
        <f t="shared" si="7222"/>
        <v>0</v>
      </c>
      <c r="UIK68" s="830">
        <f t="shared" si="7222"/>
        <v>0</v>
      </c>
      <c r="UIM68" s="830">
        <f t="shared" si="7222"/>
        <v>0</v>
      </c>
      <c r="UIO68" s="830">
        <f t="shared" si="7222"/>
        <v>0</v>
      </c>
      <c r="UIQ68" s="830">
        <f t="shared" si="7222"/>
        <v>0</v>
      </c>
      <c r="UIS68" s="830">
        <f t="shared" si="7222"/>
        <v>0</v>
      </c>
      <c r="UIU68" s="830">
        <f t="shared" si="7222"/>
        <v>0</v>
      </c>
      <c r="UIW68" s="830">
        <f t="shared" si="7222"/>
        <v>0</v>
      </c>
      <c r="UIY68" s="830">
        <f t="shared" si="7222"/>
        <v>0</v>
      </c>
      <c r="UJA68" s="830">
        <f t="shared" si="7222"/>
        <v>0</v>
      </c>
      <c r="UJC68" s="830">
        <f t="shared" si="7222"/>
        <v>0</v>
      </c>
      <c r="UJE68" s="830">
        <f t="shared" si="7222"/>
        <v>0</v>
      </c>
      <c r="UJG68" s="830">
        <f t="shared" si="7222"/>
        <v>0</v>
      </c>
      <c r="UJI68" s="830">
        <f t="shared" si="7222"/>
        <v>0</v>
      </c>
      <c r="UJK68" s="830">
        <f t="shared" si="7222"/>
        <v>0</v>
      </c>
      <c r="UJM68" s="830">
        <f t="shared" si="7222"/>
        <v>0</v>
      </c>
      <c r="UJO68" s="830">
        <f t="shared" si="7222"/>
        <v>0</v>
      </c>
      <c r="UJQ68" s="830">
        <f t="shared" si="7222"/>
        <v>0</v>
      </c>
      <c r="UJS68" s="830">
        <f t="shared" si="7222"/>
        <v>0</v>
      </c>
      <c r="UJU68" s="830">
        <f t="shared" si="7222"/>
        <v>0</v>
      </c>
      <c r="UJW68" s="830">
        <f t="shared" si="7222"/>
        <v>0</v>
      </c>
      <c r="UJY68" s="830">
        <f t="shared" si="7222"/>
        <v>0</v>
      </c>
      <c r="UKA68" s="830">
        <f t="shared" si="7222"/>
        <v>0</v>
      </c>
      <c r="UKC68" s="830">
        <f t="shared" si="7222"/>
        <v>0</v>
      </c>
      <c r="UKE68" s="830">
        <f t="shared" si="7254"/>
        <v>0</v>
      </c>
      <c r="UKG68" s="830">
        <f t="shared" si="7254"/>
        <v>0</v>
      </c>
      <c r="UKI68" s="830">
        <f t="shared" si="7254"/>
        <v>0</v>
      </c>
      <c r="UKK68" s="830">
        <f t="shared" si="7254"/>
        <v>0</v>
      </c>
      <c r="UKM68" s="830">
        <f t="shared" si="7254"/>
        <v>0</v>
      </c>
      <c r="UKO68" s="830">
        <f t="shared" si="7254"/>
        <v>0</v>
      </c>
      <c r="UKQ68" s="830">
        <f t="shared" si="7254"/>
        <v>0</v>
      </c>
      <c r="UKS68" s="830">
        <f t="shared" si="7254"/>
        <v>0</v>
      </c>
      <c r="UKU68" s="830">
        <f t="shared" si="7254"/>
        <v>0</v>
      </c>
      <c r="UKW68" s="830">
        <f t="shared" si="7254"/>
        <v>0</v>
      </c>
      <c r="UKY68" s="830">
        <f t="shared" si="7254"/>
        <v>0</v>
      </c>
      <c r="ULA68" s="830">
        <f t="shared" si="7254"/>
        <v>0</v>
      </c>
      <c r="ULC68" s="830">
        <f t="shared" si="7254"/>
        <v>0</v>
      </c>
      <c r="ULE68" s="830">
        <f t="shared" si="7254"/>
        <v>0</v>
      </c>
      <c r="ULG68" s="830">
        <f t="shared" si="7254"/>
        <v>0</v>
      </c>
      <c r="ULI68" s="830">
        <f t="shared" si="7254"/>
        <v>0</v>
      </c>
      <c r="ULK68" s="830">
        <f t="shared" si="7254"/>
        <v>0</v>
      </c>
      <c r="ULM68" s="830">
        <f t="shared" si="7254"/>
        <v>0</v>
      </c>
      <c r="ULO68" s="830">
        <f t="shared" si="7254"/>
        <v>0</v>
      </c>
      <c r="ULQ68" s="830">
        <f t="shared" si="7254"/>
        <v>0</v>
      </c>
      <c r="ULS68" s="830">
        <f t="shared" si="7254"/>
        <v>0</v>
      </c>
      <c r="ULU68" s="830">
        <f t="shared" si="7254"/>
        <v>0</v>
      </c>
      <c r="ULW68" s="830">
        <f t="shared" si="7254"/>
        <v>0</v>
      </c>
      <c r="ULY68" s="830">
        <f t="shared" si="7254"/>
        <v>0</v>
      </c>
      <c r="UMA68" s="830">
        <f t="shared" si="7254"/>
        <v>0</v>
      </c>
      <c r="UMC68" s="830">
        <f t="shared" si="7254"/>
        <v>0</v>
      </c>
      <c r="UME68" s="830">
        <f t="shared" si="7254"/>
        <v>0</v>
      </c>
      <c r="UMG68" s="830">
        <f t="shared" si="7254"/>
        <v>0</v>
      </c>
      <c r="UMI68" s="830">
        <f t="shared" si="7254"/>
        <v>0</v>
      </c>
      <c r="UMK68" s="830">
        <f t="shared" si="7254"/>
        <v>0</v>
      </c>
      <c r="UMM68" s="830">
        <f t="shared" si="7254"/>
        <v>0</v>
      </c>
      <c r="UMO68" s="830">
        <f t="shared" si="7254"/>
        <v>0</v>
      </c>
      <c r="UMQ68" s="830">
        <f t="shared" si="7286"/>
        <v>0</v>
      </c>
      <c r="UMS68" s="830">
        <f t="shared" si="7286"/>
        <v>0</v>
      </c>
      <c r="UMU68" s="830">
        <f t="shared" si="7286"/>
        <v>0</v>
      </c>
      <c r="UMW68" s="830">
        <f t="shared" si="7286"/>
        <v>0</v>
      </c>
      <c r="UMY68" s="830">
        <f t="shared" si="7286"/>
        <v>0</v>
      </c>
      <c r="UNA68" s="830">
        <f t="shared" si="7286"/>
        <v>0</v>
      </c>
      <c r="UNC68" s="830">
        <f t="shared" si="7286"/>
        <v>0</v>
      </c>
      <c r="UNE68" s="830">
        <f t="shared" si="7286"/>
        <v>0</v>
      </c>
      <c r="UNG68" s="830">
        <f t="shared" si="7286"/>
        <v>0</v>
      </c>
      <c r="UNI68" s="830">
        <f t="shared" si="7286"/>
        <v>0</v>
      </c>
      <c r="UNK68" s="830">
        <f t="shared" si="7286"/>
        <v>0</v>
      </c>
      <c r="UNM68" s="830">
        <f t="shared" si="7286"/>
        <v>0</v>
      </c>
      <c r="UNO68" s="830">
        <f t="shared" si="7286"/>
        <v>0</v>
      </c>
      <c r="UNQ68" s="830">
        <f t="shared" si="7286"/>
        <v>0</v>
      </c>
      <c r="UNS68" s="830">
        <f t="shared" si="7286"/>
        <v>0</v>
      </c>
      <c r="UNU68" s="830">
        <f t="shared" si="7286"/>
        <v>0</v>
      </c>
      <c r="UNW68" s="830">
        <f t="shared" si="7286"/>
        <v>0</v>
      </c>
      <c r="UNY68" s="830">
        <f t="shared" si="7286"/>
        <v>0</v>
      </c>
      <c r="UOA68" s="830">
        <f t="shared" si="7286"/>
        <v>0</v>
      </c>
      <c r="UOC68" s="830">
        <f t="shared" si="7286"/>
        <v>0</v>
      </c>
      <c r="UOE68" s="830">
        <f t="shared" si="7286"/>
        <v>0</v>
      </c>
      <c r="UOG68" s="830">
        <f t="shared" si="7286"/>
        <v>0</v>
      </c>
      <c r="UOI68" s="830">
        <f t="shared" si="7286"/>
        <v>0</v>
      </c>
      <c r="UOK68" s="830">
        <f t="shared" si="7286"/>
        <v>0</v>
      </c>
      <c r="UOM68" s="830">
        <f t="shared" si="7286"/>
        <v>0</v>
      </c>
      <c r="UOO68" s="830">
        <f t="shared" si="7286"/>
        <v>0</v>
      </c>
      <c r="UOQ68" s="830">
        <f t="shared" si="7286"/>
        <v>0</v>
      </c>
      <c r="UOS68" s="830">
        <f t="shared" si="7286"/>
        <v>0</v>
      </c>
      <c r="UOU68" s="830">
        <f t="shared" si="7286"/>
        <v>0</v>
      </c>
      <c r="UOW68" s="830">
        <f t="shared" si="7286"/>
        <v>0</v>
      </c>
      <c r="UOY68" s="830">
        <f t="shared" si="7286"/>
        <v>0</v>
      </c>
      <c r="UPA68" s="830">
        <f t="shared" si="7286"/>
        <v>0</v>
      </c>
      <c r="UPC68" s="830">
        <f t="shared" si="7318"/>
        <v>0</v>
      </c>
      <c r="UPE68" s="830">
        <f t="shared" si="7318"/>
        <v>0</v>
      </c>
      <c r="UPG68" s="830">
        <f t="shared" si="7318"/>
        <v>0</v>
      </c>
      <c r="UPI68" s="830">
        <f t="shared" si="7318"/>
        <v>0</v>
      </c>
      <c r="UPK68" s="830">
        <f t="shared" si="7318"/>
        <v>0</v>
      </c>
      <c r="UPM68" s="830">
        <f t="shared" si="7318"/>
        <v>0</v>
      </c>
      <c r="UPO68" s="830">
        <f t="shared" si="7318"/>
        <v>0</v>
      </c>
      <c r="UPQ68" s="830">
        <f t="shared" si="7318"/>
        <v>0</v>
      </c>
      <c r="UPS68" s="830">
        <f t="shared" si="7318"/>
        <v>0</v>
      </c>
      <c r="UPU68" s="830">
        <f t="shared" si="7318"/>
        <v>0</v>
      </c>
      <c r="UPW68" s="830">
        <f t="shared" si="7318"/>
        <v>0</v>
      </c>
      <c r="UPY68" s="830">
        <f t="shared" si="7318"/>
        <v>0</v>
      </c>
      <c r="UQA68" s="830">
        <f t="shared" si="7318"/>
        <v>0</v>
      </c>
      <c r="UQC68" s="830">
        <f t="shared" si="7318"/>
        <v>0</v>
      </c>
      <c r="UQE68" s="830">
        <f t="shared" si="7318"/>
        <v>0</v>
      </c>
      <c r="UQG68" s="830">
        <f t="shared" si="7318"/>
        <v>0</v>
      </c>
      <c r="UQI68" s="830">
        <f t="shared" si="7318"/>
        <v>0</v>
      </c>
      <c r="UQK68" s="830">
        <f t="shared" si="7318"/>
        <v>0</v>
      </c>
      <c r="UQM68" s="830">
        <f t="shared" si="7318"/>
        <v>0</v>
      </c>
      <c r="UQO68" s="830">
        <f t="shared" si="7318"/>
        <v>0</v>
      </c>
      <c r="UQQ68" s="830">
        <f t="shared" si="7318"/>
        <v>0</v>
      </c>
      <c r="UQS68" s="830">
        <f t="shared" si="7318"/>
        <v>0</v>
      </c>
      <c r="UQU68" s="830">
        <f t="shared" si="7318"/>
        <v>0</v>
      </c>
      <c r="UQW68" s="830">
        <f t="shared" si="7318"/>
        <v>0</v>
      </c>
      <c r="UQY68" s="830">
        <f t="shared" si="7318"/>
        <v>0</v>
      </c>
      <c r="URA68" s="830">
        <f t="shared" si="7318"/>
        <v>0</v>
      </c>
      <c r="URC68" s="830">
        <f t="shared" si="7318"/>
        <v>0</v>
      </c>
      <c r="URE68" s="830">
        <f t="shared" si="7318"/>
        <v>0</v>
      </c>
      <c r="URG68" s="830">
        <f t="shared" si="7318"/>
        <v>0</v>
      </c>
      <c r="URI68" s="830">
        <f t="shared" si="7318"/>
        <v>0</v>
      </c>
      <c r="URK68" s="830">
        <f t="shared" si="7318"/>
        <v>0</v>
      </c>
      <c r="URM68" s="830">
        <f t="shared" si="7318"/>
        <v>0</v>
      </c>
      <c r="URO68" s="830">
        <f t="shared" si="7350"/>
        <v>0</v>
      </c>
      <c r="URQ68" s="830">
        <f t="shared" si="7350"/>
        <v>0</v>
      </c>
      <c r="URS68" s="830">
        <f t="shared" si="7350"/>
        <v>0</v>
      </c>
      <c r="URU68" s="830">
        <f t="shared" si="7350"/>
        <v>0</v>
      </c>
      <c r="URW68" s="830">
        <f t="shared" si="7350"/>
        <v>0</v>
      </c>
      <c r="URY68" s="830">
        <f t="shared" si="7350"/>
        <v>0</v>
      </c>
      <c r="USA68" s="830">
        <f t="shared" si="7350"/>
        <v>0</v>
      </c>
      <c r="USC68" s="830">
        <f t="shared" si="7350"/>
        <v>0</v>
      </c>
      <c r="USE68" s="830">
        <f t="shared" si="7350"/>
        <v>0</v>
      </c>
      <c r="USG68" s="830">
        <f t="shared" si="7350"/>
        <v>0</v>
      </c>
      <c r="USI68" s="830">
        <f t="shared" si="7350"/>
        <v>0</v>
      </c>
      <c r="USK68" s="830">
        <f t="shared" si="7350"/>
        <v>0</v>
      </c>
      <c r="USM68" s="830">
        <f t="shared" si="7350"/>
        <v>0</v>
      </c>
      <c r="USO68" s="830">
        <f t="shared" si="7350"/>
        <v>0</v>
      </c>
      <c r="USQ68" s="830">
        <f t="shared" si="7350"/>
        <v>0</v>
      </c>
      <c r="USS68" s="830">
        <f t="shared" si="7350"/>
        <v>0</v>
      </c>
      <c r="USU68" s="830">
        <f t="shared" si="7350"/>
        <v>0</v>
      </c>
      <c r="USW68" s="830">
        <f t="shared" si="7350"/>
        <v>0</v>
      </c>
      <c r="USY68" s="830">
        <f t="shared" si="7350"/>
        <v>0</v>
      </c>
      <c r="UTA68" s="830">
        <f t="shared" si="7350"/>
        <v>0</v>
      </c>
      <c r="UTC68" s="830">
        <f t="shared" si="7350"/>
        <v>0</v>
      </c>
      <c r="UTE68" s="830">
        <f t="shared" si="7350"/>
        <v>0</v>
      </c>
      <c r="UTG68" s="830">
        <f t="shared" si="7350"/>
        <v>0</v>
      </c>
      <c r="UTI68" s="830">
        <f t="shared" si="7350"/>
        <v>0</v>
      </c>
      <c r="UTK68" s="830">
        <f t="shared" si="7350"/>
        <v>0</v>
      </c>
      <c r="UTM68" s="830">
        <f t="shared" si="7350"/>
        <v>0</v>
      </c>
      <c r="UTO68" s="830">
        <f t="shared" si="7350"/>
        <v>0</v>
      </c>
      <c r="UTQ68" s="830">
        <f t="shared" si="7350"/>
        <v>0</v>
      </c>
      <c r="UTS68" s="830">
        <f t="shared" si="7350"/>
        <v>0</v>
      </c>
      <c r="UTU68" s="830">
        <f t="shared" si="7350"/>
        <v>0</v>
      </c>
      <c r="UTW68" s="830">
        <f t="shared" si="7350"/>
        <v>0</v>
      </c>
      <c r="UTY68" s="830">
        <f t="shared" si="7350"/>
        <v>0</v>
      </c>
      <c r="UUA68" s="830">
        <f t="shared" si="7382"/>
        <v>0</v>
      </c>
      <c r="UUC68" s="830">
        <f t="shared" si="7382"/>
        <v>0</v>
      </c>
      <c r="UUE68" s="830">
        <f t="shared" si="7382"/>
        <v>0</v>
      </c>
      <c r="UUG68" s="830">
        <f t="shared" si="7382"/>
        <v>0</v>
      </c>
      <c r="UUI68" s="830">
        <f t="shared" si="7382"/>
        <v>0</v>
      </c>
      <c r="UUK68" s="830">
        <f t="shared" si="7382"/>
        <v>0</v>
      </c>
      <c r="UUM68" s="830">
        <f t="shared" si="7382"/>
        <v>0</v>
      </c>
      <c r="UUO68" s="830">
        <f t="shared" si="7382"/>
        <v>0</v>
      </c>
      <c r="UUQ68" s="830">
        <f t="shared" si="7382"/>
        <v>0</v>
      </c>
      <c r="UUS68" s="830">
        <f t="shared" si="7382"/>
        <v>0</v>
      </c>
      <c r="UUU68" s="830">
        <f t="shared" si="7382"/>
        <v>0</v>
      </c>
      <c r="UUW68" s="830">
        <f t="shared" si="7382"/>
        <v>0</v>
      </c>
      <c r="UUY68" s="830">
        <f t="shared" si="7382"/>
        <v>0</v>
      </c>
      <c r="UVA68" s="830">
        <f t="shared" si="7382"/>
        <v>0</v>
      </c>
      <c r="UVC68" s="830">
        <f t="shared" si="7382"/>
        <v>0</v>
      </c>
      <c r="UVE68" s="830">
        <f t="shared" si="7382"/>
        <v>0</v>
      </c>
      <c r="UVG68" s="830">
        <f t="shared" si="7382"/>
        <v>0</v>
      </c>
      <c r="UVI68" s="830">
        <f t="shared" si="7382"/>
        <v>0</v>
      </c>
      <c r="UVK68" s="830">
        <f t="shared" si="7382"/>
        <v>0</v>
      </c>
      <c r="UVM68" s="830">
        <f t="shared" si="7382"/>
        <v>0</v>
      </c>
      <c r="UVO68" s="830">
        <f t="shared" si="7382"/>
        <v>0</v>
      </c>
      <c r="UVQ68" s="830">
        <f t="shared" si="7382"/>
        <v>0</v>
      </c>
      <c r="UVS68" s="830">
        <f t="shared" si="7382"/>
        <v>0</v>
      </c>
      <c r="UVU68" s="830">
        <f t="shared" si="7382"/>
        <v>0</v>
      </c>
      <c r="UVW68" s="830">
        <f t="shared" si="7382"/>
        <v>0</v>
      </c>
      <c r="UVY68" s="830">
        <f t="shared" si="7382"/>
        <v>0</v>
      </c>
      <c r="UWA68" s="830">
        <f t="shared" si="7382"/>
        <v>0</v>
      </c>
      <c r="UWC68" s="830">
        <f t="shared" si="7382"/>
        <v>0</v>
      </c>
      <c r="UWE68" s="830">
        <f t="shared" si="7382"/>
        <v>0</v>
      </c>
      <c r="UWG68" s="830">
        <f t="shared" si="7382"/>
        <v>0</v>
      </c>
      <c r="UWI68" s="830">
        <f t="shared" si="7382"/>
        <v>0</v>
      </c>
      <c r="UWK68" s="830">
        <f t="shared" si="7382"/>
        <v>0</v>
      </c>
      <c r="UWM68" s="830">
        <f t="shared" si="7414"/>
        <v>0</v>
      </c>
      <c r="UWO68" s="830">
        <f t="shared" si="7414"/>
        <v>0</v>
      </c>
      <c r="UWQ68" s="830">
        <f t="shared" si="7414"/>
        <v>0</v>
      </c>
      <c r="UWS68" s="830">
        <f t="shared" si="7414"/>
        <v>0</v>
      </c>
      <c r="UWU68" s="830">
        <f t="shared" si="7414"/>
        <v>0</v>
      </c>
      <c r="UWW68" s="830">
        <f t="shared" si="7414"/>
        <v>0</v>
      </c>
      <c r="UWY68" s="830">
        <f t="shared" si="7414"/>
        <v>0</v>
      </c>
      <c r="UXA68" s="830">
        <f t="shared" si="7414"/>
        <v>0</v>
      </c>
      <c r="UXC68" s="830">
        <f t="shared" si="7414"/>
        <v>0</v>
      </c>
      <c r="UXE68" s="830">
        <f t="shared" si="7414"/>
        <v>0</v>
      </c>
      <c r="UXG68" s="830">
        <f t="shared" si="7414"/>
        <v>0</v>
      </c>
      <c r="UXI68" s="830">
        <f t="shared" si="7414"/>
        <v>0</v>
      </c>
      <c r="UXK68" s="830">
        <f t="shared" si="7414"/>
        <v>0</v>
      </c>
      <c r="UXM68" s="830">
        <f t="shared" si="7414"/>
        <v>0</v>
      </c>
      <c r="UXO68" s="830">
        <f t="shared" si="7414"/>
        <v>0</v>
      </c>
      <c r="UXQ68" s="830">
        <f t="shared" si="7414"/>
        <v>0</v>
      </c>
      <c r="UXS68" s="830">
        <f t="shared" si="7414"/>
        <v>0</v>
      </c>
      <c r="UXU68" s="830">
        <f t="shared" si="7414"/>
        <v>0</v>
      </c>
      <c r="UXW68" s="830">
        <f t="shared" si="7414"/>
        <v>0</v>
      </c>
      <c r="UXY68" s="830">
        <f t="shared" si="7414"/>
        <v>0</v>
      </c>
      <c r="UYA68" s="830">
        <f t="shared" si="7414"/>
        <v>0</v>
      </c>
      <c r="UYC68" s="830">
        <f t="shared" si="7414"/>
        <v>0</v>
      </c>
      <c r="UYE68" s="830">
        <f t="shared" si="7414"/>
        <v>0</v>
      </c>
      <c r="UYG68" s="830">
        <f t="shared" si="7414"/>
        <v>0</v>
      </c>
      <c r="UYI68" s="830">
        <f t="shared" si="7414"/>
        <v>0</v>
      </c>
      <c r="UYK68" s="830">
        <f t="shared" si="7414"/>
        <v>0</v>
      </c>
      <c r="UYM68" s="830">
        <f t="shared" si="7414"/>
        <v>0</v>
      </c>
      <c r="UYO68" s="830">
        <f t="shared" si="7414"/>
        <v>0</v>
      </c>
      <c r="UYQ68" s="830">
        <f t="shared" si="7414"/>
        <v>0</v>
      </c>
      <c r="UYS68" s="830">
        <f t="shared" si="7414"/>
        <v>0</v>
      </c>
      <c r="UYU68" s="830">
        <f t="shared" si="7414"/>
        <v>0</v>
      </c>
      <c r="UYW68" s="830">
        <f t="shared" si="7414"/>
        <v>0</v>
      </c>
      <c r="UYY68" s="830">
        <f t="shared" si="7446"/>
        <v>0</v>
      </c>
      <c r="UZA68" s="830">
        <f t="shared" si="7446"/>
        <v>0</v>
      </c>
      <c r="UZC68" s="830">
        <f t="shared" si="7446"/>
        <v>0</v>
      </c>
      <c r="UZE68" s="830">
        <f t="shared" si="7446"/>
        <v>0</v>
      </c>
      <c r="UZG68" s="830">
        <f t="shared" si="7446"/>
        <v>0</v>
      </c>
      <c r="UZI68" s="830">
        <f t="shared" si="7446"/>
        <v>0</v>
      </c>
      <c r="UZK68" s="830">
        <f t="shared" si="7446"/>
        <v>0</v>
      </c>
      <c r="UZM68" s="830">
        <f t="shared" si="7446"/>
        <v>0</v>
      </c>
      <c r="UZO68" s="830">
        <f t="shared" si="7446"/>
        <v>0</v>
      </c>
      <c r="UZQ68" s="830">
        <f t="shared" si="7446"/>
        <v>0</v>
      </c>
      <c r="UZS68" s="830">
        <f t="shared" si="7446"/>
        <v>0</v>
      </c>
      <c r="UZU68" s="830">
        <f t="shared" si="7446"/>
        <v>0</v>
      </c>
      <c r="UZW68" s="830">
        <f t="shared" si="7446"/>
        <v>0</v>
      </c>
      <c r="UZY68" s="830">
        <f t="shared" si="7446"/>
        <v>0</v>
      </c>
      <c r="VAA68" s="830">
        <f t="shared" si="7446"/>
        <v>0</v>
      </c>
      <c r="VAC68" s="830">
        <f t="shared" si="7446"/>
        <v>0</v>
      </c>
      <c r="VAE68" s="830">
        <f t="shared" si="7446"/>
        <v>0</v>
      </c>
      <c r="VAG68" s="830">
        <f t="shared" si="7446"/>
        <v>0</v>
      </c>
      <c r="VAI68" s="830">
        <f t="shared" si="7446"/>
        <v>0</v>
      </c>
      <c r="VAK68" s="830">
        <f t="shared" si="7446"/>
        <v>0</v>
      </c>
      <c r="VAM68" s="830">
        <f t="shared" si="7446"/>
        <v>0</v>
      </c>
      <c r="VAO68" s="830">
        <f t="shared" si="7446"/>
        <v>0</v>
      </c>
      <c r="VAQ68" s="830">
        <f t="shared" si="7446"/>
        <v>0</v>
      </c>
      <c r="VAS68" s="830">
        <f t="shared" si="7446"/>
        <v>0</v>
      </c>
      <c r="VAU68" s="830">
        <f t="shared" si="7446"/>
        <v>0</v>
      </c>
      <c r="VAW68" s="830">
        <f t="shared" si="7446"/>
        <v>0</v>
      </c>
      <c r="VAY68" s="830">
        <f t="shared" si="7446"/>
        <v>0</v>
      </c>
      <c r="VBA68" s="830">
        <f t="shared" si="7446"/>
        <v>0</v>
      </c>
      <c r="VBC68" s="830">
        <f t="shared" si="7446"/>
        <v>0</v>
      </c>
      <c r="VBE68" s="830">
        <f t="shared" si="7446"/>
        <v>0</v>
      </c>
      <c r="VBG68" s="830">
        <f t="shared" si="7446"/>
        <v>0</v>
      </c>
      <c r="VBI68" s="830">
        <f t="shared" si="7446"/>
        <v>0</v>
      </c>
      <c r="VBK68" s="830">
        <f t="shared" si="7478"/>
        <v>0</v>
      </c>
      <c r="VBM68" s="830">
        <f t="shared" si="7478"/>
        <v>0</v>
      </c>
      <c r="VBO68" s="830">
        <f t="shared" si="7478"/>
        <v>0</v>
      </c>
      <c r="VBQ68" s="830">
        <f t="shared" si="7478"/>
        <v>0</v>
      </c>
      <c r="VBS68" s="830">
        <f t="shared" si="7478"/>
        <v>0</v>
      </c>
      <c r="VBU68" s="830">
        <f t="shared" si="7478"/>
        <v>0</v>
      </c>
      <c r="VBW68" s="830">
        <f t="shared" si="7478"/>
        <v>0</v>
      </c>
      <c r="VBY68" s="830">
        <f t="shared" si="7478"/>
        <v>0</v>
      </c>
      <c r="VCA68" s="830">
        <f t="shared" si="7478"/>
        <v>0</v>
      </c>
      <c r="VCC68" s="830">
        <f t="shared" si="7478"/>
        <v>0</v>
      </c>
      <c r="VCE68" s="830">
        <f t="shared" si="7478"/>
        <v>0</v>
      </c>
      <c r="VCG68" s="830">
        <f t="shared" si="7478"/>
        <v>0</v>
      </c>
      <c r="VCI68" s="830">
        <f t="shared" si="7478"/>
        <v>0</v>
      </c>
      <c r="VCK68" s="830">
        <f t="shared" si="7478"/>
        <v>0</v>
      </c>
      <c r="VCM68" s="830">
        <f t="shared" si="7478"/>
        <v>0</v>
      </c>
      <c r="VCO68" s="830">
        <f t="shared" si="7478"/>
        <v>0</v>
      </c>
      <c r="VCQ68" s="830">
        <f t="shared" si="7478"/>
        <v>0</v>
      </c>
      <c r="VCS68" s="830">
        <f t="shared" si="7478"/>
        <v>0</v>
      </c>
      <c r="VCU68" s="830">
        <f t="shared" si="7478"/>
        <v>0</v>
      </c>
      <c r="VCW68" s="830">
        <f t="shared" si="7478"/>
        <v>0</v>
      </c>
      <c r="VCY68" s="830">
        <f t="shared" si="7478"/>
        <v>0</v>
      </c>
      <c r="VDA68" s="830">
        <f t="shared" si="7478"/>
        <v>0</v>
      </c>
      <c r="VDC68" s="830">
        <f t="shared" si="7478"/>
        <v>0</v>
      </c>
      <c r="VDE68" s="830">
        <f t="shared" si="7478"/>
        <v>0</v>
      </c>
      <c r="VDG68" s="830">
        <f t="shared" si="7478"/>
        <v>0</v>
      </c>
      <c r="VDI68" s="830">
        <f t="shared" si="7478"/>
        <v>0</v>
      </c>
      <c r="VDK68" s="830">
        <f t="shared" si="7478"/>
        <v>0</v>
      </c>
      <c r="VDM68" s="830">
        <f t="shared" si="7478"/>
        <v>0</v>
      </c>
      <c r="VDO68" s="830">
        <f t="shared" si="7478"/>
        <v>0</v>
      </c>
      <c r="VDQ68" s="830">
        <f t="shared" si="7478"/>
        <v>0</v>
      </c>
      <c r="VDS68" s="830">
        <f t="shared" si="7478"/>
        <v>0</v>
      </c>
      <c r="VDU68" s="830">
        <f t="shared" si="7478"/>
        <v>0</v>
      </c>
      <c r="VDW68" s="830">
        <f t="shared" si="7510"/>
        <v>0</v>
      </c>
      <c r="VDY68" s="830">
        <f t="shared" si="7510"/>
        <v>0</v>
      </c>
      <c r="VEA68" s="830">
        <f t="shared" si="7510"/>
        <v>0</v>
      </c>
      <c r="VEC68" s="830">
        <f t="shared" si="7510"/>
        <v>0</v>
      </c>
      <c r="VEE68" s="830">
        <f t="shared" si="7510"/>
        <v>0</v>
      </c>
      <c r="VEG68" s="830">
        <f t="shared" si="7510"/>
        <v>0</v>
      </c>
      <c r="VEI68" s="830">
        <f t="shared" si="7510"/>
        <v>0</v>
      </c>
      <c r="VEK68" s="830">
        <f t="shared" si="7510"/>
        <v>0</v>
      </c>
      <c r="VEM68" s="830">
        <f t="shared" si="7510"/>
        <v>0</v>
      </c>
      <c r="VEO68" s="830">
        <f t="shared" si="7510"/>
        <v>0</v>
      </c>
      <c r="VEQ68" s="830">
        <f t="shared" si="7510"/>
        <v>0</v>
      </c>
      <c r="VES68" s="830">
        <f t="shared" si="7510"/>
        <v>0</v>
      </c>
      <c r="VEU68" s="830">
        <f t="shared" si="7510"/>
        <v>0</v>
      </c>
      <c r="VEW68" s="830">
        <f t="shared" si="7510"/>
        <v>0</v>
      </c>
      <c r="VEY68" s="830">
        <f t="shared" si="7510"/>
        <v>0</v>
      </c>
      <c r="VFA68" s="830">
        <f t="shared" si="7510"/>
        <v>0</v>
      </c>
      <c r="VFC68" s="830">
        <f t="shared" si="7510"/>
        <v>0</v>
      </c>
      <c r="VFE68" s="830">
        <f t="shared" si="7510"/>
        <v>0</v>
      </c>
      <c r="VFG68" s="830">
        <f t="shared" si="7510"/>
        <v>0</v>
      </c>
      <c r="VFI68" s="830">
        <f t="shared" si="7510"/>
        <v>0</v>
      </c>
      <c r="VFK68" s="830">
        <f t="shared" si="7510"/>
        <v>0</v>
      </c>
      <c r="VFM68" s="830">
        <f t="shared" si="7510"/>
        <v>0</v>
      </c>
      <c r="VFO68" s="830">
        <f t="shared" si="7510"/>
        <v>0</v>
      </c>
      <c r="VFQ68" s="830">
        <f t="shared" si="7510"/>
        <v>0</v>
      </c>
      <c r="VFS68" s="830">
        <f t="shared" si="7510"/>
        <v>0</v>
      </c>
      <c r="VFU68" s="830">
        <f t="shared" si="7510"/>
        <v>0</v>
      </c>
      <c r="VFW68" s="830">
        <f t="shared" si="7510"/>
        <v>0</v>
      </c>
      <c r="VFY68" s="830">
        <f t="shared" si="7510"/>
        <v>0</v>
      </c>
      <c r="VGA68" s="830">
        <f t="shared" si="7510"/>
        <v>0</v>
      </c>
      <c r="VGC68" s="830">
        <f t="shared" si="7510"/>
        <v>0</v>
      </c>
      <c r="VGE68" s="830">
        <f t="shared" si="7510"/>
        <v>0</v>
      </c>
      <c r="VGG68" s="830">
        <f t="shared" si="7510"/>
        <v>0</v>
      </c>
      <c r="VGI68" s="830">
        <f t="shared" si="7542"/>
        <v>0</v>
      </c>
      <c r="VGK68" s="830">
        <f t="shared" si="7542"/>
        <v>0</v>
      </c>
      <c r="VGM68" s="830">
        <f t="shared" si="7542"/>
        <v>0</v>
      </c>
      <c r="VGO68" s="830">
        <f t="shared" si="7542"/>
        <v>0</v>
      </c>
      <c r="VGQ68" s="830">
        <f t="shared" si="7542"/>
        <v>0</v>
      </c>
      <c r="VGS68" s="830">
        <f t="shared" si="7542"/>
        <v>0</v>
      </c>
      <c r="VGU68" s="830">
        <f t="shared" si="7542"/>
        <v>0</v>
      </c>
      <c r="VGW68" s="830">
        <f t="shared" si="7542"/>
        <v>0</v>
      </c>
      <c r="VGY68" s="830">
        <f t="shared" si="7542"/>
        <v>0</v>
      </c>
      <c r="VHA68" s="830">
        <f t="shared" si="7542"/>
        <v>0</v>
      </c>
      <c r="VHC68" s="830">
        <f t="shared" si="7542"/>
        <v>0</v>
      </c>
      <c r="VHE68" s="830">
        <f t="shared" si="7542"/>
        <v>0</v>
      </c>
      <c r="VHG68" s="830">
        <f t="shared" si="7542"/>
        <v>0</v>
      </c>
      <c r="VHI68" s="830">
        <f t="shared" si="7542"/>
        <v>0</v>
      </c>
      <c r="VHK68" s="830">
        <f t="shared" si="7542"/>
        <v>0</v>
      </c>
      <c r="VHM68" s="830">
        <f t="shared" si="7542"/>
        <v>0</v>
      </c>
      <c r="VHO68" s="830">
        <f t="shared" si="7542"/>
        <v>0</v>
      </c>
      <c r="VHQ68" s="830">
        <f t="shared" si="7542"/>
        <v>0</v>
      </c>
      <c r="VHS68" s="830">
        <f t="shared" si="7542"/>
        <v>0</v>
      </c>
      <c r="VHU68" s="830">
        <f t="shared" si="7542"/>
        <v>0</v>
      </c>
      <c r="VHW68" s="830">
        <f t="shared" si="7542"/>
        <v>0</v>
      </c>
      <c r="VHY68" s="830">
        <f t="shared" si="7542"/>
        <v>0</v>
      </c>
      <c r="VIA68" s="830">
        <f t="shared" si="7542"/>
        <v>0</v>
      </c>
      <c r="VIC68" s="830">
        <f t="shared" si="7542"/>
        <v>0</v>
      </c>
      <c r="VIE68" s="830">
        <f t="shared" si="7542"/>
        <v>0</v>
      </c>
      <c r="VIG68" s="830">
        <f t="shared" si="7542"/>
        <v>0</v>
      </c>
      <c r="VII68" s="830">
        <f t="shared" si="7542"/>
        <v>0</v>
      </c>
      <c r="VIK68" s="830">
        <f t="shared" si="7542"/>
        <v>0</v>
      </c>
      <c r="VIM68" s="830">
        <f t="shared" si="7542"/>
        <v>0</v>
      </c>
      <c r="VIO68" s="830">
        <f t="shared" si="7542"/>
        <v>0</v>
      </c>
      <c r="VIQ68" s="830">
        <f t="shared" si="7542"/>
        <v>0</v>
      </c>
      <c r="VIS68" s="830">
        <f t="shared" si="7542"/>
        <v>0</v>
      </c>
      <c r="VIU68" s="830">
        <f t="shared" si="7574"/>
        <v>0</v>
      </c>
      <c r="VIW68" s="830">
        <f t="shared" si="7574"/>
        <v>0</v>
      </c>
      <c r="VIY68" s="830">
        <f t="shared" si="7574"/>
        <v>0</v>
      </c>
      <c r="VJA68" s="830">
        <f t="shared" si="7574"/>
        <v>0</v>
      </c>
      <c r="VJC68" s="830">
        <f t="shared" si="7574"/>
        <v>0</v>
      </c>
      <c r="VJE68" s="830">
        <f t="shared" si="7574"/>
        <v>0</v>
      </c>
      <c r="VJG68" s="830">
        <f t="shared" si="7574"/>
        <v>0</v>
      </c>
      <c r="VJI68" s="830">
        <f t="shared" si="7574"/>
        <v>0</v>
      </c>
      <c r="VJK68" s="830">
        <f t="shared" si="7574"/>
        <v>0</v>
      </c>
      <c r="VJM68" s="830">
        <f t="shared" si="7574"/>
        <v>0</v>
      </c>
      <c r="VJO68" s="830">
        <f t="shared" si="7574"/>
        <v>0</v>
      </c>
      <c r="VJQ68" s="830">
        <f t="shared" si="7574"/>
        <v>0</v>
      </c>
      <c r="VJS68" s="830">
        <f t="shared" si="7574"/>
        <v>0</v>
      </c>
      <c r="VJU68" s="830">
        <f t="shared" si="7574"/>
        <v>0</v>
      </c>
      <c r="VJW68" s="830">
        <f t="shared" si="7574"/>
        <v>0</v>
      </c>
      <c r="VJY68" s="830">
        <f t="shared" si="7574"/>
        <v>0</v>
      </c>
      <c r="VKA68" s="830">
        <f t="shared" si="7574"/>
        <v>0</v>
      </c>
      <c r="VKC68" s="830">
        <f t="shared" si="7574"/>
        <v>0</v>
      </c>
      <c r="VKE68" s="830">
        <f t="shared" si="7574"/>
        <v>0</v>
      </c>
      <c r="VKG68" s="830">
        <f t="shared" si="7574"/>
        <v>0</v>
      </c>
      <c r="VKI68" s="830">
        <f t="shared" si="7574"/>
        <v>0</v>
      </c>
      <c r="VKK68" s="830">
        <f t="shared" si="7574"/>
        <v>0</v>
      </c>
      <c r="VKM68" s="830">
        <f t="shared" si="7574"/>
        <v>0</v>
      </c>
      <c r="VKO68" s="830">
        <f t="shared" si="7574"/>
        <v>0</v>
      </c>
      <c r="VKQ68" s="830">
        <f t="shared" si="7574"/>
        <v>0</v>
      </c>
      <c r="VKS68" s="830">
        <f t="shared" si="7574"/>
        <v>0</v>
      </c>
      <c r="VKU68" s="830">
        <f t="shared" si="7574"/>
        <v>0</v>
      </c>
      <c r="VKW68" s="830">
        <f t="shared" si="7574"/>
        <v>0</v>
      </c>
      <c r="VKY68" s="830">
        <f t="shared" si="7574"/>
        <v>0</v>
      </c>
      <c r="VLA68" s="830">
        <f t="shared" si="7574"/>
        <v>0</v>
      </c>
      <c r="VLC68" s="830">
        <f t="shared" si="7574"/>
        <v>0</v>
      </c>
      <c r="VLE68" s="830">
        <f t="shared" si="7574"/>
        <v>0</v>
      </c>
      <c r="VLG68" s="830">
        <f t="shared" si="7606"/>
        <v>0</v>
      </c>
      <c r="VLI68" s="830">
        <f t="shared" si="7606"/>
        <v>0</v>
      </c>
      <c r="VLK68" s="830">
        <f t="shared" si="7606"/>
        <v>0</v>
      </c>
      <c r="VLM68" s="830">
        <f t="shared" si="7606"/>
        <v>0</v>
      </c>
      <c r="VLO68" s="830">
        <f t="shared" si="7606"/>
        <v>0</v>
      </c>
      <c r="VLQ68" s="830">
        <f t="shared" si="7606"/>
        <v>0</v>
      </c>
      <c r="VLS68" s="830">
        <f t="shared" si="7606"/>
        <v>0</v>
      </c>
      <c r="VLU68" s="830">
        <f t="shared" si="7606"/>
        <v>0</v>
      </c>
      <c r="VLW68" s="830">
        <f t="shared" si="7606"/>
        <v>0</v>
      </c>
      <c r="VLY68" s="830">
        <f t="shared" si="7606"/>
        <v>0</v>
      </c>
      <c r="VMA68" s="830">
        <f t="shared" si="7606"/>
        <v>0</v>
      </c>
      <c r="VMC68" s="830">
        <f t="shared" si="7606"/>
        <v>0</v>
      </c>
      <c r="VME68" s="830">
        <f t="shared" si="7606"/>
        <v>0</v>
      </c>
      <c r="VMG68" s="830">
        <f t="shared" si="7606"/>
        <v>0</v>
      </c>
      <c r="VMI68" s="830">
        <f t="shared" si="7606"/>
        <v>0</v>
      </c>
      <c r="VMK68" s="830">
        <f t="shared" si="7606"/>
        <v>0</v>
      </c>
      <c r="VMM68" s="830">
        <f t="shared" si="7606"/>
        <v>0</v>
      </c>
      <c r="VMO68" s="830">
        <f t="shared" si="7606"/>
        <v>0</v>
      </c>
      <c r="VMQ68" s="830">
        <f t="shared" si="7606"/>
        <v>0</v>
      </c>
      <c r="VMS68" s="830">
        <f t="shared" si="7606"/>
        <v>0</v>
      </c>
      <c r="VMU68" s="830">
        <f t="shared" si="7606"/>
        <v>0</v>
      </c>
      <c r="VMW68" s="830">
        <f t="shared" si="7606"/>
        <v>0</v>
      </c>
      <c r="VMY68" s="830">
        <f t="shared" si="7606"/>
        <v>0</v>
      </c>
      <c r="VNA68" s="830">
        <f t="shared" si="7606"/>
        <v>0</v>
      </c>
      <c r="VNC68" s="830">
        <f t="shared" si="7606"/>
        <v>0</v>
      </c>
      <c r="VNE68" s="830">
        <f t="shared" si="7606"/>
        <v>0</v>
      </c>
      <c r="VNG68" s="830">
        <f t="shared" si="7606"/>
        <v>0</v>
      </c>
      <c r="VNI68" s="830">
        <f t="shared" si="7606"/>
        <v>0</v>
      </c>
      <c r="VNK68" s="830">
        <f t="shared" si="7606"/>
        <v>0</v>
      </c>
      <c r="VNM68" s="830">
        <f t="shared" si="7606"/>
        <v>0</v>
      </c>
      <c r="VNO68" s="830">
        <f t="shared" si="7606"/>
        <v>0</v>
      </c>
      <c r="VNQ68" s="830">
        <f t="shared" si="7606"/>
        <v>0</v>
      </c>
      <c r="VNS68" s="830">
        <f t="shared" si="7638"/>
        <v>0</v>
      </c>
      <c r="VNU68" s="830">
        <f t="shared" si="7638"/>
        <v>0</v>
      </c>
      <c r="VNW68" s="830">
        <f t="shared" si="7638"/>
        <v>0</v>
      </c>
      <c r="VNY68" s="830">
        <f t="shared" si="7638"/>
        <v>0</v>
      </c>
      <c r="VOA68" s="830">
        <f t="shared" si="7638"/>
        <v>0</v>
      </c>
      <c r="VOC68" s="830">
        <f t="shared" si="7638"/>
        <v>0</v>
      </c>
      <c r="VOE68" s="830">
        <f t="shared" si="7638"/>
        <v>0</v>
      </c>
      <c r="VOG68" s="830">
        <f t="shared" si="7638"/>
        <v>0</v>
      </c>
      <c r="VOI68" s="830">
        <f t="shared" si="7638"/>
        <v>0</v>
      </c>
      <c r="VOK68" s="830">
        <f t="shared" si="7638"/>
        <v>0</v>
      </c>
      <c r="VOM68" s="830">
        <f t="shared" si="7638"/>
        <v>0</v>
      </c>
      <c r="VOO68" s="830">
        <f t="shared" si="7638"/>
        <v>0</v>
      </c>
      <c r="VOQ68" s="830">
        <f t="shared" si="7638"/>
        <v>0</v>
      </c>
      <c r="VOS68" s="830">
        <f t="shared" si="7638"/>
        <v>0</v>
      </c>
      <c r="VOU68" s="830">
        <f t="shared" si="7638"/>
        <v>0</v>
      </c>
      <c r="VOW68" s="830">
        <f t="shared" si="7638"/>
        <v>0</v>
      </c>
      <c r="VOY68" s="830">
        <f t="shared" si="7638"/>
        <v>0</v>
      </c>
      <c r="VPA68" s="830">
        <f t="shared" si="7638"/>
        <v>0</v>
      </c>
      <c r="VPC68" s="830">
        <f t="shared" si="7638"/>
        <v>0</v>
      </c>
      <c r="VPE68" s="830">
        <f t="shared" si="7638"/>
        <v>0</v>
      </c>
      <c r="VPG68" s="830">
        <f t="shared" si="7638"/>
        <v>0</v>
      </c>
      <c r="VPI68" s="830">
        <f t="shared" si="7638"/>
        <v>0</v>
      </c>
      <c r="VPK68" s="830">
        <f t="shared" si="7638"/>
        <v>0</v>
      </c>
      <c r="VPM68" s="830">
        <f t="shared" si="7638"/>
        <v>0</v>
      </c>
      <c r="VPO68" s="830">
        <f t="shared" si="7638"/>
        <v>0</v>
      </c>
      <c r="VPQ68" s="830">
        <f t="shared" si="7638"/>
        <v>0</v>
      </c>
      <c r="VPS68" s="830">
        <f t="shared" si="7638"/>
        <v>0</v>
      </c>
      <c r="VPU68" s="830">
        <f t="shared" si="7638"/>
        <v>0</v>
      </c>
      <c r="VPW68" s="830">
        <f t="shared" si="7638"/>
        <v>0</v>
      </c>
      <c r="VPY68" s="830">
        <f t="shared" si="7638"/>
        <v>0</v>
      </c>
      <c r="VQA68" s="830">
        <f t="shared" si="7638"/>
        <v>0</v>
      </c>
      <c r="VQC68" s="830">
        <f t="shared" si="7638"/>
        <v>0</v>
      </c>
      <c r="VQE68" s="830">
        <f t="shared" si="7670"/>
        <v>0</v>
      </c>
      <c r="VQG68" s="830">
        <f t="shared" si="7670"/>
        <v>0</v>
      </c>
      <c r="VQI68" s="830">
        <f t="shared" si="7670"/>
        <v>0</v>
      </c>
      <c r="VQK68" s="830">
        <f t="shared" si="7670"/>
        <v>0</v>
      </c>
      <c r="VQM68" s="830">
        <f t="shared" si="7670"/>
        <v>0</v>
      </c>
      <c r="VQO68" s="830">
        <f t="shared" si="7670"/>
        <v>0</v>
      </c>
      <c r="VQQ68" s="830">
        <f t="shared" si="7670"/>
        <v>0</v>
      </c>
      <c r="VQS68" s="830">
        <f t="shared" si="7670"/>
        <v>0</v>
      </c>
      <c r="VQU68" s="830">
        <f t="shared" si="7670"/>
        <v>0</v>
      </c>
      <c r="VQW68" s="830">
        <f t="shared" si="7670"/>
        <v>0</v>
      </c>
      <c r="VQY68" s="830">
        <f t="shared" si="7670"/>
        <v>0</v>
      </c>
      <c r="VRA68" s="830">
        <f t="shared" si="7670"/>
        <v>0</v>
      </c>
      <c r="VRC68" s="830">
        <f t="shared" si="7670"/>
        <v>0</v>
      </c>
      <c r="VRE68" s="830">
        <f t="shared" si="7670"/>
        <v>0</v>
      </c>
      <c r="VRG68" s="830">
        <f t="shared" si="7670"/>
        <v>0</v>
      </c>
      <c r="VRI68" s="830">
        <f t="shared" si="7670"/>
        <v>0</v>
      </c>
      <c r="VRK68" s="830">
        <f t="shared" si="7670"/>
        <v>0</v>
      </c>
      <c r="VRM68" s="830">
        <f t="shared" si="7670"/>
        <v>0</v>
      </c>
      <c r="VRO68" s="830">
        <f t="shared" si="7670"/>
        <v>0</v>
      </c>
      <c r="VRQ68" s="830">
        <f t="shared" si="7670"/>
        <v>0</v>
      </c>
      <c r="VRS68" s="830">
        <f t="shared" si="7670"/>
        <v>0</v>
      </c>
      <c r="VRU68" s="830">
        <f t="shared" si="7670"/>
        <v>0</v>
      </c>
      <c r="VRW68" s="830">
        <f t="shared" si="7670"/>
        <v>0</v>
      </c>
      <c r="VRY68" s="830">
        <f t="shared" si="7670"/>
        <v>0</v>
      </c>
      <c r="VSA68" s="830">
        <f t="shared" si="7670"/>
        <v>0</v>
      </c>
      <c r="VSC68" s="830">
        <f t="shared" si="7670"/>
        <v>0</v>
      </c>
      <c r="VSE68" s="830">
        <f t="shared" si="7670"/>
        <v>0</v>
      </c>
      <c r="VSG68" s="830">
        <f t="shared" si="7670"/>
        <v>0</v>
      </c>
      <c r="VSI68" s="830">
        <f t="shared" si="7670"/>
        <v>0</v>
      </c>
      <c r="VSK68" s="830">
        <f t="shared" si="7670"/>
        <v>0</v>
      </c>
      <c r="VSM68" s="830">
        <f t="shared" si="7670"/>
        <v>0</v>
      </c>
      <c r="VSO68" s="830">
        <f t="shared" si="7670"/>
        <v>0</v>
      </c>
      <c r="VSQ68" s="830">
        <f t="shared" si="7702"/>
        <v>0</v>
      </c>
      <c r="VSS68" s="830">
        <f t="shared" si="7702"/>
        <v>0</v>
      </c>
      <c r="VSU68" s="830">
        <f t="shared" si="7702"/>
        <v>0</v>
      </c>
      <c r="VSW68" s="830">
        <f t="shared" si="7702"/>
        <v>0</v>
      </c>
      <c r="VSY68" s="830">
        <f t="shared" si="7702"/>
        <v>0</v>
      </c>
      <c r="VTA68" s="830">
        <f t="shared" si="7702"/>
        <v>0</v>
      </c>
      <c r="VTC68" s="830">
        <f t="shared" si="7702"/>
        <v>0</v>
      </c>
      <c r="VTE68" s="830">
        <f t="shared" si="7702"/>
        <v>0</v>
      </c>
      <c r="VTG68" s="830">
        <f t="shared" si="7702"/>
        <v>0</v>
      </c>
      <c r="VTI68" s="830">
        <f t="shared" si="7702"/>
        <v>0</v>
      </c>
      <c r="VTK68" s="830">
        <f t="shared" si="7702"/>
        <v>0</v>
      </c>
      <c r="VTM68" s="830">
        <f t="shared" si="7702"/>
        <v>0</v>
      </c>
      <c r="VTO68" s="830">
        <f t="shared" si="7702"/>
        <v>0</v>
      </c>
      <c r="VTQ68" s="830">
        <f t="shared" si="7702"/>
        <v>0</v>
      </c>
      <c r="VTS68" s="830">
        <f t="shared" si="7702"/>
        <v>0</v>
      </c>
      <c r="VTU68" s="830">
        <f t="shared" si="7702"/>
        <v>0</v>
      </c>
      <c r="VTW68" s="830">
        <f t="shared" si="7702"/>
        <v>0</v>
      </c>
      <c r="VTY68" s="830">
        <f t="shared" si="7702"/>
        <v>0</v>
      </c>
      <c r="VUA68" s="830">
        <f t="shared" si="7702"/>
        <v>0</v>
      </c>
      <c r="VUC68" s="830">
        <f t="shared" si="7702"/>
        <v>0</v>
      </c>
      <c r="VUE68" s="830">
        <f t="shared" si="7702"/>
        <v>0</v>
      </c>
      <c r="VUG68" s="830">
        <f t="shared" si="7702"/>
        <v>0</v>
      </c>
      <c r="VUI68" s="830">
        <f t="shared" si="7702"/>
        <v>0</v>
      </c>
      <c r="VUK68" s="830">
        <f t="shared" si="7702"/>
        <v>0</v>
      </c>
      <c r="VUM68" s="830">
        <f t="shared" si="7702"/>
        <v>0</v>
      </c>
      <c r="VUO68" s="830">
        <f t="shared" si="7702"/>
        <v>0</v>
      </c>
      <c r="VUQ68" s="830">
        <f t="shared" si="7702"/>
        <v>0</v>
      </c>
      <c r="VUS68" s="830">
        <f t="shared" si="7702"/>
        <v>0</v>
      </c>
      <c r="VUU68" s="830">
        <f t="shared" si="7702"/>
        <v>0</v>
      </c>
      <c r="VUW68" s="830">
        <f t="shared" si="7702"/>
        <v>0</v>
      </c>
      <c r="VUY68" s="830">
        <f t="shared" si="7702"/>
        <v>0</v>
      </c>
      <c r="VVA68" s="830">
        <f t="shared" si="7702"/>
        <v>0</v>
      </c>
      <c r="VVC68" s="830">
        <f t="shared" si="7734"/>
        <v>0</v>
      </c>
      <c r="VVE68" s="830">
        <f t="shared" si="7734"/>
        <v>0</v>
      </c>
      <c r="VVG68" s="830">
        <f t="shared" si="7734"/>
        <v>0</v>
      </c>
      <c r="VVI68" s="830">
        <f t="shared" si="7734"/>
        <v>0</v>
      </c>
      <c r="VVK68" s="830">
        <f t="shared" si="7734"/>
        <v>0</v>
      </c>
      <c r="VVM68" s="830">
        <f t="shared" si="7734"/>
        <v>0</v>
      </c>
      <c r="VVO68" s="830">
        <f t="shared" si="7734"/>
        <v>0</v>
      </c>
      <c r="VVQ68" s="830">
        <f t="shared" si="7734"/>
        <v>0</v>
      </c>
      <c r="VVS68" s="830">
        <f t="shared" si="7734"/>
        <v>0</v>
      </c>
      <c r="VVU68" s="830">
        <f t="shared" si="7734"/>
        <v>0</v>
      </c>
      <c r="VVW68" s="830">
        <f t="shared" si="7734"/>
        <v>0</v>
      </c>
      <c r="VVY68" s="830">
        <f t="shared" si="7734"/>
        <v>0</v>
      </c>
      <c r="VWA68" s="830">
        <f t="shared" si="7734"/>
        <v>0</v>
      </c>
      <c r="VWC68" s="830">
        <f t="shared" si="7734"/>
        <v>0</v>
      </c>
      <c r="VWE68" s="830">
        <f t="shared" si="7734"/>
        <v>0</v>
      </c>
      <c r="VWG68" s="830">
        <f t="shared" si="7734"/>
        <v>0</v>
      </c>
      <c r="VWI68" s="830">
        <f t="shared" si="7734"/>
        <v>0</v>
      </c>
      <c r="VWK68" s="830">
        <f t="shared" si="7734"/>
        <v>0</v>
      </c>
      <c r="VWM68" s="830">
        <f t="shared" si="7734"/>
        <v>0</v>
      </c>
      <c r="VWO68" s="830">
        <f t="shared" si="7734"/>
        <v>0</v>
      </c>
      <c r="VWQ68" s="830">
        <f t="shared" si="7734"/>
        <v>0</v>
      </c>
      <c r="VWS68" s="830">
        <f t="shared" si="7734"/>
        <v>0</v>
      </c>
      <c r="VWU68" s="830">
        <f t="shared" si="7734"/>
        <v>0</v>
      </c>
      <c r="VWW68" s="830">
        <f t="shared" si="7734"/>
        <v>0</v>
      </c>
      <c r="VWY68" s="830">
        <f t="shared" si="7734"/>
        <v>0</v>
      </c>
      <c r="VXA68" s="830">
        <f t="shared" si="7734"/>
        <v>0</v>
      </c>
      <c r="VXC68" s="830">
        <f t="shared" si="7734"/>
        <v>0</v>
      </c>
      <c r="VXE68" s="830">
        <f t="shared" si="7734"/>
        <v>0</v>
      </c>
      <c r="VXG68" s="830">
        <f t="shared" si="7734"/>
        <v>0</v>
      </c>
      <c r="VXI68" s="830">
        <f t="shared" si="7734"/>
        <v>0</v>
      </c>
      <c r="VXK68" s="830">
        <f t="shared" si="7734"/>
        <v>0</v>
      </c>
      <c r="VXM68" s="830">
        <f t="shared" si="7734"/>
        <v>0</v>
      </c>
      <c r="VXO68" s="830">
        <f t="shared" si="7766"/>
        <v>0</v>
      </c>
      <c r="VXQ68" s="830">
        <f t="shared" si="7766"/>
        <v>0</v>
      </c>
      <c r="VXS68" s="830">
        <f t="shared" si="7766"/>
        <v>0</v>
      </c>
      <c r="VXU68" s="830">
        <f t="shared" si="7766"/>
        <v>0</v>
      </c>
      <c r="VXW68" s="830">
        <f t="shared" si="7766"/>
        <v>0</v>
      </c>
      <c r="VXY68" s="830">
        <f t="shared" si="7766"/>
        <v>0</v>
      </c>
      <c r="VYA68" s="830">
        <f t="shared" si="7766"/>
        <v>0</v>
      </c>
      <c r="VYC68" s="830">
        <f t="shared" si="7766"/>
        <v>0</v>
      </c>
      <c r="VYE68" s="830">
        <f t="shared" si="7766"/>
        <v>0</v>
      </c>
      <c r="VYG68" s="830">
        <f t="shared" si="7766"/>
        <v>0</v>
      </c>
      <c r="VYI68" s="830">
        <f t="shared" si="7766"/>
        <v>0</v>
      </c>
      <c r="VYK68" s="830">
        <f t="shared" si="7766"/>
        <v>0</v>
      </c>
      <c r="VYM68" s="830">
        <f t="shared" si="7766"/>
        <v>0</v>
      </c>
      <c r="VYO68" s="830">
        <f t="shared" si="7766"/>
        <v>0</v>
      </c>
      <c r="VYQ68" s="830">
        <f t="shared" si="7766"/>
        <v>0</v>
      </c>
      <c r="VYS68" s="830">
        <f t="shared" si="7766"/>
        <v>0</v>
      </c>
      <c r="VYU68" s="830">
        <f t="shared" si="7766"/>
        <v>0</v>
      </c>
      <c r="VYW68" s="830">
        <f t="shared" si="7766"/>
        <v>0</v>
      </c>
      <c r="VYY68" s="830">
        <f t="shared" si="7766"/>
        <v>0</v>
      </c>
      <c r="VZA68" s="830">
        <f t="shared" si="7766"/>
        <v>0</v>
      </c>
      <c r="VZC68" s="830">
        <f t="shared" si="7766"/>
        <v>0</v>
      </c>
      <c r="VZE68" s="830">
        <f t="shared" si="7766"/>
        <v>0</v>
      </c>
      <c r="VZG68" s="830">
        <f t="shared" si="7766"/>
        <v>0</v>
      </c>
      <c r="VZI68" s="830">
        <f t="shared" si="7766"/>
        <v>0</v>
      </c>
      <c r="VZK68" s="830">
        <f t="shared" si="7766"/>
        <v>0</v>
      </c>
      <c r="VZM68" s="830">
        <f t="shared" si="7766"/>
        <v>0</v>
      </c>
      <c r="VZO68" s="830">
        <f t="shared" si="7766"/>
        <v>0</v>
      </c>
      <c r="VZQ68" s="830">
        <f t="shared" si="7766"/>
        <v>0</v>
      </c>
      <c r="VZS68" s="830">
        <f t="shared" si="7766"/>
        <v>0</v>
      </c>
      <c r="VZU68" s="830">
        <f t="shared" si="7766"/>
        <v>0</v>
      </c>
      <c r="VZW68" s="830">
        <f t="shared" si="7766"/>
        <v>0</v>
      </c>
      <c r="VZY68" s="830">
        <f t="shared" si="7766"/>
        <v>0</v>
      </c>
      <c r="WAA68" s="830">
        <f t="shared" si="7798"/>
        <v>0</v>
      </c>
      <c r="WAC68" s="830">
        <f t="shared" si="7798"/>
        <v>0</v>
      </c>
      <c r="WAE68" s="830">
        <f t="shared" si="7798"/>
        <v>0</v>
      </c>
      <c r="WAG68" s="830">
        <f t="shared" si="7798"/>
        <v>0</v>
      </c>
      <c r="WAI68" s="830">
        <f t="shared" si="7798"/>
        <v>0</v>
      </c>
      <c r="WAK68" s="830">
        <f t="shared" si="7798"/>
        <v>0</v>
      </c>
      <c r="WAM68" s="830">
        <f t="shared" si="7798"/>
        <v>0</v>
      </c>
      <c r="WAO68" s="830">
        <f t="shared" si="7798"/>
        <v>0</v>
      </c>
      <c r="WAQ68" s="830">
        <f t="shared" si="7798"/>
        <v>0</v>
      </c>
      <c r="WAS68" s="830">
        <f t="shared" si="7798"/>
        <v>0</v>
      </c>
      <c r="WAU68" s="830">
        <f t="shared" si="7798"/>
        <v>0</v>
      </c>
      <c r="WAW68" s="830">
        <f t="shared" si="7798"/>
        <v>0</v>
      </c>
      <c r="WAY68" s="830">
        <f t="shared" si="7798"/>
        <v>0</v>
      </c>
      <c r="WBA68" s="830">
        <f t="shared" si="7798"/>
        <v>0</v>
      </c>
      <c r="WBC68" s="830">
        <f t="shared" si="7798"/>
        <v>0</v>
      </c>
      <c r="WBE68" s="830">
        <f t="shared" si="7798"/>
        <v>0</v>
      </c>
      <c r="WBG68" s="830">
        <f t="shared" si="7798"/>
        <v>0</v>
      </c>
      <c r="WBI68" s="830">
        <f t="shared" si="7798"/>
        <v>0</v>
      </c>
      <c r="WBK68" s="830">
        <f t="shared" si="7798"/>
        <v>0</v>
      </c>
      <c r="WBM68" s="830">
        <f t="shared" si="7798"/>
        <v>0</v>
      </c>
      <c r="WBO68" s="830">
        <f t="shared" si="7798"/>
        <v>0</v>
      </c>
      <c r="WBQ68" s="830">
        <f t="shared" si="7798"/>
        <v>0</v>
      </c>
      <c r="WBS68" s="830">
        <f t="shared" si="7798"/>
        <v>0</v>
      </c>
      <c r="WBU68" s="830">
        <f t="shared" si="7798"/>
        <v>0</v>
      </c>
      <c r="WBW68" s="830">
        <f t="shared" si="7798"/>
        <v>0</v>
      </c>
      <c r="WBY68" s="830">
        <f t="shared" si="7798"/>
        <v>0</v>
      </c>
      <c r="WCA68" s="830">
        <f t="shared" si="7798"/>
        <v>0</v>
      </c>
      <c r="WCC68" s="830">
        <f t="shared" si="7798"/>
        <v>0</v>
      </c>
      <c r="WCE68" s="830">
        <f t="shared" si="7798"/>
        <v>0</v>
      </c>
      <c r="WCG68" s="830">
        <f t="shared" si="7798"/>
        <v>0</v>
      </c>
      <c r="WCI68" s="830">
        <f t="shared" si="7798"/>
        <v>0</v>
      </c>
      <c r="WCK68" s="830">
        <f t="shared" si="7798"/>
        <v>0</v>
      </c>
      <c r="WCM68" s="830">
        <f t="shared" si="7830"/>
        <v>0</v>
      </c>
      <c r="WCO68" s="830">
        <f t="shared" si="7830"/>
        <v>0</v>
      </c>
      <c r="WCQ68" s="830">
        <f t="shared" si="7830"/>
        <v>0</v>
      </c>
      <c r="WCS68" s="830">
        <f t="shared" si="7830"/>
        <v>0</v>
      </c>
      <c r="WCU68" s="830">
        <f t="shared" si="7830"/>
        <v>0</v>
      </c>
      <c r="WCW68" s="830">
        <f t="shared" si="7830"/>
        <v>0</v>
      </c>
      <c r="WCY68" s="830">
        <f t="shared" si="7830"/>
        <v>0</v>
      </c>
      <c r="WDA68" s="830">
        <f t="shared" si="7830"/>
        <v>0</v>
      </c>
      <c r="WDC68" s="830">
        <f t="shared" si="7830"/>
        <v>0</v>
      </c>
      <c r="WDE68" s="830">
        <f t="shared" si="7830"/>
        <v>0</v>
      </c>
      <c r="WDG68" s="830">
        <f t="shared" si="7830"/>
        <v>0</v>
      </c>
      <c r="WDI68" s="830">
        <f t="shared" si="7830"/>
        <v>0</v>
      </c>
      <c r="WDK68" s="830">
        <f t="shared" si="7830"/>
        <v>0</v>
      </c>
      <c r="WDM68" s="830">
        <f t="shared" si="7830"/>
        <v>0</v>
      </c>
      <c r="WDO68" s="830">
        <f t="shared" si="7830"/>
        <v>0</v>
      </c>
      <c r="WDQ68" s="830">
        <f t="shared" si="7830"/>
        <v>0</v>
      </c>
      <c r="WDS68" s="830">
        <f t="shared" si="7830"/>
        <v>0</v>
      </c>
      <c r="WDU68" s="830">
        <f t="shared" si="7830"/>
        <v>0</v>
      </c>
      <c r="WDW68" s="830">
        <f t="shared" si="7830"/>
        <v>0</v>
      </c>
      <c r="WDY68" s="830">
        <f t="shared" si="7830"/>
        <v>0</v>
      </c>
      <c r="WEA68" s="830">
        <f t="shared" si="7830"/>
        <v>0</v>
      </c>
      <c r="WEC68" s="830">
        <f t="shared" si="7830"/>
        <v>0</v>
      </c>
      <c r="WEE68" s="830">
        <f t="shared" si="7830"/>
        <v>0</v>
      </c>
      <c r="WEG68" s="830">
        <f t="shared" si="7830"/>
        <v>0</v>
      </c>
      <c r="WEI68" s="830">
        <f t="shared" si="7830"/>
        <v>0</v>
      </c>
      <c r="WEK68" s="830">
        <f t="shared" si="7830"/>
        <v>0</v>
      </c>
      <c r="WEM68" s="830">
        <f t="shared" si="7830"/>
        <v>0</v>
      </c>
      <c r="WEO68" s="830">
        <f t="shared" si="7830"/>
        <v>0</v>
      </c>
      <c r="WEQ68" s="830">
        <f t="shared" si="7830"/>
        <v>0</v>
      </c>
      <c r="WES68" s="830">
        <f t="shared" si="7830"/>
        <v>0</v>
      </c>
      <c r="WEU68" s="830">
        <f t="shared" si="7830"/>
        <v>0</v>
      </c>
      <c r="WEW68" s="830">
        <f t="shared" si="7830"/>
        <v>0</v>
      </c>
      <c r="WEY68" s="830">
        <f t="shared" si="7862"/>
        <v>0</v>
      </c>
      <c r="WFA68" s="830">
        <f t="shared" si="7862"/>
        <v>0</v>
      </c>
      <c r="WFC68" s="830">
        <f t="shared" si="7862"/>
        <v>0</v>
      </c>
      <c r="WFE68" s="830">
        <f t="shared" si="7862"/>
        <v>0</v>
      </c>
      <c r="WFG68" s="830">
        <f t="shared" si="7862"/>
        <v>0</v>
      </c>
      <c r="WFI68" s="830">
        <f t="shared" si="7862"/>
        <v>0</v>
      </c>
      <c r="WFK68" s="830">
        <f t="shared" si="7862"/>
        <v>0</v>
      </c>
      <c r="WFM68" s="830">
        <f t="shared" si="7862"/>
        <v>0</v>
      </c>
      <c r="WFO68" s="830">
        <f t="shared" si="7862"/>
        <v>0</v>
      </c>
      <c r="WFQ68" s="830">
        <f t="shared" si="7862"/>
        <v>0</v>
      </c>
      <c r="WFS68" s="830">
        <f t="shared" si="7862"/>
        <v>0</v>
      </c>
      <c r="WFU68" s="830">
        <f t="shared" si="7862"/>
        <v>0</v>
      </c>
      <c r="WFW68" s="830">
        <f t="shared" si="7862"/>
        <v>0</v>
      </c>
      <c r="WFY68" s="830">
        <f t="shared" si="7862"/>
        <v>0</v>
      </c>
      <c r="WGA68" s="830">
        <f t="shared" si="7862"/>
        <v>0</v>
      </c>
      <c r="WGC68" s="830">
        <f t="shared" si="7862"/>
        <v>0</v>
      </c>
      <c r="WGE68" s="830">
        <f t="shared" si="7862"/>
        <v>0</v>
      </c>
      <c r="WGG68" s="830">
        <f t="shared" si="7862"/>
        <v>0</v>
      </c>
      <c r="WGI68" s="830">
        <f t="shared" si="7862"/>
        <v>0</v>
      </c>
      <c r="WGK68" s="830">
        <f t="shared" si="7862"/>
        <v>0</v>
      </c>
      <c r="WGM68" s="830">
        <f t="shared" si="7862"/>
        <v>0</v>
      </c>
      <c r="WGO68" s="830">
        <f t="shared" si="7862"/>
        <v>0</v>
      </c>
      <c r="WGQ68" s="830">
        <f t="shared" si="7862"/>
        <v>0</v>
      </c>
      <c r="WGS68" s="830">
        <f t="shared" si="7862"/>
        <v>0</v>
      </c>
      <c r="WGU68" s="830">
        <f t="shared" si="7862"/>
        <v>0</v>
      </c>
      <c r="WGW68" s="830">
        <f t="shared" si="7862"/>
        <v>0</v>
      </c>
      <c r="WGY68" s="830">
        <f t="shared" si="7862"/>
        <v>0</v>
      </c>
      <c r="WHA68" s="830">
        <f t="shared" si="7862"/>
        <v>0</v>
      </c>
      <c r="WHC68" s="830">
        <f t="shared" si="7862"/>
        <v>0</v>
      </c>
      <c r="WHE68" s="830">
        <f t="shared" si="7862"/>
        <v>0</v>
      </c>
      <c r="WHG68" s="830">
        <f t="shared" si="7862"/>
        <v>0</v>
      </c>
      <c r="WHI68" s="830">
        <f t="shared" si="7862"/>
        <v>0</v>
      </c>
      <c r="WHK68" s="830">
        <f t="shared" si="7894"/>
        <v>0</v>
      </c>
      <c r="WHM68" s="830">
        <f t="shared" si="7894"/>
        <v>0</v>
      </c>
      <c r="WHO68" s="830">
        <f t="shared" si="7894"/>
        <v>0</v>
      </c>
      <c r="WHQ68" s="830">
        <f t="shared" si="7894"/>
        <v>0</v>
      </c>
      <c r="WHS68" s="830">
        <f t="shared" si="7894"/>
        <v>0</v>
      </c>
      <c r="WHU68" s="830">
        <f t="shared" si="7894"/>
        <v>0</v>
      </c>
      <c r="WHW68" s="830">
        <f t="shared" si="7894"/>
        <v>0</v>
      </c>
      <c r="WHY68" s="830">
        <f t="shared" si="7894"/>
        <v>0</v>
      </c>
      <c r="WIA68" s="830">
        <f t="shared" si="7894"/>
        <v>0</v>
      </c>
      <c r="WIC68" s="830">
        <f t="shared" si="7894"/>
        <v>0</v>
      </c>
      <c r="WIE68" s="830">
        <f t="shared" si="7894"/>
        <v>0</v>
      </c>
      <c r="WIG68" s="830">
        <f t="shared" si="7894"/>
        <v>0</v>
      </c>
      <c r="WII68" s="830">
        <f t="shared" si="7894"/>
        <v>0</v>
      </c>
      <c r="WIK68" s="830">
        <f t="shared" si="7894"/>
        <v>0</v>
      </c>
      <c r="WIM68" s="830">
        <f t="shared" si="7894"/>
        <v>0</v>
      </c>
      <c r="WIO68" s="830">
        <f t="shared" si="7894"/>
        <v>0</v>
      </c>
      <c r="WIQ68" s="830">
        <f t="shared" si="7894"/>
        <v>0</v>
      </c>
      <c r="WIS68" s="830">
        <f t="shared" si="7894"/>
        <v>0</v>
      </c>
      <c r="WIU68" s="830">
        <f t="shared" si="7894"/>
        <v>0</v>
      </c>
      <c r="WIW68" s="830">
        <f t="shared" si="7894"/>
        <v>0</v>
      </c>
      <c r="WIY68" s="830">
        <f t="shared" si="7894"/>
        <v>0</v>
      </c>
      <c r="WJA68" s="830">
        <f t="shared" si="7894"/>
        <v>0</v>
      </c>
      <c r="WJC68" s="830">
        <f t="shared" si="7894"/>
        <v>0</v>
      </c>
      <c r="WJE68" s="830">
        <f t="shared" si="7894"/>
        <v>0</v>
      </c>
      <c r="WJG68" s="830">
        <f t="shared" si="7894"/>
        <v>0</v>
      </c>
      <c r="WJI68" s="830">
        <f t="shared" si="7894"/>
        <v>0</v>
      </c>
      <c r="WJK68" s="830">
        <f t="shared" si="7894"/>
        <v>0</v>
      </c>
      <c r="WJM68" s="830">
        <f t="shared" si="7894"/>
        <v>0</v>
      </c>
      <c r="WJO68" s="830">
        <f t="shared" si="7894"/>
        <v>0</v>
      </c>
      <c r="WJQ68" s="830">
        <f t="shared" si="7894"/>
        <v>0</v>
      </c>
      <c r="WJS68" s="830">
        <f t="shared" si="7894"/>
        <v>0</v>
      </c>
      <c r="WJU68" s="830">
        <f t="shared" si="7894"/>
        <v>0</v>
      </c>
      <c r="WJW68" s="830">
        <f t="shared" si="7926"/>
        <v>0</v>
      </c>
      <c r="WJY68" s="830">
        <f t="shared" si="7926"/>
        <v>0</v>
      </c>
      <c r="WKA68" s="830">
        <f t="shared" si="7926"/>
        <v>0</v>
      </c>
      <c r="WKC68" s="830">
        <f t="shared" si="7926"/>
        <v>0</v>
      </c>
      <c r="WKE68" s="830">
        <f t="shared" si="7926"/>
        <v>0</v>
      </c>
      <c r="WKG68" s="830">
        <f t="shared" si="7926"/>
        <v>0</v>
      </c>
      <c r="WKI68" s="830">
        <f t="shared" si="7926"/>
        <v>0</v>
      </c>
      <c r="WKK68" s="830">
        <f t="shared" si="7926"/>
        <v>0</v>
      </c>
      <c r="WKM68" s="830">
        <f t="shared" si="7926"/>
        <v>0</v>
      </c>
      <c r="WKO68" s="830">
        <f t="shared" si="7926"/>
        <v>0</v>
      </c>
      <c r="WKQ68" s="830">
        <f t="shared" si="7926"/>
        <v>0</v>
      </c>
      <c r="WKS68" s="830">
        <f t="shared" si="7926"/>
        <v>0</v>
      </c>
      <c r="WKU68" s="830">
        <f t="shared" si="7926"/>
        <v>0</v>
      </c>
      <c r="WKW68" s="830">
        <f t="shared" si="7926"/>
        <v>0</v>
      </c>
      <c r="WKY68" s="830">
        <f t="shared" si="7926"/>
        <v>0</v>
      </c>
      <c r="WLA68" s="830">
        <f t="shared" si="7926"/>
        <v>0</v>
      </c>
      <c r="WLC68" s="830">
        <f t="shared" si="7926"/>
        <v>0</v>
      </c>
      <c r="WLE68" s="830">
        <f t="shared" si="7926"/>
        <v>0</v>
      </c>
      <c r="WLG68" s="830">
        <f t="shared" si="7926"/>
        <v>0</v>
      </c>
      <c r="WLI68" s="830">
        <f t="shared" si="7926"/>
        <v>0</v>
      </c>
      <c r="WLK68" s="830">
        <f t="shared" si="7926"/>
        <v>0</v>
      </c>
      <c r="WLM68" s="830">
        <f t="shared" si="7926"/>
        <v>0</v>
      </c>
      <c r="WLO68" s="830">
        <f t="shared" si="7926"/>
        <v>0</v>
      </c>
      <c r="WLQ68" s="830">
        <f t="shared" si="7926"/>
        <v>0</v>
      </c>
      <c r="WLS68" s="830">
        <f t="shared" si="7926"/>
        <v>0</v>
      </c>
      <c r="WLU68" s="830">
        <f t="shared" si="7926"/>
        <v>0</v>
      </c>
      <c r="WLW68" s="830">
        <f t="shared" si="7926"/>
        <v>0</v>
      </c>
      <c r="WLY68" s="830">
        <f t="shared" si="7926"/>
        <v>0</v>
      </c>
      <c r="WMA68" s="830">
        <f t="shared" si="7926"/>
        <v>0</v>
      </c>
      <c r="WMC68" s="830">
        <f t="shared" si="7926"/>
        <v>0</v>
      </c>
      <c r="WME68" s="830">
        <f t="shared" si="7926"/>
        <v>0</v>
      </c>
      <c r="WMG68" s="830">
        <f t="shared" si="7926"/>
        <v>0</v>
      </c>
      <c r="WMI68" s="830">
        <f t="shared" si="7958"/>
        <v>0</v>
      </c>
      <c r="WMK68" s="830">
        <f t="shared" si="7958"/>
        <v>0</v>
      </c>
      <c r="WMM68" s="830">
        <f t="shared" si="7958"/>
        <v>0</v>
      </c>
      <c r="WMO68" s="830">
        <f t="shared" si="7958"/>
        <v>0</v>
      </c>
      <c r="WMQ68" s="830">
        <f t="shared" si="7958"/>
        <v>0</v>
      </c>
      <c r="WMS68" s="830">
        <f t="shared" si="7958"/>
        <v>0</v>
      </c>
      <c r="WMU68" s="830">
        <f t="shared" si="7958"/>
        <v>0</v>
      </c>
      <c r="WMW68" s="830">
        <f t="shared" si="7958"/>
        <v>0</v>
      </c>
      <c r="WMY68" s="830">
        <f t="shared" si="7958"/>
        <v>0</v>
      </c>
      <c r="WNA68" s="830">
        <f t="shared" si="7958"/>
        <v>0</v>
      </c>
      <c r="WNC68" s="830">
        <f t="shared" si="7958"/>
        <v>0</v>
      </c>
      <c r="WNE68" s="830">
        <f t="shared" si="7958"/>
        <v>0</v>
      </c>
      <c r="WNG68" s="830">
        <f t="shared" si="7958"/>
        <v>0</v>
      </c>
      <c r="WNI68" s="830">
        <f t="shared" si="7958"/>
        <v>0</v>
      </c>
      <c r="WNK68" s="830">
        <f t="shared" si="7958"/>
        <v>0</v>
      </c>
      <c r="WNM68" s="830">
        <f t="shared" si="7958"/>
        <v>0</v>
      </c>
      <c r="WNO68" s="830">
        <f t="shared" si="7958"/>
        <v>0</v>
      </c>
      <c r="WNQ68" s="830">
        <f t="shared" si="7958"/>
        <v>0</v>
      </c>
      <c r="WNS68" s="830">
        <f t="shared" si="7958"/>
        <v>0</v>
      </c>
      <c r="WNU68" s="830">
        <f t="shared" si="7958"/>
        <v>0</v>
      </c>
      <c r="WNW68" s="830">
        <f t="shared" si="7958"/>
        <v>0</v>
      </c>
      <c r="WNY68" s="830">
        <f t="shared" si="7958"/>
        <v>0</v>
      </c>
      <c r="WOA68" s="830">
        <f t="shared" si="7958"/>
        <v>0</v>
      </c>
      <c r="WOC68" s="830">
        <f t="shared" si="7958"/>
        <v>0</v>
      </c>
      <c r="WOE68" s="830">
        <f t="shared" si="7958"/>
        <v>0</v>
      </c>
      <c r="WOG68" s="830">
        <f t="shared" si="7958"/>
        <v>0</v>
      </c>
      <c r="WOI68" s="830">
        <f t="shared" si="7958"/>
        <v>0</v>
      </c>
      <c r="WOK68" s="830">
        <f t="shared" si="7958"/>
        <v>0</v>
      </c>
      <c r="WOM68" s="830">
        <f t="shared" si="7958"/>
        <v>0</v>
      </c>
      <c r="WOO68" s="830">
        <f t="shared" si="7958"/>
        <v>0</v>
      </c>
      <c r="WOQ68" s="830">
        <f t="shared" si="7958"/>
        <v>0</v>
      </c>
      <c r="WOS68" s="830">
        <f t="shared" si="7958"/>
        <v>0</v>
      </c>
      <c r="WOU68" s="830">
        <f t="shared" si="7990"/>
        <v>0</v>
      </c>
      <c r="WOW68" s="830">
        <f t="shared" si="7990"/>
        <v>0</v>
      </c>
      <c r="WOY68" s="830">
        <f t="shared" si="7990"/>
        <v>0</v>
      </c>
      <c r="WPA68" s="830">
        <f t="shared" si="7990"/>
        <v>0</v>
      </c>
      <c r="WPC68" s="830">
        <f t="shared" si="7990"/>
        <v>0</v>
      </c>
      <c r="WPE68" s="830">
        <f t="shared" si="7990"/>
        <v>0</v>
      </c>
      <c r="WPG68" s="830">
        <f t="shared" si="7990"/>
        <v>0</v>
      </c>
      <c r="WPI68" s="830">
        <f t="shared" si="7990"/>
        <v>0</v>
      </c>
      <c r="WPK68" s="830">
        <f t="shared" si="7990"/>
        <v>0</v>
      </c>
      <c r="WPM68" s="830">
        <f t="shared" si="7990"/>
        <v>0</v>
      </c>
      <c r="WPO68" s="830">
        <f t="shared" si="7990"/>
        <v>0</v>
      </c>
      <c r="WPQ68" s="830">
        <f t="shared" si="7990"/>
        <v>0</v>
      </c>
      <c r="WPS68" s="830">
        <f t="shared" si="7990"/>
        <v>0</v>
      </c>
      <c r="WPU68" s="830">
        <f t="shared" si="7990"/>
        <v>0</v>
      </c>
      <c r="WPW68" s="830">
        <f t="shared" si="7990"/>
        <v>0</v>
      </c>
      <c r="WPY68" s="830">
        <f t="shared" si="7990"/>
        <v>0</v>
      </c>
      <c r="WQA68" s="830">
        <f t="shared" si="7990"/>
        <v>0</v>
      </c>
      <c r="WQC68" s="830">
        <f t="shared" si="7990"/>
        <v>0</v>
      </c>
      <c r="WQE68" s="830">
        <f t="shared" si="7990"/>
        <v>0</v>
      </c>
      <c r="WQG68" s="830">
        <f t="shared" si="7990"/>
        <v>0</v>
      </c>
      <c r="WQI68" s="830">
        <f t="shared" si="7990"/>
        <v>0</v>
      </c>
      <c r="WQK68" s="830">
        <f t="shared" si="7990"/>
        <v>0</v>
      </c>
      <c r="WQM68" s="830">
        <f t="shared" si="7990"/>
        <v>0</v>
      </c>
      <c r="WQO68" s="830">
        <f t="shared" si="7990"/>
        <v>0</v>
      </c>
      <c r="WQQ68" s="830">
        <f t="shared" si="7990"/>
        <v>0</v>
      </c>
      <c r="WQS68" s="830">
        <f t="shared" si="7990"/>
        <v>0</v>
      </c>
      <c r="WQU68" s="830">
        <f t="shared" si="7990"/>
        <v>0</v>
      </c>
      <c r="WQW68" s="830">
        <f t="shared" si="7990"/>
        <v>0</v>
      </c>
      <c r="WQY68" s="830">
        <f t="shared" si="7990"/>
        <v>0</v>
      </c>
      <c r="WRA68" s="830">
        <f t="shared" si="7990"/>
        <v>0</v>
      </c>
      <c r="WRC68" s="830">
        <f t="shared" si="7990"/>
        <v>0</v>
      </c>
      <c r="WRE68" s="830">
        <f t="shared" si="7990"/>
        <v>0</v>
      </c>
      <c r="WRG68" s="830">
        <f t="shared" si="8022"/>
        <v>0</v>
      </c>
      <c r="WRI68" s="830">
        <f t="shared" si="8022"/>
        <v>0</v>
      </c>
      <c r="WRK68" s="830">
        <f t="shared" si="8022"/>
        <v>0</v>
      </c>
      <c r="WRM68" s="830">
        <f t="shared" si="8022"/>
        <v>0</v>
      </c>
      <c r="WRO68" s="830">
        <f t="shared" si="8022"/>
        <v>0</v>
      </c>
      <c r="WRQ68" s="830">
        <f t="shared" si="8022"/>
        <v>0</v>
      </c>
      <c r="WRS68" s="830">
        <f t="shared" si="8022"/>
        <v>0</v>
      </c>
      <c r="WRU68" s="830">
        <f t="shared" si="8022"/>
        <v>0</v>
      </c>
      <c r="WRW68" s="830">
        <f t="shared" si="8022"/>
        <v>0</v>
      </c>
      <c r="WRY68" s="830">
        <f t="shared" si="8022"/>
        <v>0</v>
      </c>
      <c r="WSA68" s="830">
        <f t="shared" si="8022"/>
        <v>0</v>
      </c>
      <c r="WSC68" s="830">
        <f t="shared" si="8022"/>
        <v>0</v>
      </c>
      <c r="WSE68" s="830">
        <f t="shared" si="8022"/>
        <v>0</v>
      </c>
      <c r="WSG68" s="830">
        <f t="shared" si="8022"/>
        <v>0</v>
      </c>
      <c r="WSI68" s="830">
        <f t="shared" si="8022"/>
        <v>0</v>
      </c>
      <c r="WSK68" s="830">
        <f t="shared" si="8022"/>
        <v>0</v>
      </c>
      <c r="WSM68" s="830">
        <f t="shared" si="8022"/>
        <v>0</v>
      </c>
      <c r="WSO68" s="830">
        <f t="shared" si="8022"/>
        <v>0</v>
      </c>
      <c r="WSQ68" s="830">
        <f t="shared" si="8022"/>
        <v>0</v>
      </c>
      <c r="WSS68" s="830">
        <f t="shared" si="8022"/>
        <v>0</v>
      </c>
      <c r="WSU68" s="830">
        <f t="shared" si="8022"/>
        <v>0</v>
      </c>
      <c r="WSW68" s="830">
        <f t="shared" si="8022"/>
        <v>0</v>
      </c>
      <c r="WSY68" s="830">
        <f t="shared" si="8022"/>
        <v>0</v>
      </c>
      <c r="WTA68" s="830">
        <f t="shared" si="8022"/>
        <v>0</v>
      </c>
      <c r="WTC68" s="830">
        <f t="shared" si="8022"/>
        <v>0</v>
      </c>
      <c r="WTE68" s="830">
        <f t="shared" si="8022"/>
        <v>0</v>
      </c>
      <c r="WTG68" s="830">
        <f t="shared" si="8022"/>
        <v>0</v>
      </c>
      <c r="WTI68" s="830">
        <f t="shared" si="8022"/>
        <v>0</v>
      </c>
      <c r="WTK68" s="830">
        <f t="shared" si="8022"/>
        <v>0</v>
      </c>
      <c r="WTM68" s="830">
        <f t="shared" si="8022"/>
        <v>0</v>
      </c>
      <c r="WTO68" s="830">
        <f t="shared" si="8022"/>
        <v>0</v>
      </c>
      <c r="WTQ68" s="830">
        <f t="shared" si="8022"/>
        <v>0</v>
      </c>
      <c r="WTS68" s="830">
        <f t="shared" si="8054"/>
        <v>0</v>
      </c>
      <c r="WTU68" s="830">
        <f t="shared" si="8054"/>
        <v>0</v>
      </c>
      <c r="WTW68" s="830">
        <f t="shared" si="8054"/>
        <v>0</v>
      </c>
      <c r="WTY68" s="830">
        <f t="shared" si="8054"/>
        <v>0</v>
      </c>
      <c r="WUA68" s="830">
        <f t="shared" si="8054"/>
        <v>0</v>
      </c>
      <c r="WUC68" s="830">
        <f t="shared" si="8054"/>
        <v>0</v>
      </c>
      <c r="WUE68" s="830">
        <f t="shared" si="8054"/>
        <v>0</v>
      </c>
      <c r="WUG68" s="830">
        <f t="shared" si="8054"/>
        <v>0</v>
      </c>
      <c r="WUI68" s="830">
        <f t="shared" si="8054"/>
        <v>0</v>
      </c>
      <c r="WUK68" s="830">
        <f t="shared" si="8054"/>
        <v>0</v>
      </c>
      <c r="WUM68" s="830">
        <f t="shared" si="8054"/>
        <v>0</v>
      </c>
      <c r="WUO68" s="830">
        <f t="shared" si="8054"/>
        <v>0</v>
      </c>
      <c r="WUQ68" s="830">
        <f t="shared" si="8054"/>
        <v>0</v>
      </c>
      <c r="WUS68" s="830">
        <f t="shared" si="8054"/>
        <v>0</v>
      </c>
      <c r="WUU68" s="830">
        <f t="shared" si="8054"/>
        <v>0</v>
      </c>
      <c r="WUW68" s="830">
        <f t="shared" si="8054"/>
        <v>0</v>
      </c>
      <c r="WUY68" s="830">
        <f t="shared" si="8054"/>
        <v>0</v>
      </c>
      <c r="WVA68" s="830">
        <f t="shared" si="8054"/>
        <v>0</v>
      </c>
      <c r="WVC68" s="830">
        <f t="shared" si="8054"/>
        <v>0</v>
      </c>
      <c r="WVE68" s="830">
        <f t="shared" si="8054"/>
        <v>0</v>
      </c>
      <c r="WVG68" s="830">
        <f t="shared" si="8054"/>
        <v>0</v>
      </c>
      <c r="WVI68" s="830">
        <f t="shared" si="8054"/>
        <v>0</v>
      </c>
      <c r="WVK68" s="830">
        <f t="shared" si="8054"/>
        <v>0</v>
      </c>
      <c r="WVM68" s="830">
        <f t="shared" si="8054"/>
        <v>0</v>
      </c>
      <c r="WVO68" s="830">
        <f t="shared" si="8054"/>
        <v>0</v>
      </c>
      <c r="WVQ68" s="830">
        <f t="shared" si="8054"/>
        <v>0</v>
      </c>
      <c r="WVS68" s="830">
        <f t="shared" si="8054"/>
        <v>0</v>
      </c>
      <c r="WVU68" s="830">
        <f t="shared" si="8054"/>
        <v>0</v>
      </c>
      <c r="WVW68" s="830">
        <f t="shared" si="8054"/>
        <v>0</v>
      </c>
      <c r="WVY68" s="830">
        <f t="shared" si="8054"/>
        <v>0</v>
      </c>
      <c r="WWA68" s="830">
        <f t="shared" si="8054"/>
        <v>0</v>
      </c>
      <c r="WWC68" s="830">
        <f t="shared" si="8054"/>
        <v>0</v>
      </c>
      <c r="WWE68" s="830">
        <f t="shared" si="8086"/>
        <v>0</v>
      </c>
      <c r="WWG68" s="830">
        <f t="shared" si="8086"/>
        <v>0</v>
      </c>
      <c r="WWI68" s="830">
        <f t="shared" si="8086"/>
        <v>0</v>
      </c>
      <c r="WWK68" s="830">
        <f t="shared" si="8086"/>
        <v>0</v>
      </c>
      <c r="WWM68" s="830">
        <f t="shared" si="8086"/>
        <v>0</v>
      </c>
      <c r="WWO68" s="830">
        <f t="shared" si="8086"/>
        <v>0</v>
      </c>
      <c r="WWQ68" s="830">
        <f t="shared" si="8086"/>
        <v>0</v>
      </c>
      <c r="WWS68" s="830">
        <f t="shared" si="8086"/>
        <v>0</v>
      </c>
      <c r="WWU68" s="830">
        <f t="shared" si="8086"/>
        <v>0</v>
      </c>
      <c r="WWW68" s="830">
        <f t="shared" si="8086"/>
        <v>0</v>
      </c>
      <c r="WWY68" s="830">
        <f t="shared" si="8086"/>
        <v>0</v>
      </c>
      <c r="WXA68" s="830">
        <f t="shared" si="8086"/>
        <v>0</v>
      </c>
      <c r="WXC68" s="830">
        <f t="shared" si="8086"/>
        <v>0</v>
      </c>
      <c r="WXE68" s="830">
        <f t="shared" si="8086"/>
        <v>0</v>
      </c>
      <c r="WXG68" s="830">
        <f t="shared" si="8086"/>
        <v>0</v>
      </c>
      <c r="WXI68" s="830">
        <f t="shared" si="8086"/>
        <v>0</v>
      </c>
      <c r="WXK68" s="830">
        <f t="shared" si="8086"/>
        <v>0</v>
      </c>
      <c r="WXM68" s="830">
        <f t="shared" si="8086"/>
        <v>0</v>
      </c>
      <c r="WXO68" s="830">
        <f t="shared" si="8086"/>
        <v>0</v>
      </c>
      <c r="WXQ68" s="830">
        <f t="shared" si="8086"/>
        <v>0</v>
      </c>
      <c r="WXS68" s="830">
        <f t="shared" si="8086"/>
        <v>0</v>
      </c>
      <c r="WXU68" s="830">
        <f t="shared" si="8086"/>
        <v>0</v>
      </c>
      <c r="WXW68" s="830">
        <f t="shared" si="8086"/>
        <v>0</v>
      </c>
      <c r="WXY68" s="830">
        <f t="shared" si="8086"/>
        <v>0</v>
      </c>
      <c r="WYA68" s="830">
        <f t="shared" si="8086"/>
        <v>0</v>
      </c>
      <c r="WYC68" s="830">
        <f t="shared" si="8086"/>
        <v>0</v>
      </c>
      <c r="WYE68" s="830">
        <f t="shared" si="8086"/>
        <v>0</v>
      </c>
      <c r="WYG68" s="830">
        <f t="shared" si="8086"/>
        <v>0</v>
      </c>
      <c r="WYI68" s="830">
        <f t="shared" si="8086"/>
        <v>0</v>
      </c>
      <c r="WYK68" s="830">
        <f t="shared" si="8086"/>
        <v>0</v>
      </c>
      <c r="WYM68" s="830">
        <f t="shared" si="8086"/>
        <v>0</v>
      </c>
      <c r="WYO68" s="830">
        <f t="shared" si="8086"/>
        <v>0</v>
      </c>
      <c r="WYQ68" s="830">
        <f t="shared" si="8118"/>
        <v>0</v>
      </c>
      <c r="WYS68" s="830">
        <f t="shared" si="8118"/>
        <v>0</v>
      </c>
      <c r="WYU68" s="830">
        <f t="shared" si="8118"/>
        <v>0</v>
      </c>
      <c r="WYW68" s="830">
        <f t="shared" si="8118"/>
        <v>0</v>
      </c>
      <c r="WYY68" s="830">
        <f t="shared" si="8118"/>
        <v>0</v>
      </c>
      <c r="WZA68" s="830">
        <f t="shared" si="8118"/>
        <v>0</v>
      </c>
      <c r="WZC68" s="830">
        <f t="shared" si="8118"/>
        <v>0</v>
      </c>
      <c r="WZE68" s="830">
        <f t="shared" si="8118"/>
        <v>0</v>
      </c>
      <c r="WZG68" s="830">
        <f t="shared" si="8118"/>
        <v>0</v>
      </c>
      <c r="WZI68" s="830">
        <f t="shared" si="8118"/>
        <v>0</v>
      </c>
      <c r="WZK68" s="830">
        <f t="shared" si="8118"/>
        <v>0</v>
      </c>
      <c r="WZM68" s="830">
        <f t="shared" si="8118"/>
        <v>0</v>
      </c>
      <c r="WZO68" s="830">
        <f t="shared" si="8118"/>
        <v>0</v>
      </c>
      <c r="WZQ68" s="830">
        <f t="shared" si="8118"/>
        <v>0</v>
      </c>
      <c r="WZS68" s="830">
        <f t="shared" si="8118"/>
        <v>0</v>
      </c>
      <c r="WZU68" s="830">
        <f t="shared" si="8118"/>
        <v>0</v>
      </c>
      <c r="WZW68" s="830">
        <f t="shared" si="8134"/>
        <v>0</v>
      </c>
      <c r="WZY68" s="830">
        <f t="shared" si="8134"/>
        <v>0</v>
      </c>
      <c r="XAA68" s="830">
        <f t="shared" si="8134"/>
        <v>0</v>
      </c>
      <c r="XAC68" s="830">
        <f t="shared" si="8134"/>
        <v>0</v>
      </c>
      <c r="XAE68" s="830">
        <f t="shared" si="8134"/>
        <v>0</v>
      </c>
      <c r="XAG68" s="830">
        <f t="shared" si="8134"/>
        <v>0</v>
      </c>
      <c r="XAI68" s="830">
        <f t="shared" si="8134"/>
        <v>0</v>
      </c>
      <c r="XAK68" s="830">
        <f t="shared" si="8134"/>
        <v>0</v>
      </c>
      <c r="XAM68" s="830">
        <f t="shared" si="8134"/>
        <v>0</v>
      </c>
      <c r="XAO68" s="830">
        <f t="shared" si="8134"/>
        <v>0</v>
      </c>
      <c r="XAQ68" s="830">
        <f t="shared" si="8134"/>
        <v>0</v>
      </c>
      <c r="XAS68" s="830">
        <f t="shared" si="8134"/>
        <v>0</v>
      </c>
      <c r="XAU68" s="830">
        <f t="shared" si="8134"/>
        <v>0</v>
      </c>
      <c r="XAW68" s="830">
        <f t="shared" si="8134"/>
        <v>0</v>
      </c>
      <c r="XAY68" s="830">
        <f t="shared" si="8134"/>
        <v>0</v>
      </c>
      <c r="XBA68" s="830">
        <f t="shared" si="8134"/>
        <v>0</v>
      </c>
      <c r="XBC68" s="830">
        <f t="shared" si="8150"/>
        <v>0</v>
      </c>
      <c r="XBE68" s="830">
        <f t="shared" si="8150"/>
        <v>0</v>
      </c>
      <c r="XBG68" s="830">
        <f t="shared" si="8150"/>
        <v>0</v>
      </c>
      <c r="XBI68" s="830">
        <f t="shared" si="8150"/>
        <v>0</v>
      </c>
      <c r="XBK68" s="830">
        <f t="shared" si="8150"/>
        <v>0</v>
      </c>
      <c r="XBM68" s="830">
        <f t="shared" si="8150"/>
        <v>0</v>
      </c>
      <c r="XBO68" s="830">
        <f t="shared" si="8150"/>
        <v>0</v>
      </c>
      <c r="XBQ68" s="830">
        <f t="shared" si="8150"/>
        <v>0</v>
      </c>
      <c r="XBS68" s="830">
        <f t="shared" si="8150"/>
        <v>0</v>
      </c>
      <c r="XBU68" s="830">
        <f t="shared" si="8150"/>
        <v>0</v>
      </c>
      <c r="XBW68" s="830">
        <f t="shared" si="8150"/>
        <v>0</v>
      </c>
      <c r="XBY68" s="830">
        <f t="shared" si="8150"/>
        <v>0</v>
      </c>
      <c r="XCA68" s="830">
        <f t="shared" si="8150"/>
        <v>0</v>
      </c>
      <c r="XCC68" s="830">
        <f t="shared" si="8150"/>
        <v>0</v>
      </c>
      <c r="XCE68" s="830">
        <f t="shared" si="8150"/>
        <v>0</v>
      </c>
      <c r="XCG68" s="830">
        <f t="shared" si="8150"/>
        <v>0</v>
      </c>
      <c r="XCI68" s="830">
        <f t="shared" si="8166"/>
        <v>0</v>
      </c>
      <c r="XCK68" s="830">
        <f t="shared" si="8166"/>
        <v>0</v>
      </c>
      <c r="XCM68" s="830">
        <f t="shared" si="8166"/>
        <v>0</v>
      </c>
      <c r="XCO68" s="830">
        <f t="shared" si="8166"/>
        <v>0</v>
      </c>
      <c r="XCQ68" s="830">
        <f t="shared" si="8166"/>
        <v>0</v>
      </c>
      <c r="XCS68" s="830">
        <f t="shared" si="8166"/>
        <v>0</v>
      </c>
      <c r="XCU68" s="830">
        <f t="shared" si="8166"/>
        <v>0</v>
      </c>
      <c r="XCW68" s="830">
        <f t="shared" si="8166"/>
        <v>0</v>
      </c>
      <c r="XCY68" s="830">
        <f t="shared" si="8166"/>
        <v>0</v>
      </c>
      <c r="XDA68" s="830">
        <f t="shared" si="8166"/>
        <v>0</v>
      </c>
      <c r="XDC68" s="830">
        <f t="shared" si="8166"/>
        <v>0</v>
      </c>
      <c r="XDE68" s="830">
        <f t="shared" si="8166"/>
        <v>0</v>
      </c>
      <c r="XDG68" s="830">
        <f t="shared" si="8166"/>
        <v>0</v>
      </c>
      <c r="XDI68" s="830">
        <f t="shared" si="8166"/>
        <v>0</v>
      </c>
      <c r="XDK68" s="830">
        <f t="shared" si="8166"/>
        <v>0</v>
      </c>
      <c r="XDM68" s="830">
        <f t="shared" si="8166"/>
        <v>0</v>
      </c>
      <c r="XDO68" s="830">
        <f t="shared" si="8182"/>
        <v>0</v>
      </c>
      <c r="XDQ68" s="830">
        <f t="shared" si="8182"/>
        <v>0</v>
      </c>
      <c r="XDS68" s="830">
        <f t="shared" si="8182"/>
        <v>0</v>
      </c>
      <c r="XDU68" s="830">
        <f t="shared" si="8182"/>
        <v>0</v>
      </c>
      <c r="XDW68" s="830">
        <f t="shared" si="8182"/>
        <v>0</v>
      </c>
      <c r="XDY68" s="830">
        <f t="shared" si="8182"/>
        <v>0</v>
      </c>
      <c r="XEA68" s="830">
        <f t="shared" si="8182"/>
        <v>0</v>
      </c>
      <c r="XEC68" s="830">
        <f t="shared" si="8182"/>
        <v>0</v>
      </c>
      <c r="XEE68" s="830">
        <f t="shared" si="8182"/>
        <v>0</v>
      </c>
      <c r="XEG68" s="830">
        <f t="shared" si="8182"/>
        <v>0</v>
      </c>
      <c r="XEI68" s="830">
        <f t="shared" si="8182"/>
        <v>0</v>
      </c>
      <c r="XEK68" s="830">
        <f t="shared" si="8182"/>
        <v>0</v>
      </c>
      <c r="XEM68" s="830">
        <f t="shared" si="8182"/>
        <v>0</v>
      </c>
      <c r="XEO68" s="830">
        <f t="shared" si="8182"/>
        <v>0</v>
      </c>
      <c r="XEQ68" s="830">
        <f t="shared" si="8182"/>
        <v>0</v>
      </c>
      <c r="XES68" s="830">
        <f t="shared" si="8182"/>
        <v>0</v>
      </c>
      <c r="XEU68" s="830">
        <f t="shared" si="8182"/>
        <v>0</v>
      </c>
      <c r="XEW68" s="830">
        <f t="shared" si="8182"/>
        <v>0</v>
      </c>
      <c r="XEY68" s="830">
        <f t="shared" si="8182"/>
        <v>0</v>
      </c>
      <c r="XFA68" s="830">
        <f t="shared" si="8182"/>
        <v>0</v>
      </c>
      <c r="XFC68" s="830">
        <f t="shared" si="8182"/>
        <v>0</v>
      </c>
    </row>
    <row r="69" spans="1:1023 1025:2047 2049:3071 3073:4095 4097:5119 5121:6143 6145:7167 7169:8191 8193:9215 9217:10239 10241:11263 11265:12287 12289:13311 13313:14335 14337:15359 15361:16383" s="384" customFormat="1">
      <c r="A69" s="406"/>
      <c r="B69" s="406"/>
      <c r="C69" s="386"/>
      <c r="E69" s="406">
        <f t="shared" ref="E69" si="8205">$E62*$C$65</f>
        <v>0</v>
      </c>
      <c r="G69" s="831">
        <f t="shared" si="8203"/>
        <v>0</v>
      </c>
      <c r="I69" s="831">
        <f t="shared" si="8204"/>
        <v>0</v>
      </c>
      <c r="K69" s="831">
        <f t="shared" si="8204"/>
        <v>0</v>
      </c>
      <c r="M69" s="831">
        <f t="shared" si="8204"/>
        <v>0</v>
      </c>
      <c r="O69" s="831">
        <f t="shared" si="8204"/>
        <v>0</v>
      </c>
      <c r="Q69" s="831">
        <f t="shared" si="8204"/>
        <v>0</v>
      </c>
      <c r="S69" s="831">
        <f t="shared" si="8204"/>
        <v>0</v>
      </c>
      <c r="U69" s="831">
        <f t="shared" si="8204"/>
        <v>0</v>
      </c>
      <c r="W69" s="831">
        <f t="shared" si="8204"/>
        <v>0</v>
      </c>
      <c r="Y69" s="831">
        <f t="shared" si="8204"/>
        <v>0</v>
      </c>
      <c r="AA69" s="831">
        <f t="shared" si="8204"/>
        <v>0</v>
      </c>
      <c r="AC69" s="831">
        <f t="shared" si="8204"/>
        <v>0</v>
      </c>
      <c r="AE69" s="831">
        <f t="shared" si="8204"/>
        <v>0</v>
      </c>
      <c r="AG69" s="831">
        <f t="shared" si="8204"/>
        <v>0</v>
      </c>
      <c r="AI69" s="831">
        <f t="shared" si="8204"/>
        <v>0</v>
      </c>
      <c r="AK69" s="831">
        <f t="shared" si="8204"/>
        <v>0</v>
      </c>
      <c r="AM69" s="831">
        <f t="shared" si="8204"/>
        <v>0</v>
      </c>
      <c r="AO69" s="831">
        <f t="shared" si="8204"/>
        <v>0</v>
      </c>
      <c r="AQ69" s="831">
        <f t="shared" si="8204"/>
        <v>0</v>
      </c>
      <c r="AS69" s="831">
        <f t="shared" si="8204"/>
        <v>0</v>
      </c>
      <c r="AU69" s="831">
        <f t="shared" si="8204"/>
        <v>0</v>
      </c>
      <c r="AW69" s="831">
        <f t="shared" si="8204"/>
        <v>0</v>
      </c>
      <c r="AY69" s="831">
        <f t="shared" si="8204"/>
        <v>0</v>
      </c>
      <c r="BA69" s="831">
        <f t="shared" si="8204"/>
        <v>0</v>
      </c>
      <c r="BC69" s="831">
        <f t="shared" si="8204"/>
        <v>0</v>
      </c>
      <c r="BE69" s="831">
        <f t="shared" si="8204"/>
        <v>0</v>
      </c>
      <c r="BG69" s="831">
        <f t="shared" si="8204"/>
        <v>0</v>
      </c>
      <c r="BI69" s="831">
        <f t="shared" si="8204"/>
        <v>0</v>
      </c>
      <c r="BK69" s="831">
        <f t="shared" si="8204"/>
        <v>0</v>
      </c>
      <c r="BM69" s="831">
        <f t="shared" si="8204"/>
        <v>0</v>
      </c>
      <c r="BO69" s="831">
        <f t="shared" si="8204"/>
        <v>0</v>
      </c>
      <c r="BQ69" s="831">
        <f t="shared" si="8204"/>
        <v>0</v>
      </c>
      <c r="BS69" s="831">
        <f t="shared" si="8204"/>
        <v>0</v>
      </c>
      <c r="BU69" s="831">
        <f t="shared" si="22"/>
        <v>0</v>
      </c>
      <c r="BW69" s="831">
        <f t="shared" si="22"/>
        <v>0</v>
      </c>
      <c r="BY69" s="831">
        <f t="shared" si="22"/>
        <v>0</v>
      </c>
      <c r="CA69" s="831">
        <f t="shared" si="22"/>
        <v>0</v>
      </c>
      <c r="CC69" s="831">
        <f t="shared" si="22"/>
        <v>0</v>
      </c>
      <c r="CE69" s="831">
        <f t="shared" si="22"/>
        <v>0</v>
      </c>
      <c r="CG69" s="831">
        <f t="shared" si="22"/>
        <v>0</v>
      </c>
      <c r="CI69" s="831">
        <f t="shared" si="54"/>
        <v>0</v>
      </c>
      <c r="CK69" s="831">
        <f t="shared" si="54"/>
        <v>0</v>
      </c>
      <c r="CM69" s="831">
        <f t="shared" si="54"/>
        <v>0</v>
      </c>
      <c r="CO69" s="831">
        <f t="shared" si="54"/>
        <v>0</v>
      </c>
      <c r="CQ69" s="831">
        <f t="shared" si="54"/>
        <v>0</v>
      </c>
      <c r="CS69" s="831">
        <f t="shared" si="54"/>
        <v>0</v>
      </c>
      <c r="CU69" s="831">
        <f t="shared" si="54"/>
        <v>0</v>
      </c>
      <c r="CW69" s="831">
        <f t="shared" si="54"/>
        <v>0</v>
      </c>
      <c r="CY69" s="831">
        <f t="shared" si="54"/>
        <v>0</v>
      </c>
      <c r="DA69" s="831">
        <f t="shared" si="54"/>
        <v>0</v>
      </c>
      <c r="DC69" s="831">
        <f t="shared" si="54"/>
        <v>0</v>
      </c>
      <c r="DE69" s="831">
        <f t="shared" si="54"/>
        <v>0</v>
      </c>
      <c r="DG69" s="831">
        <f t="shared" si="54"/>
        <v>0</v>
      </c>
      <c r="DI69" s="831">
        <f t="shared" si="54"/>
        <v>0</v>
      </c>
      <c r="DK69" s="831">
        <f t="shared" si="54"/>
        <v>0</v>
      </c>
      <c r="DM69" s="831">
        <f t="shared" si="54"/>
        <v>0</v>
      </c>
      <c r="DO69" s="831">
        <f t="shared" si="54"/>
        <v>0</v>
      </c>
      <c r="DQ69" s="831">
        <f t="shared" si="54"/>
        <v>0</v>
      </c>
      <c r="DS69" s="831">
        <f t="shared" si="54"/>
        <v>0</v>
      </c>
      <c r="DU69" s="831">
        <f t="shared" si="54"/>
        <v>0</v>
      </c>
      <c r="DW69" s="831">
        <f t="shared" si="54"/>
        <v>0</v>
      </c>
      <c r="DY69" s="831">
        <f t="shared" si="54"/>
        <v>0</v>
      </c>
      <c r="EA69" s="831">
        <f t="shared" si="54"/>
        <v>0</v>
      </c>
      <c r="EC69" s="831">
        <f t="shared" si="54"/>
        <v>0</v>
      </c>
      <c r="EE69" s="831">
        <f t="shared" si="54"/>
        <v>0</v>
      </c>
      <c r="EG69" s="831">
        <f t="shared" si="54"/>
        <v>0</v>
      </c>
      <c r="EI69" s="831">
        <f t="shared" si="54"/>
        <v>0</v>
      </c>
      <c r="EK69" s="831">
        <f t="shared" si="54"/>
        <v>0</v>
      </c>
      <c r="EM69" s="831">
        <f t="shared" si="54"/>
        <v>0</v>
      </c>
      <c r="EO69" s="831">
        <f t="shared" si="54"/>
        <v>0</v>
      </c>
      <c r="EQ69" s="831">
        <f t="shared" si="54"/>
        <v>0</v>
      </c>
      <c r="ES69" s="831">
        <f t="shared" si="54"/>
        <v>0</v>
      </c>
      <c r="EU69" s="831">
        <f t="shared" si="86"/>
        <v>0</v>
      </c>
      <c r="EW69" s="831">
        <f t="shared" si="86"/>
        <v>0</v>
      </c>
      <c r="EY69" s="831">
        <f t="shared" si="86"/>
        <v>0</v>
      </c>
      <c r="FA69" s="831">
        <f t="shared" si="86"/>
        <v>0</v>
      </c>
      <c r="FC69" s="831">
        <f t="shared" si="86"/>
        <v>0</v>
      </c>
      <c r="FE69" s="831">
        <f t="shared" si="86"/>
        <v>0</v>
      </c>
      <c r="FG69" s="831">
        <f t="shared" si="86"/>
        <v>0</v>
      </c>
      <c r="FI69" s="831">
        <f t="shared" si="86"/>
        <v>0</v>
      </c>
      <c r="FK69" s="831">
        <f t="shared" si="86"/>
        <v>0</v>
      </c>
      <c r="FM69" s="831">
        <f t="shared" si="86"/>
        <v>0</v>
      </c>
      <c r="FO69" s="831">
        <f t="shared" si="86"/>
        <v>0</v>
      </c>
      <c r="FQ69" s="831">
        <f t="shared" si="86"/>
        <v>0</v>
      </c>
      <c r="FS69" s="831">
        <f t="shared" si="86"/>
        <v>0</v>
      </c>
      <c r="FU69" s="831">
        <f t="shared" si="86"/>
        <v>0</v>
      </c>
      <c r="FW69" s="831">
        <f t="shared" si="86"/>
        <v>0</v>
      </c>
      <c r="FY69" s="831">
        <f t="shared" si="86"/>
        <v>0</v>
      </c>
      <c r="GA69" s="831">
        <f t="shared" si="86"/>
        <v>0</v>
      </c>
      <c r="GC69" s="831">
        <f t="shared" si="86"/>
        <v>0</v>
      </c>
      <c r="GE69" s="831">
        <f t="shared" si="86"/>
        <v>0</v>
      </c>
      <c r="GG69" s="831">
        <f t="shared" si="86"/>
        <v>0</v>
      </c>
      <c r="GI69" s="831">
        <f t="shared" si="86"/>
        <v>0</v>
      </c>
      <c r="GK69" s="831">
        <f t="shared" si="86"/>
        <v>0</v>
      </c>
      <c r="GM69" s="831">
        <f t="shared" si="86"/>
        <v>0</v>
      </c>
      <c r="GO69" s="831">
        <f t="shared" si="86"/>
        <v>0</v>
      </c>
      <c r="GQ69" s="831">
        <f t="shared" si="86"/>
        <v>0</v>
      </c>
      <c r="GS69" s="831">
        <f t="shared" si="86"/>
        <v>0</v>
      </c>
      <c r="GU69" s="831">
        <f t="shared" si="86"/>
        <v>0</v>
      </c>
      <c r="GW69" s="831">
        <f t="shared" si="86"/>
        <v>0</v>
      </c>
      <c r="GY69" s="831">
        <f t="shared" si="86"/>
        <v>0</v>
      </c>
      <c r="HA69" s="831">
        <f t="shared" si="86"/>
        <v>0</v>
      </c>
      <c r="HC69" s="831">
        <f t="shared" si="86"/>
        <v>0</v>
      </c>
      <c r="HE69" s="831">
        <f t="shared" si="86"/>
        <v>0</v>
      </c>
      <c r="HG69" s="831">
        <f t="shared" si="118"/>
        <v>0</v>
      </c>
      <c r="HI69" s="831">
        <f t="shared" si="118"/>
        <v>0</v>
      </c>
      <c r="HK69" s="831">
        <f t="shared" si="118"/>
        <v>0</v>
      </c>
      <c r="HM69" s="831">
        <f t="shared" si="118"/>
        <v>0</v>
      </c>
      <c r="HO69" s="831">
        <f t="shared" si="118"/>
        <v>0</v>
      </c>
      <c r="HQ69" s="831">
        <f t="shared" si="118"/>
        <v>0</v>
      </c>
      <c r="HS69" s="831">
        <f t="shared" si="118"/>
        <v>0</v>
      </c>
      <c r="HU69" s="831">
        <f t="shared" si="118"/>
        <v>0</v>
      </c>
      <c r="HW69" s="831">
        <f t="shared" si="118"/>
        <v>0</v>
      </c>
      <c r="HY69" s="831">
        <f t="shared" si="118"/>
        <v>0</v>
      </c>
      <c r="IA69" s="831">
        <f t="shared" si="118"/>
        <v>0</v>
      </c>
      <c r="IC69" s="831">
        <f t="shared" si="118"/>
        <v>0</v>
      </c>
      <c r="IE69" s="831">
        <f t="shared" si="118"/>
        <v>0</v>
      </c>
      <c r="IG69" s="831">
        <f t="shared" si="118"/>
        <v>0</v>
      </c>
      <c r="II69" s="831">
        <f t="shared" si="118"/>
        <v>0</v>
      </c>
      <c r="IK69" s="831">
        <f t="shared" si="118"/>
        <v>0</v>
      </c>
      <c r="IM69" s="831">
        <f t="shared" si="118"/>
        <v>0</v>
      </c>
      <c r="IO69" s="831">
        <f t="shared" si="118"/>
        <v>0</v>
      </c>
      <c r="IQ69" s="831">
        <f t="shared" si="118"/>
        <v>0</v>
      </c>
      <c r="IS69" s="831">
        <f t="shared" si="118"/>
        <v>0</v>
      </c>
      <c r="IU69" s="831">
        <f t="shared" si="118"/>
        <v>0</v>
      </c>
      <c r="IW69" s="831">
        <f t="shared" si="118"/>
        <v>0</v>
      </c>
      <c r="IY69" s="831">
        <f t="shared" si="118"/>
        <v>0</v>
      </c>
      <c r="JA69" s="831">
        <f t="shared" si="118"/>
        <v>0</v>
      </c>
      <c r="JC69" s="831">
        <f t="shared" si="118"/>
        <v>0</v>
      </c>
      <c r="JE69" s="831">
        <f t="shared" si="118"/>
        <v>0</v>
      </c>
      <c r="JG69" s="831">
        <f t="shared" si="118"/>
        <v>0</v>
      </c>
      <c r="JI69" s="831">
        <f t="shared" si="118"/>
        <v>0</v>
      </c>
      <c r="JK69" s="831">
        <f t="shared" si="118"/>
        <v>0</v>
      </c>
      <c r="JM69" s="831">
        <f t="shared" si="118"/>
        <v>0</v>
      </c>
      <c r="JO69" s="831">
        <f t="shared" si="118"/>
        <v>0</v>
      </c>
      <c r="JQ69" s="831">
        <f t="shared" si="118"/>
        <v>0</v>
      </c>
      <c r="JS69" s="831">
        <f t="shared" si="150"/>
        <v>0</v>
      </c>
      <c r="JU69" s="831">
        <f t="shared" si="150"/>
        <v>0</v>
      </c>
      <c r="JW69" s="831">
        <f t="shared" si="150"/>
        <v>0</v>
      </c>
      <c r="JY69" s="831">
        <f t="shared" si="150"/>
        <v>0</v>
      </c>
      <c r="KA69" s="831">
        <f t="shared" si="150"/>
        <v>0</v>
      </c>
      <c r="KC69" s="831">
        <f t="shared" si="150"/>
        <v>0</v>
      </c>
      <c r="KE69" s="831">
        <f t="shared" si="150"/>
        <v>0</v>
      </c>
      <c r="KG69" s="831">
        <f t="shared" si="150"/>
        <v>0</v>
      </c>
      <c r="KI69" s="831">
        <f t="shared" si="150"/>
        <v>0</v>
      </c>
      <c r="KK69" s="831">
        <f t="shared" si="150"/>
        <v>0</v>
      </c>
      <c r="KM69" s="831">
        <f t="shared" si="150"/>
        <v>0</v>
      </c>
      <c r="KO69" s="831">
        <f t="shared" si="150"/>
        <v>0</v>
      </c>
      <c r="KQ69" s="831">
        <f t="shared" si="150"/>
        <v>0</v>
      </c>
      <c r="KS69" s="831">
        <f t="shared" si="150"/>
        <v>0</v>
      </c>
      <c r="KU69" s="831">
        <f t="shared" si="150"/>
        <v>0</v>
      </c>
      <c r="KW69" s="831">
        <f t="shared" si="150"/>
        <v>0</v>
      </c>
      <c r="KY69" s="831">
        <f t="shared" si="150"/>
        <v>0</v>
      </c>
      <c r="LA69" s="831">
        <f t="shared" si="150"/>
        <v>0</v>
      </c>
      <c r="LC69" s="831">
        <f t="shared" si="150"/>
        <v>0</v>
      </c>
      <c r="LE69" s="831">
        <f t="shared" si="150"/>
        <v>0</v>
      </c>
      <c r="LG69" s="831">
        <f t="shared" si="150"/>
        <v>0</v>
      </c>
      <c r="LI69" s="831">
        <f t="shared" si="150"/>
        <v>0</v>
      </c>
      <c r="LK69" s="831">
        <f t="shared" si="150"/>
        <v>0</v>
      </c>
      <c r="LM69" s="831">
        <f t="shared" si="150"/>
        <v>0</v>
      </c>
      <c r="LO69" s="831">
        <f t="shared" si="150"/>
        <v>0</v>
      </c>
      <c r="LQ69" s="831">
        <f t="shared" si="150"/>
        <v>0</v>
      </c>
      <c r="LS69" s="831">
        <f t="shared" si="150"/>
        <v>0</v>
      </c>
      <c r="LU69" s="831">
        <f t="shared" si="150"/>
        <v>0</v>
      </c>
      <c r="LW69" s="831">
        <f t="shared" si="150"/>
        <v>0</v>
      </c>
      <c r="LY69" s="831">
        <f t="shared" si="150"/>
        <v>0</v>
      </c>
      <c r="MA69" s="831">
        <f t="shared" si="150"/>
        <v>0</v>
      </c>
      <c r="MC69" s="831">
        <f t="shared" si="150"/>
        <v>0</v>
      </c>
      <c r="ME69" s="831">
        <f t="shared" si="182"/>
        <v>0</v>
      </c>
      <c r="MG69" s="831">
        <f t="shared" si="182"/>
        <v>0</v>
      </c>
      <c r="MI69" s="831">
        <f t="shared" si="182"/>
        <v>0</v>
      </c>
      <c r="MK69" s="831">
        <f t="shared" si="182"/>
        <v>0</v>
      </c>
      <c r="MM69" s="831">
        <f t="shared" si="182"/>
        <v>0</v>
      </c>
      <c r="MO69" s="831">
        <f t="shared" si="182"/>
        <v>0</v>
      </c>
      <c r="MQ69" s="831">
        <f t="shared" si="182"/>
        <v>0</v>
      </c>
      <c r="MS69" s="831">
        <f t="shared" si="182"/>
        <v>0</v>
      </c>
      <c r="MU69" s="831">
        <f t="shared" si="182"/>
        <v>0</v>
      </c>
      <c r="MW69" s="831">
        <f t="shared" si="182"/>
        <v>0</v>
      </c>
      <c r="MY69" s="831">
        <f t="shared" si="182"/>
        <v>0</v>
      </c>
      <c r="NA69" s="831">
        <f t="shared" si="182"/>
        <v>0</v>
      </c>
      <c r="NC69" s="831">
        <f t="shared" si="182"/>
        <v>0</v>
      </c>
      <c r="NE69" s="831">
        <f t="shared" si="182"/>
        <v>0</v>
      </c>
      <c r="NG69" s="831">
        <f t="shared" si="182"/>
        <v>0</v>
      </c>
      <c r="NI69" s="831">
        <f t="shared" si="182"/>
        <v>0</v>
      </c>
      <c r="NK69" s="831">
        <f t="shared" si="182"/>
        <v>0</v>
      </c>
      <c r="NM69" s="831">
        <f t="shared" si="182"/>
        <v>0</v>
      </c>
      <c r="NO69" s="831">
        <f t="shared" si="182"/>
        <v>0</v>
      </c>
      <c r="NQ69" s="831">
        <f t="shared" si="182"/>
        <v>0</v>
      </c>
      <c r="NS69" s="831">
        <f t="shared" si="182"/>
        <v>0</v>
      </c>
      <c r="NU69" s="831">
        <f t="shared" si="182"/>
        <v>0</v>
      </c>
      <c r="NW69" s="831">
        <f t="shared" si="182"/>
        <v>0</v>
      </c>
      <c r="NY69" s="831">
        <f t="shared" si="182"/>
        <v>0</v>
      </c>
      <c r="OA69" s="831">
        <f t="shared" si="182"/>
        <v>0</v>
      </c>
      <c r="OC69" s="831">
        <f t="shared" si="182"/>
        <v>0</v>
      </c>
      <c r="OE69" s="831">
        <f t="shared" si="182"/>
        <v>0</v>
      </c>
      <c r="OG69" s="831">
        <f t="shared" si="182"/>
        <v>0</v>
      </c>
      <c r="OI69" s="831">
        <f t="shared" si="182"/>
        <v>0</v>
      </c>
      <c r="OK69" s="831">
        <f t="shared" si="182"/>
        <v>0</v>
      </c>
      <c r="OM69" s="831">
        <f t="shared" si="182"/>
        <v>0</v>
      </c>
      <c r="OO69" s="831">
        <f t="shared" si="182"/>
        <v>0</v>
      </c>
      <c r="OQ69" s="831">
        <f t="shared" si="214"/>
        <v>0</v>
      </c>
      <c r="OS69" s="831">
        <f t="shared" si="214"/>
        <v>0</v>
      </c>
      <c r="OU69" s="831">
        <f t="shared" si="214"/>
        <v>0</v>
      </c>
      <c r="OW69" s="831">
        <f t="shared" si="214"/>
        <v>0</v>
      </c>
      <c r="OY69" s="831">
        <f t="shared" si="214"/>
        <v>0</v>
      </c>
      <c r="PA69" s="831">
        <f t="shared" si="214"/>
        <v>0</v>
      </c>
      <c r="PC69" s="831">
        <f t="shared" si="214"/>
        <v>0</v>
      </c>
      <c r="PE69" s="831">
        <f t="shared" si="214"/>
        <v>0</v>
      </c>
      <c r="PG69" s="831">
        <f t="shared" si="214"/>
        <v>0</v>
      </c>
      <c r="PI69" s="831">
        <f t="shared" si="214"/>
        <v>0</v>
      </c>
      <c r="PK69" s="831">
        <f t="shared" si="214"/>
        <v>0</v>
      </c>
      <c r="PM69" s="831">
        <f t="shared" si="214"/>
        <v>0</v>
      </c>
      <c r="PO69" s="831">
        <f t="shared" si="214"/>
        <v>0</v>
      </c>
      <c r="PQ69" s="831">
        <f t="shared" si="214"/>
        <v>0</v>
      </c>
      <c r="PS69" s="831">
        <f t="shared" si="214"/>
        <v>0</v>
      </c>
      <c r="PU69" s="831">
        <f t="shared" si="214"/>
        <v>0</v>
      </c>
      <c r="PW69" s="831">
        <f t="shared" si="214"/>
        <v>0</v>
      </c>
      <c r="PY69" s="831">
        <f t="shared" si="214"/>
        <v>0</v>
      </c>
      <c r="QA69" s="831">
        <f t="shared" si="214"/>
        <v>0</v>
      </c>
      <c r="QC69" s="831">
        <f t="shared" si="214"/>
        <v>0</v>
      </c>
      <c r="QE69" s="831">
        <f t="shared" si="214"/>
        <v>0</v>
      </c>
      <c r="QG69" s="831">
        <f t="shared" si="214"/>
        <v>0</v>
      </c>
      <c r="QI69" s="831">
        <f t="shared" si="214"/>
        <v>0</v>
      </c>
      <c r="QK69" s="831">
        <f t="shared" si="214"/>
        <v>0</v>
      </c>
      <c r="QM69" s="831">
        <f t="shared" si="214"/>
        <v>0</v>
      </c>
      <c r="QO69" s="831">
        <f t="shared" si="214"/>
        <v>0</v>
      </c>
      <c r="QQ69" s="831">
        <f t="shared" si="214"/>
        <v>0</v>
      </c>
      <c r="QS69" s="831">
        <f t="shared" si="214"/>
        <v>0</v>
      </c>
      <c r="QU69" s="831">
        <f t="shared" si="214"/>
        <v>0</v>
      </c>
      <c r="QW69" s="831">
        <f t="shared" si="214"/>
        <v>0</v>
      </c>
      <c r="QY69" s="831">
        <f t="shared" si="214"/>
        <v>0</v>
      </c>
      <c r="RA69" s="831">
        <f t="shared" si="214"/>
        <v>0</v>
      </c>
      <c r="RC69" s="831">
        <f t="shared" si="246"/>
        <v>0</v>
      </c>
      <c r="RE69" s="831">
        <f t="shared" si="246"/>
        <v>0</v>
      </c>
      <c r="RG69" s="831">
        <f t="shared" si="246"/>
        <v>0</v>
      </c>
      <c r="RI69" s="831">
        <f t="shared" si="246"/>
        <v>0</v>
      </c>
      <c r="RK69" s="831">
        <f t="shared" si="246"/>
        <v>0</v>
      </c>
      <c r="RM69" s="831">
        <f t="shared" si="246"/>
        <v>0</v>
      </c>
      <c r="RO69" s="831">
        <f t="shared" si="246"/>
        <v>0</v>
      </c>
      <c r="RQ69" s="831">
        <f t="shared" si="246"/>
        <v>0</v>
      </c>
      <c r="RS69" s="831">
        <f t="shared" si="246"/>
        <v>0</v>
      </c>
      <c r="RU69" s="831">
        <f t="shared" si="246"/>
        <v>0</v>
      </c>
      <c r="RW69" s="831">
        <f t="shared" si="246"/>
        <v>0</v>
      </c>
      <c r="RY69" s="831">
        <f t="shared" si="246"/>
        <v>0</v>
      </c>
      <c r="SA69" s="831">
        <f t="shared" si="246"/>
        <v>0</v>
      </c>
      <c r="SC69" s="831">
        <f t="shared" si="246"/>
        <v>0</v>
      </c>
      <c r="SE69" s="831">
        <f t="shared" si="246"/>
        <v>0</v>
      </c>
      <c r="SG69" s="831">
        <f t="shared" si="246"/>
        <v>0</v>
      </c>
      <c r="SI69" s="831">
        <f t="shared" si="246"/>
        <v>0</v>
      </c>
      <c r="SK69" s="831">
        <f t="shared" si="246"/>
        <v>0</v>
      </c>
      <c r="SM69" s="831">
        <f t="shared" si="246"/>
        <v>0</v>
      </c>
      <c r="SO69" s="831">
        <f t="shared" si="246"/>
        <v>0</v>
      </c>
      <c r="SQ69" s="831">
        <f t="shared" si="246"/>
        <v>0</v>
      </c>
      <c r="SS69" s="831">
        <f t="shared" si="246"/>
        <v>0</v>
      </c>
      <c r="SU69" s="831">
        <f t="shared" si="246"/>
        <v>0</v>
      </c>
      <c r="SW69" s="831">
        <f t="shared" si="246"/>
        <v>0</v>
      </c>
      <c r="SY69" s="831">
        <f t="shared" si="246"/>
        <v>0</v>
      </c>
      <c r="TA69" s="831">
        <f t="shared" si="246"/>
        <v>0</v>
      </c>
      <c r="TC69" s="831">
        <f t="shared" si="246"/>
        <v>0</v>
      </c>
      <c r="TE69" s="831">
        <f t="shared" si="246"/>
        <v>0</v>
      </c>
      <c r="TG69" s="831">
        <f t="shared" si="246"/>
        <v>0</v>
      </c>
      <c r="TI69" s="831">
        <f t="shared" si="246"/>
        <v>0</v>
      </c>
      <c r="TK69" s="831">
        <f t="shared" si="246"/>
        <v>0</v>
      </c>
      <c r="TM69" s="831">
        <f t="shared" si="246"/>
        <v>0</v>
      </c>
      <c r="TO69" s="831">
        <f t="shared" si="278"/>
        <v>0</v>
      </c>
      <c r="TQ69" s="831">
        <f t="shared" si="278"/>
        <v>0</v>
      </c>
      <c r="TS69" s="831">
        <f t="shared" si="278"/>
        <v>0</v>
      </c>
      <c r="TU69" s="831">
        <f t="shared" si="278"/>
        <v>0</v>
      </c>
      <c r="TW69" s="831">
        <f t="shared" si="278"/>
        <v>0</v>
      </c>
      <c r="TY69" s="831">
        <f t="shared" si="278"/>
        <v>0</v>
      </c>
      <c r="UA69" s="831">
        <f t="shared" si="278"/>
        <v>0</v>
      </c>
      <c r="UC69" s="831">
        <f t="shared" si="278"/>
        <v>0</v>
      </c>
      <c r="UE69" s="831">
        <f t="shared" si="278"/>
        <v>0</v>
      </c>
      <c r="UG69" s="831">
        <f t="shared" si="278"/>
        <v>0</v>
      </c>
      <c r="UI69" s="831">
        <f t="shared" si="278"/>
        <v>0</v>
      </c>
      <c r="UK69" s="831">
        <f t="shared" si="278"/>
        <v>0</v>
      </c>
      <c r="UM69" s="831">
        <f t="shared" si="278"/>
        <v>0</v>
      </c>
      <c r="UO69" s="831">
        <f t="shared" si="278"/>
        <v>0</v>
      </c>
      <c r="UQ69" s="831">
        <f t="shared" si="278"/>
        <v>0</v>
      </c>
      <c r="US69" s="831">
        <f t="shared" si="278"/>
        <v>0</v>
      </c>
      <c r="UU69" s="831">
        <f t="shared" si="278"/>
        <v>0</v>
      </c>
      <c r="UW69" s="831">
        <f t="shared" si="278"/>
        <v>0</v>
      </c>
      <c r="UY69" s="831">
        <f t="shared" si="278"/>
        <v>0</v>
      </c>
      <c r="VA69" s="831">
        <f t="shared" si="278"/>
        <v>0</v>
      </c>
      <c r="VC69" s="831">
        <f t="shared" si="278"/>
        <v>0</v>
      </c>
      <c r="VE69" s="831">
        <f t="shared" si="278"/>
        <v>0</v>
      </c>
      <c r="VG69" s="831">
        <f t="shared" si="278"/>
        <v>0</v>
      </c>
      <c r="VI69" s="831">
        <f t="shared" si="278"/>
        <v>0</v>
      </c>
      <c r="VK69" s="831">
        <f t="shared" si="278"/>
        <v>0</v>
      </c>
      <c r="VM69" s="831">
        <f t="shared" si="278"/>
        <v>0</v>
      </c>
      <c r="VO69" s="831">
        <f t="shared" si="278"/>
        <v>0</v>
      </c>
      <c r="VQ69" s="831">
        <f t="shared" si="278"/>
        <v>0</v>
      </c>
      <c r="VS69" s="831">
        <f t="shared" si="278"/>
        <v>0</v>
      </c>
      <c r="VU69" s="831">
        <f t="shared" si="278"/>
        <v>0</v>
      </c>
      <c r="VW69" s="831">
        <f t="shared" si="278"/>
        <v>0</v>
      </c>
      <c r="VY69" s="831">
        <f t="shared" si="278"/>
        <v>0</v>
      </c>
      <c r="WA69" s="831">
        <f t="shared" si="310"/>
        <v>0</v>
      </c>
      <c r="WC69" s="831">
        <f t="shared" si="310"/>
        <v>0</v>
      </c>
      <c r="WE69" s="831">
        <f t="shared" si="310"/>
        <v>0</v>
      </c>
      <c r="WG69" s="831">
        <f t="shared" si="310"/>
        <v>0</v>
      </c>
      <c r="WI69" s="831">
        <f t="shared" si="310"/>
        <v>0</v>
      </c>
      <c r="WK69" s="831">
        <f t="shared" si="310"/>
        <v>0</v>
      </c>
      <c r="WM69" s="831">
        <f t="shared" si="310"/>
        <v>0</v>
      </c>
      <c r="WO69" s="831">
        <f t="shared" si="310"/>
        <v>0</v>
      </c>
      <c r="WQ69" s="831">
        <f t="shared" si="310"/>
        <v>0</v>
      </c>
      <c r="WS69" s="831">
        <f t="shared" si="310"/>
        <v>0</v>
      </c>
      <c r="WU69" s="831">
        <f t="shared" si="310"/>
        <v>0</v>
      </c>
      <c r="WW69" s="831">
        <f t="shared" si="310"/>
        <v>0</v>
      </c>
      <c r="WY69" s="831">
        <f t="shared" si="310"/>
        <v>0</v>
      </c>
      <c r="XA69" s="831">
        <f t="shared" si="310"/>
        <v>0</v>
      </c>
      <c r="XC69" s="831">
        <f t="shared" si="310"/>
        <v>0</v>
      </c>
      <c r="XE69" s="831">
        <f t="shared" si="310"/>
        <v>0</v>
      </c>
      <c r="XG69" s="831">
        <f t="shared" si="310"/>
        <v>0</v>
      </c>
      <c r="XI69" s="831">
        <f t="shared" si="310"/>
        <v>0</v>
      </c>
      <c r="XK69" s="831">
        <f t="shared" si="310"/>
        <v>0</v>
      </c>
      <c r="XM69" s="831">
        <f t="shared" si="310"/>
        <v>0</v>
      </c>
      <c r="XO69" s="831">
        <f t="shared" si="310"/>
        <v>0</v>
      </c>
      <c r="XQ69" s="831">
        <f t="shared" si="310"/>
        <v>0</v>
      </c>
      <c r="XS69" s="831">
        <f t="shared" si="310"/>
        <v>0</v>
      </c>
      <c r="XU69" s="831">
        <f t="shared" si="310"/>
        <v>0</v>
      </c>
      <c r="XW69" s="831">
        <f t="shared" si="310"/>
        <v>0</v>
      </c>
      <c r="XY69" s="831">
        <f t="shared" si="310"/>
        <v>0</v>
      </c>
      <c r="YA69" s="831">
        <f t="shared" si="310"/>
        <v>0</v>
      </c>
      <c r="YC69" s="831">
        <f t="shared" si="310"/>
        <v>0</v>
      </c>
      <c r="YE69" s="831">
        <f t="shared" si="310"/>
        <v>0</v>
      </c>
      <c r="YG69" s="831">
        <f t="shared" si="310"/>
        <v>0</v>
      </c>
      <c r="YI69" s="831">
        <f t="shared" si="310"/>
        <v>0</v>
      </c>
      <c r="YK69" s="831">
        <f t="shared" si="310"/>
        <v>0</v>
      </c>
      <c r="YM69" s="831">
        <f t="shared" si="342"/>
        <v>0</v>
      </c>
      <c r="YO69" s="831">
        <f t="shared" si="342"/>
        <v>0</v>
      </c>
      <c r="YQ69" s="831">
        <f t="shared" si="342"/>
        <v>0</v>
      </c>
      <c r="YS69" s="831">
        <f t="shared" si="342"/>
        <v>0</v>
      </c>
      <c r="YU69" s="831">
        <f t="shared" si="342"/>
        <v>0</v>
      </c>
      <c r="YW69" s="831">
        <f t="shared" si="342"/>
        <v>0</v>
      </c>
      <c r="YY69" s="831">
        <f t="shared" si="342"/>
        <v>0</v>
      </c>
      <c r="ZA69" s="831">
        <f t="shared" si="342"/>
        <v>0</v>
      </c>
      <c r="ZC69" s="831">
        <f t="shared" si="342"/>
        <v>0</v>
      </c>
      <c r="ZE69" s="831">
        <f t="shared" si="342"/>
        <v>0</v>
      </c>
      <c r="ZG69" s="831">
        <f t="shared" si="342"/>
        <v>0</v>
      </c>
      <c r="ZI69" s="831">
        <f t="shared" si="342"/>
        <v>0</v>
      </c>
      <c r="ZK69" s="831">
        <f t="shared" si="342"/>
        <v>0</v>
      </c>
      <c r="ZM69" s="831">
        <f t="shared" si="342"/>
        <v>0</v>
      </c>
      <c r="ZO69" s="831">
        <f t="shared" si="342"/>
        <v>0</v>
      </c>
      <c r="ZQ69" s="831">
        <f t="shared" si="342"/>
        <v>0</v>
      </c>
      <c r="ZS69" s="831">
        <f t="shared" si="342"/>
        <v>0</v>
      </c>
      <c r="ZU69" s="831">
        <f t="shared" si="342"/>
        <v>0</v>
      </c>
      <c r="ZW69" s="831">
        <f t="shared" si="342"/>
        <v>0</v>
      </c>
      <c r="ZY69" s="831">
        <f t="shared" si="342"/>
        <v>0</v>
      </c>
      <c r="AAA69" s="831">
        <f t="shared" si="342"/>
        <v>0</v>
      </c>
      <c r="AAC69" s="831">
        <f t="shared" si="342"/>
        <v>0</v>
      </c>
      <c r="AAE69" s="831">
        <f t="shared" si="342"/>
        <v>0</v>
      </c>
      <c r="AAG69" s="831">
        <f t="shared" si="342"/>
        <v>0</v>
      </c>
      <c r="AAI69" s="831">
        <f t="shared" si="342"/>
        <v>0</v>
      </c>
      <c r="AAK69" s="831">
        <f t="shared" si="342"/>
        <v>0</v>
      </c>
      <c r="AAM69" s="831">
        <f t="shared" si="342"/>
        <v>0</v>
      </c>
      <c r="AAO69" s="831">
        <f t="shared" si="342"/>
        <v>0</v>
      </c>
      <c r="AAQ69" s="831">
        <f t="shared" si="342"/>
        <v>0</v>
      </c>
      <c r="AAS69" s="831">
        <f t="shared" si="342"/>
        <v>0</v>
      </c>
      <c r="AAU69" s="831">
        <f t="shared" si="342"/>
        <v>0</v>
      </c>
      <c r="AAW69" s="831">
        <f t="shared" si="342"/>
        <v>0</v>
      </c>
      <c r="AAY69" s="831">
        <f t="shared" si="374"/>
        <v>0</v>
      </c>
      <c r="ABA69" s="831">
        <f t="shared" si="374"/>
        <v>0</v>
      </c>
      <c r="ABC69" s="831">
        <f t="shared" si="374"/>
        <v>0</v>
      </c>
      <c r="ABE69" s="831">
        <f t="shared" si="374"/>
        <v>0</v>
      </c>
      <c r="ABG69" s="831">
        <f t="shared" si="374"/>
        <v>0</v>
      </c>
      <c r="ABI69" s="831">
        <f t="shared" si="374"/>
        <v>0</v>
      </c>
      <c r="ABK69" s="831">
        <f t="shared" si="374"/>
        <v>0</v>
      </c>
      <c r="ABM69" s="831">
        <f t="shared" si="374"/>
        <v>0</v>
      </c>
      <c r="ABO69" s="831">
        <f t="shared" si="374"/>
        <v>0</v>
      </c>
      <c r="ABQ69" s="831">
        <f t="shared" si="374"/>
        <v>0</v>
      </c>
      <c r="ABS69" s="831">
        <f t="shared" si="374"/>
        <v>0</v>
      </c>
      <c r="ABU69" s="831">
        <f t="shared" si="374"/>
        <v>0</v>
      </c>
      <c r="ABW69" s="831">
        <f t="shared" si="374"/>
        <v>0</v>
      </c>
      <c r="ABY69" s="831">
        <f t="shared" si="374"/>
        <v>0</v>
      </c>
      <c r="ACA69" s="831">
        <f t="shared" si="374"/>
        <v>0</v>
      </c>
      <c r="ACC69" s="831">
        <f t="shared" si="374"/>
        <v>0</v>
      </c>
      <c r="ACE69" s="831">
        <f t="shared" si="374"/>
        <v>0</v>
      </c>
      <c r="ACG69" s="831">
        <f t="shared" si="374"/>
        <v>0</v>
      </c>
      <c r="ACI69" s="831">
        <f t="shared" si="374"/>
        <v>0</v>
      </c>
      <c r="ACK69" s="831">
        <f t="shared" si="374"/>
        <v>0</v>
      </c>
      <c r="ACM69" s="831">
        <f t="shared" si="374"/>
        <v>0</v>
      </c>
      <c r="ACO69" s="831">
        <f t="shared" si="374"/>
        <v>0</v>
      </c>
      <c r="ACQ69" s="831">
        <f t="shared" si="374"/>
        <v>0</v>
      </c>
      <c r="ACS69" s="831">
        <f t="shared" si="374"/>
        <v>0</v>
      </c>
      <c r="ACU69" s="831">
        <f t="shared" si="374"/>
        <v>0</v>
      </c>
      <c r="ACW69" s="831">
        <f t="shared" si="374"/>
        <v>0</v>
      </c>
      <c r="ACY69" s="831">
        <f t="shared" si="374"/>
        <v>0</v>
      </c>
      <c r="ADA69" s="831">
        <f t="shared" si="374"/>
        <v>0</v>
      </c>
      <c r="ADC69" s="831">
        <f t="shared" si="374"/>
        <v>0</v>
      </c>
      <c r="ADE69" s="831">
        <f t="shared" si="374"/>
        <v>0</v>
      </c>
      <c r="ADG69" s="831">
        <f t="shared" si="374"/>
        <v>0</v>
      </c>
      <c r="ADI69" s="831">
        <f t="shared" si="374"/>
        <v>0</v>
      </c>
      <c r="ADK69" s="831">
        <f t="shared" si="406"/>
        <v>0</v>
      </c>
      <c r="ADM69" s="831">
        <f t="shared" si="406"/>
        <v>0</v>
      </c>
      <c r="ADO69" s="831">
        <f t="shared" si="406"/>
        <v>0</v>
      </c>
      <c r="ADQ69" s="831">
        <f t="shared" si="406"/>
        <v>0</v>
      </c>
      <c r="ADS69" s="831">
        <f t="shared" si="406"/>
        <v>0</v>
      </c>
      <c r="ADU69" s="831">
        <f t="shared" si="406"/>
        <v>0</v>
      </c>
      <c r="ADW69" s="831">
        <f t="shared" si="406"/>
        <v>0</v>
      </c>
      <c r="ADY69" s="831">
        <f t="shared" si="406"/>
        <v>0</v>
      </c>
      <c r="AEA69" s="831">
        <f t="shared" si="406"/>
        <v>0</v>
      </c>
      <c r="AEC69" s="831">
        <f t="shared" si="406"/>
        <v>0</v>
      </c>
      <c r="AEE69" s="831">
        <f t="shared" si="406"/>
        <v>0</v>
      </c>
      <c r="AEG69" s="831">
        <f t="shared" si="406"/>
        <v>0</v>
      </c>
      <c r="AEI69" s="831">
        <f t="shared" si="406"/>
        <v>0</v>
      </c>
      <c r="AEK69" s="831">
        <f t="shared" si="406"/>
        <v>0</v>
      </c>
      <c r="AEM69" s="831">
        <f t="shared" si="406"/>
        <v>0</v>
      </c>
      <c r="AEO69" s="831">
        <f t="shared" si="406"/>
        <v>0</v>
      </c>
      <c r="AEQ69" s="831">
        <f t="shared" si="406"/>
        <v>0</v>
      </c>
      <c r="AES69" s="831">
        <f t="shared" si="406"/>
        <v>0</v>
      </c>
      <c r="AEU69" s="831">
        <f t="shared" si="406"/>
        <v>0</v>
      </c>
      <c r="AEW69" s="831">
        <f t="shared" si="406"/>
        <v>0</v>
      </c>
      <c r="AEY69" s="831">
        <f t="shared" si="406"/>
        <v>0</v>
      </c>
      <c r="AFA69" s="831">
        <f t="shared" si="406"/>
        <v>0</v>
      </c>
      <c r="AFC69" s="831">
        <f t="shared" si="406"/>
        <v>0</v>
      </c>
      <c r="AFE69" s="831">
        <f t="shared" si="406"/>
        <v>0</v>
      </c>
      <c r="AFG69" s="831">
        <f t="shared" si="406"/>
        <v>0</v>
      </c>
      <c r="AFI69" s="831">
        <f t="shared" si="406"/>
        <v>0</v>
      </c>
      <c r="AFK69" s="831">
        <f t="shared" si="406"/>
        <v>0</v>
      </c>
      <c r="AFM69" s="831">
        <f t="shared" si="406"/>
        <v>0</v>
      </c>
      <c r="AFO69" s="831">
        <f t="shared" si="406"/>
        <v>0</v>
      </c>
      <c r="AFQ69" s="831">
        <f t="shared" si="406"/>
        <v>0</v>
      </c>
      <c r="AFS69" s="831">
        <f t="shared" si="406"/>
        <v>0</v>
      </c>
      <c r="AFU69" s="831">
        <f t="shared" si="406"/>
        <v>0</v>
      </c>
      <c r="AFW69" s="831">
        <f t="shared" si="438"/>
        <v>0</v>
      </c>
      <c r="AFY69" s="831">
        <f t="shared" si="438"/>
        <v>0</v>
      </c>
      <c r="AGA69" s="831">
        <f t="shared" si="438"/>
        <v>0</v>
      </c>
      <c r="AGC69" s="831">
        <f t="shared" si="438"/>
        <v>0</v>
      </c>
      <c r="AGE69" s="831">
        <f t="shared" si="438"/>
        <v>0</v>
      </c>
      <c r="AGG69" s="831">
        <f t="shared" si="438"/>
        <v>0</v>
      </c>
      <c r="AGI69" s="831">
        <f t="shared" si="438"/>
        <v>0</v>
      </c>
      <c r="AGK69" s="831">
        <f t="shared" si="438"/>
        <v>0</v>
      </c>
      <c r="AGM69" s="831">
        <f t="shared" si="438"/>
        <v>0</v>
      </c>
      <c r="AGO69" s="831">
        <f t="shared" si="438"/>
        <v>0</v>
      </c>
      <c r="AGQ69" s="831">
        <f t="shared" si="438"/>
        <v>0</v>
      </c>
      <c r="AGS69" s="831">
        <f t="shared" si="438"/>
        <v>0</v>
      </c>
      <c r="AGU69" s="831">
        <f t="shared" si="438"/>
        <v>0</v>
      </c>
      <c r="AGW69" s="831">
        <f t="shared" si="438"/>
        <v>0</v>
      </c>
      <c r="AGY69" s="831">
        <f t="shared" si="438"/>
        <v>0</v>
      </c>
      <c r="AHA69" s="831">
        <f t="shared" si="438"/>
        <v>0</v>
      </c>
      <c r="AHC69" s="831">
        <f t="shared" si="438"/>
        <v>0</v>
      </c>
      <c r="AHE69" s="831">
        <f t="shared" si="438"/>
        <v>0</v>
      </c>
      <c r="AHG69" s="831">
        <f t="shared" si="438"/>
        <v>0</v>
      </c>
      <c r="AHI69" s="831">
        <f t="shared" si="438"/>
        <v>0</v>
      </c>
      <c r="AHK69" s="831">
        <f t="shared" si="438"/>
        <v>0</v>
      </c>
      <c r="AHM69" s="831">
        <f t="shared" si="438"/>
        <v>0</v>
      </c>
      <c r="AHO69" s="831">
        <f t="shared" si="438"/>
        <v>0</v>
      </c>
      <c r="AHQ69" s="831">
        <f t="shared" si="438"/>
        <v>0</v>
      </c>
      <c r="AHS69" s="831">
        <f t="shared" si="438"/>
        <v>0</v>
      </c>
      <c r="AHU69" s="831">
        <f t="shared" si="438"/>
        <v>0</v>
      </c>
      <c r="AHW69" s="831">
        <f t="shared" si="438"/>
        <v>0</v>
      </c>
      <c r="AHY69" s="831">
        <f t="shared" si="438"/>
        <v>0</v>
      </c>
      <c r="AIA69" s="831">
        <f t="shared" si="438"/>
        <v>0</v>
      </c>
      <c r="AIC69" s="831">
        <f t="shared" si="438"/>
        <v>0</v>
      </c>
      <c r="AIE69" s="831">
        <f t="shared" si="438"/>
        <v>0</v>
      </c>
      <c r="AIG69" s="831">
        <f t="shared" si="438"/>
        <v>0</v>
      </c>
      <c r="AII69" s="831">
        <f t="shared" si="470"/>
        <v>0</v>
      </c>
      <c r="AIK69" s="831">
        <f t="shared" si="470"/>
        <v>0</v>
      </c>
      <c r="AIM69" s="831">
        <f t="shared" si="470"/>
        <v>0</v>
      </c>
      <c r="AIO69" s="831">
        <f t="shared" si="470"/>
        <v>0</v>
      </c>
      <c r="AIQ69" s="831">
        <f t="shared" si="470"/>
        <v>0</v>
      </c>
      <c r="AIS69" s="831">
        <f t="shared" si="470"/>
        <v>0</v>
      </c>
      <c r="AIU69" s="831">
        <f t="shared" si="470"/>
        <v>0</v>
      </c>
      <c r="AIW69" s="831">
        <f t="shared" si="470"/>
        <v>0</v>
      </c>
      <c r="AIY69" s="831">
        <f t="shared" si="470"/>
        <v>0</v>
      </c>
      <c r="AJA69" s="831">
        <f t="shared" si="470"/>
        <v>0</v>
      </c>
      <c r="AJC69" s="831">
        <f t="shared" si="470"/>
        <v>0</v>
      </c>
      <c r="AJE69" s="831">
        <f t="shared" si="470"/>
        <v>0</v>
      </c>
      <c r="AJG69" s="831">
        <f t="shared" si="470"/>
        <v>0</v>
      </c>
      <c r="AJI69" s="831">
        <f t="shared" si="470"/>
        <v>0</v>
      </c>
      <c r="AJK69" s="831">
        <f t="shared" si="470"/>
        <v>0</v>
      </c>
      <c r="AJM69" s="831">
        <f t="shared" si="470"/>
        <v>0</v>
      </c>
      <c r="AJO69" s="831">
        <f t="shared" si="470"/>
        <v>0</v>
      </c>
      <c r="AJQ69" s="831">
        <f t="shared" si="470"/>
        <v>0</v>
      </c>
      <c r="AJS69" s="831">
        <f t="shared" si="470"/>
        <v>0</v>
      </c>
      <c r="AJU69" s="831">
        <f t="shared" si="470"/>
        <v>0</v>
      </c>
      <c r="AJW69" s="831">
        <f t="shared" si="470"/>
        <v>0</v>
      </c>
      <c r="AJY69" s="831">
        <f t="shared" si="470"/>
        <v>0</v>
      </c>
      <c r="AKA69" s="831">
        <f t="shared" si="470"/>
        <v>0</v>
      </c>
      <c r="AKC69" s="831">
        <f t="shared" si="470"/>
        <v>0</v>
      </c>
      <c r="AKE69" s="831">
        <f t="shared" si="470"/>
        <v>0</v>
      </c>
      <c r="AKG69" s="831">
        <f t="shared" si="470"/>
        <v>0</v>
      </c>
      <c r="AKI69" s="831">
        <f t="shared" si="470"/>
        <v>0</v>
      </c>
      <c r="AKK69" s="831">
        <f t="shared" si="470"/>
        <v>0</v>
      </c>
      <c r="AKM69" s="831">
        <f t="shared" si="470"/>
        <v>0</v>
      </c>
      <c r="AKO69" s="831">
        <f t="shared" si="470"/>
        <v>0</v>
      </c>
      <c r="AKQ69" s="831">
        <f t="shared" si="470"/>
        <v>0</v>
      </c>
      <c r="AKS69" s="831">
        <f t="shared" si="470"/>
        <v>0</v>
      </c>
      <c r="AKU69" s="831">
        <f t="shared" si="502"/>
        <v>0</v>
      </c>
      <c r="AKW69" s="831">
        <f t="shared" si="502"/>
        <v>0</v>
      </c>
      <c r="AKY69" s="831">
        <f t="shared" si="502"/>
        <v>0</v>
      </c>
      <c r="ALA69" s="831">
        <f t="shared" si="502"/>
        <v>0</v>
      </c>
      <c r="ALC69" s="831">
        <f t="shared" si="502"/>
        <v>0</v>
      </c>
      <c r="ALE69" s="831">
        <f t="shared" si="502"/>
        <v>0</v>
      </c>
      <c r="ALG69" s="831">
        <f t="shared" si="502"/>
        <v>0</v>
      </c>
      <c r="ALI69" s="831">
        <f t="shared" si="502"/>
        <v>0</v>
      </c>
      <c r="ALK69" s="831">
        <f t="shared" si="502"/>
        <v>0</v>
      </c>
      <c r="ALM69" s="831">
        <f t="shared" si="502"/>
        <v>0</v>
      </c>
      <c r="ALO69" s="831">
        <f t="shared" si="502"/>
        <v>0</v>
      </c>
      <c r="ALQ69" s="831">
        <f t="shared" si="502"/>
        <v>0</v>
      </c>
      <c r="ALS69" s="831">
        <f t="shared" si="502"/>
        <v>0</v>
      </c>
      <c r="ALU69" s="831">
        <f t="shared" si="502"/>
        <v>0</v>
      </c>
      <c r="ALW69" s="831">
        <f t="shared" si="502"/>
        <v>0</v>
      </c>
      <c r="ALY69" s="831">
        <f t="shared" si="502"/>
        <v>0</v>
      </c>
      <c r="AMA69" s="831">
        <f t="shared" si="502"/>
        <v>0</v>
      </c>
      <c r="AMC69" s="831">
        <f t="shared" si="502"/>
        <v>0</v>
      </c>
      <c r="AME69" s="831">
        <f t="shared" si="502"/>
        <v>0</v>
      </c>
      <c r="AMG69" s="831">
        <f t="shared" si="502"/>
        <v>0</v>
      </c>
      <c r="AMI69" s="831">
        <f t="shared" si="502"/>
        <v>0</v>
      </c>
      <c r="AMK69" s="831">
        <f t="shared" si="502"/>
        <v>0</v>
      </c>
      <c r="AMM69" s="831">
        <f t="shared" si="502"/>
        <v>0</v>
      </c>
      <c r="AMO69" s="831">
        <f t="shared" si="502"/>
        <v>0</v>
      </c>
      <c r="AMQ69" s="831">
        <f t="shared" si="502"/>
        <v>0</v>
      </c>
      <c r="AMS69" s="831">
        <f t="shared" si="502"/>
        <v>0</v>
      </c>
      <c r="AMU69" s="831">
        <f t="shared" si="502"/>
        <v>0</v>
      </c>
      <c r="AMW69" s="831">
        <f t="shared" si="502"/>
        <v>0</v>
      </c>
      <c r="AMY69" s="831">
        <f t="shared" si="502"/>
        <v>0</v>
      </c>
      <c r="ANA69" s="831">
        <f t="shared" si="502"/>
        <v>0</v>
      </c>
      <c r="ANC69" s="831">
        <f t="shared" si="502"/>
        <v>0</v>
      </c>
      <c r="ANE69" s="831">
        <f t="shared" si="502"/>
        <v>0</v>
      </c>
      <c r="ANG69" s="831">
        <f t="shared" si="534"/>
        <v>0</v>
      </c>
      <c r="ANI69" s="831">
        <f t="shared" si="534"/>
        <v>0</v>
      </c>
      <c r="ANK69" s="831">
        <f t="shared" si="534"/>
        <v>0</v>
      </c>
      <c r="ANM69" s="831">
        <f t="shared" si="534"/>
        <v>0</v>
      </c>
      <c r="ANO69" s="831">
        <f t="shared" si="534"/>
        <v>0</v>
      </c>
      <c r="ANQ69" s="831">
        <f t="shared" si="534"/>
        <v>0</v>
      </c>
      <c r="ANS69" s="831">
        <f t="shared" si="534"/>
        <v>0</v>
      </c>
      <c r="ANU69" s="831">
        <f t="shared" si="534"/>
        <v>0</v>
      </c>
      <c r="ANW69" s="831">
        <f t="shared" si="534"/>
        <v>0</v>
      </c>
      <c r="ANY69" s="831">
        <f t="shared" si="534"/>
        <v>0</v>
      </c>
      <c r="AOA69" s="831">
        <f t="shared" si="534"/>
        <v>0</v>
      </c>
      <c r="AOC69" s="831">
        <f t="shared" si="534"/>
        <v>0</v>
      </c>
      <c r="AOE69" s="831">
        <f t="shared" si="534"/>
        <v>0</v>
      </c>
      <c r="AOG69" s="831">
        <f t="shared" si="534"/>
        <v>0</v>
      </c>
      <c r="AOI69" s="831">
        <f t="shared" si="534"/>
        <v>0</v>
      </c>
      <c r="AOK69" s="831">
        <f t="shared" si="534"/>
        <v>0</v>
      </c>
      <c r="AOM69" s="831">
        <f t="shared" si="534"/>
        <v>0</v>
      </c>
      <c r="AOO69" s="831">
        <f t="shared" si="534"/>
        <v>0</v>
      </c>
      <c r="AOQ69" s="831">
        <f t="shared" si="534"/>
        <v>0</v>
      </c>
      <c r="AOS69" s="831">
        <f t="shared" si="534"/>
        <v>0</v>
      </c>
      <c r="AOU69" s="831">
        <f t="shared" si="534"/>
        <v>0</v>
      </c>
      <c r="AOW69" s="831">
        <f t="shared" si="534"/>
        <v>0</v>
      </c>
      <c r="AOY69" s="831">
        <f t="shared" si="534"/>
        <v>0</v>
      </c>
      <c r="APA69" s="831">
        <f t="shared" si="534"/>
        <v>0</v>
      </c>
      <c r="APC69" s="831">
        <f t="shared" si="534"/>
        <v>0</v>
      </c>
      <c r="APE69" s="831">
        <f t="shared" si="534"/>
        <v>0</v>
      </c>
      <c r="APG69" s="831">
        <f t="shared" si="534"/>
        <v>0</v>
      </c>
      <c r="API69" s="831">
        <f t="shared" si="534"/>
        <v>0</v>
      </c>
      <c r="APK69" s="831">
        <f t="shared" si="534"/>
        <v>0</v>
      </c>
      <c r="APM69" s="831">
        <f t="shared" si="534"/>
        <v>0</v>
      </c>
      <c r="APO69" s="831">
        <f t="shared" si="534"/>
        <v>0</v>
      </c>
      <c r="APQ69" s="831">
        <f t="shared" si="534"/>
        <v>0</v>
      </c>
      <c r="APS69" s="831">
        <f t="shared" si="566"/>
        <v>0</v>
      </c>
      <c r="APU69" s="831">
        <f t="shared" si="566"/>
        <v>0</v>
      </c>
      <c r="APW69" s="831">
        <f t="shared" si="566"/>
        <v>0</v>
      </c>
      <c r="APY69" s="831">
        <f t="shared" si="566"/>
        <v>0</v>
      </c>
      <c r="AQA69" s="831">
        <f t="shared" si="566"/>
        <v>0</v>
      </c>
      <c r="AQC69" s="831">
        <f t="shared" si="566"/>
        <v>0</v>
      </c>
      <c r="AQE69" s="831">
        <f t="shared" si="566"/>
        <v>0</v>
      </c>
      <c r="AQG69" s="831">
        <f t="shared" si="566"/>
        <v>0</v>
      </c>
      <c r="AQI69" s="831">
        <f t="shared" si="566"/>
        <v>0</v>
      </c>
      <c r="AQK69" s="831">
        <f t="shared" si="566"/>
        <v>0</v>
      </c>
      <c r="AQM69" s="831">
        <f t="shared" si="566"/>
        <v>0</v>
      </c>
      <c r="AQO69" s="831">
        <f t="shared" si="566"/>
        <v>0</v>
      </c>
      <c r="AQQ69" s="831">
        <f t="shared" si="566"/>
        <v>0</v>
      </c>
      <c r="AQS69" s="831">
        <f t="shared" si="566"/>
        <v>0</v>
      </c>
      <c r="AQU69" s="831">
        <f t="shared" si="566"/>
        <v>0</v>
      </c>
      <c r="AQW69" s="831">
        <f t="shared" si="566"/>
        <v>0</v>
      </c>
      <c r="AQY69" s="831">
        <f t="shared" si="566"/>
        <v>0</v>
      </c>
      <c r="ARA69" s="831">
        <f t="shared" si="566"/>
        <v>0</v>
      </c>
      <c r="ARC69" s="831">
        <f t="shared" si="566"/>
        <v>0</v>
      </c>
      <c r="ARE69" s="831">
        <f t="shared" si="566"/>
        <v>0</v>
      </c>
      <c r="ARG69" s="831">
        <f t="shared" si="566"/>
        <v>0</v>
      </c>
      <c r="ARI69" s="831">
        <f t="shared" si="566"/>
        <v>0</v>
      </c>
      <c r="ARK69" s="831">
        <f t="shared" si="566"/>
        <v>0</v>
      </c>
      <c r="ARM69" s="831">
        <f t="shared" si="566"/>
        <v>0</v>
      </c>
      <c r="ARO69" s="831">
        <f t="shared" si="566"/>
        <v>0</v>
      </c>
      <c r="ARQ69" s="831">
        <f t="shared" si="566"/>
        <v>0</v>
      </c>
      <c r="ARS69" s="831">
        <f t="shared" si="566"/>
        <v>0</v>
      </c>
      <c r="ARU69" s="831">
        <f t="shared" si="566"/>
        <v>0</v>
      </c>
      <c r="ARW69" s="831">
        <f t="shared" si="566"/>
        <v>0</v>
      </c>
      <c r="ARY69" s="831">
        <f t="shared" si="566"/>
        <v>0</v>
      </c>
      <c r="ASA69" s="831">
        <f t="shared" si="566"/>
        <v>0</v>
      </c>
      <c r="ASC69" s="831">
        <f t="shared" si="566"/>
        <v>0</v>
      </c>
      <c r="ASE69" s="831">
        <f t="shared" si="598"/>
        <v>0</v>
      </c>
      <c r="ASG69" s="831">
        <f t="shared" si="598"/>
        <v>0</v>
      </c>
      <c r="ASI69" s="831">
        <f t="shared" si="598"/>
        <v>0</v>
      </c>
      <c r="ASK69" s="831">
        <f t="shared" si="598"/>
        <v>0</v>
      </c>
      <c r="ASM69" s="831">
        <f t="shared" si="598"/>
        <v>0</v>
      </c>
      <c r="ASO69" s="831">
        <f t="shared" si="598"/>
        <v>0</v>
      </c>
      <c r="ASQ69" s="831">
        <f t="shared" si="598"/>
        <v>0</v>
      </c>
      <c r="ASS69" s="831">
        <f t="shared" si="598"/>
        <v>0</v>
      </c>
      <c r="ASU69" s="831">
        <f t="shared" si="598"/>
        <v>0</v>
      </c>
      <c r="ASW69" s="831">
        <f t="shared" si="598"/>
        <v>0</v>
      </c>
      <c r="ASY69" s="831">
        <f t="shared" si="598"/>
        <v>0</v>
      </c>
      <c r="ATA69" s="831">
        <f t="shared" si="598"/>
        <v>0</v>
      </c>
      <c r="ATC69" s="831">
        <f t="shared" si="598"/>
        <v>0</v>
      </c>
      <c r="ATE69" s="831">
        <f t="shared" si="598"/>
        <v>0</v>
      </c>
      <c r="ATG69" s="831">
        <f t="shared" si="598"/>
        <v>0</v>
      </c>
      <c r="ATI69" s="831">
        <f t="shared" si="598"/>
        <v>0</v>
      </c>
      <c r="ATK69" s="831">
        <f t="shared" si="598"/>
        <v>0</v>
      </c>
      <c r="ATM69" s="831">
        <f t="shared" si="598"/>
        <v>0</v>
      </c>
      <c r="ATO69" s="831">
        <f t="shared" si="598"/>
        <v>0</v>
      </c>
      <c r="ATQ69" s="831">
        <f t="shared" si="598"/>
        <v>0</v>
      </c>
      <c r="ATS69" s="831">
        <f t="shared" si="598"/>
        <v>0</v>
      </c>
      <c r="ATU69" s="831">
        <f t="shared" si="598"/>
        <v>0</v>
      </c>
      <c r="ATW69" s="831">
        <f t="shared" si="598"/>
        <v>0</v>
      </c>
      <c r="ATY69" s="831">
        <f t="shared" si="598"/>
        <v>0</v>
      </c>
      <c r="AUA69" s="831">
        <f t="shared" si="598"/>
        <v>0</v>
      </c>
      <c r="AUC69" s="831">
        <f t="shared" si="598"/>
        <v>0</v>
      </c>
      <c r="AUE69" s="831">
        <f t="shared" si="598"/>
        <v>0</v>
      </c>
      <c r="AUG69" s="831">
        <f t="shared" si="598"/>
        <v>0</v>
      </c>
      <c r="AUI69" s="831">
        <f t="shared" si="598"/>
        <v>0</v>
      </c>
      <c r="AUK69" s="831">
        <f t="shared" si="598"/>
        <v>0</v>
      </c>
      <c r="AUM69" s="831">
        <f t="shared" si="598"/>
        <v>0</v>
      </c>
      <c r="AUO69" s="831">
        <f t="shared" si="598"/>
        <v>0</v>
      </c>
      <c r="AUQ69" s="831">
        <f t="shared" si="630"/>
        <v>0</v>
      </c>
      <c r="AUS69" s="831">
        <f t="shared" si="630"/>
        <v>0</v>
      </c>
      <c r="AUU69" s="831">
        <f t="shared" si="630"/>
        <v>0</v>
      </c>
      <c r="AUW69" s="831">
        <f t="shared" si="630"/>
        <v>0</v>
      </c>
      <c r="AUY69" s="831">
        <f t="shared" si="630"/>
        <v>0</v>
      </c>
      <c r="AVA69" s="831">
        <f t="shared" si="630"/>
        <v>0</v>
      </c>
      <c r="AVC69" s="831">
        <f t="shared" si="630"/>
        <v>0</v>
      </c>
      <c r="AVE69" s="831">
        <f t="shared" si="630"/>
        <v>0</v>
      </c>
      <c r="AVG69" s="831">
        <f t="shared" si="630"/>
        <v>0</v>
      </c>
      <c r="AVI69" s="831">
        <f t="shared" si="630"/>
        <v>0</v>
      </c>
      <c r="AVK69" s="831">
        <f t="shared" si="630"/>
        <v>0</v>
      </c>
      <c r="AVM69" s="831">
        <f t="shared" si="630"/>
        <v>0</v>
      </c>
      <c r="AVO69" s="831">
        <f t="shared" si="630"/>
        <v>0</v>
      </c>
      <c r="AVQ69" s="831">
        <f t="shared" si="630"/>
        <v>0</v>
      </c>
      <c r="AVS69" s="831">
        <f t="shared" si="630"/>
        <v>0</v>
      </c>
      <c r="AVU69" s="831">
        <f t="shared" si="630"/>
        <v>0</v>
      </c>
      <c r="AVW69" s="831">
        <f t="shared" si="630"/>
        <v>0</v>
      </c>
      <c r="AVY69" s="831">
        <f t="shared" si="630"/>
        <v>0</v>
      </c>
      <c r="AWA69" s="831">
        <f t="shared" si="630"/>
        <v>0</v>
      </c>
      <c r="AWC69" s="831">
        <f t="shared" si="630"/>
        <v>0</v>
      </c>
      <c r="AWE69" s="831">
        <f t="shared" si="630"/>
        <v>0</v>
      </c>
      <c r="AWG69" s="831">
        <f t="shared" si="630"/>
        <v>0</v>
      </c>
      <c r="AWI69" s="831">
        <f t="shared" si="630"/>
        <v>0</v>
      </c>
      <c r="AWK69" s="831">
        <f t="shared" si="630"/>
        <v>0</v>
      </c>
      <c r="AWM69" s="831">
        <f t="shared" si="630"/>
        <v>0</v>
      </c>
      <c r="AWO69" s="831">
        <f t="shared" si="630"/>
        <v>0</v>
      </c>
      <c r="AWQ69" s="831">
        <f t="shared" si="630"/>
        <v>0</v>
      </c>
      <c r="AWS69" s="831">
        <f t="shared" si="630"/>
        <v>0</v>
      </c>
      <c r="AWU69" s="831">
        <f t="shared" si="630"/>
        <v>0</v>
      </c>
      <c r="AWW69" s="831">
        <f t="shared" si="630"/>
        <v>0</v>
      </c>
      <c r="AWY69" s="831">
        <f t="shared" si="630"/>
        <v>0</v>
      </c>
      <c r="AXA69" s="831">
        <f t="shared" si="630"/>
        <v>0</v>
      </c>
      <c r="AXC69" s="831">
        <f t="shared" si="662"/>
        <v>0</v>
      </c>
      <c r="AXE69" s="831">
        <f t="shared" si="662"/>
        <v>0</v>
      </c>
      <c r="AXG69" s="831">
        <f t="shared" si="662"/>
        <v>0</v>
      </c>
      <c r="AXI69" s="831">
        <f t="shared" si="662"/>
        <v>0</v>
      </c>
      <c r="AXK69" s="831">
        <f t="shared" si="662"/>
        <v>0</v>
      </c>
      <c r="AXM69" s="831">
        <f t="shared" si="662"/>
        <v>0</v>
      </c>
      <c r="AXO69" s="831">
        <f t="shared" si="662"/>
        <v>0</v>
      </c>
      <c r="AXQ69" s="831">
        <f t="shared" si="662"/>
        <v>0</v>
      </c>
      <c r="AXS69" s="831">
        <f t="shared" si="662"/>
        <v>0</v>
      </c>
      <c r="AXU69" s="831">
        <f t="shared" si="662"/>
        <v>0</v>
      </c>
      <c r="AXW69" s="831">
        <f t="shared" si="662"/>
        <v>0</v>
      </c>
      <c r="AXY69" s="831">
        <f t="shared" si="662"/>
        <v>0</v>
      </c>
      <c r="AYA69" s="831">
        <f t="shared" si="662"/>
        <v>0</v>
      </c>
      <c r="AYC69" s="831">
        <f t="shared" si="662"/>
        <v>0</v>
      </c>
      <c r="AYE69" s="831">
        <f t="shared" si="662"/>
        <v>0</v>
      </c>
      <c r="AYG69" s="831">
        <f t="shared" si="662"/>
        <v>0</v>
      </c>
      <c r="AYI69" s="831">
        <f t="shared" si="662"/>
        <v>0</v>
      </c>
      <c r="AYK69" s="831">
        <f t="shared" si="662"/>
        <v>0</v>
      </c>
      <c r="AYM69" s="831">
        <f t="shared" si="662"/>
        <v>0</v>
      </c>
      <c r="AYO69" s="831">
        <f t="shared" si="662"/>
        <v>0</v>
      </c>
      <c r="AYQ69" s="831">
        <f t="shared" si="662"/>
        <v>0</v>
      </c>
      <c r="AYS69" s="831">
        <f t="shared" si="662"/>
        <v>0</v>
      </c>
      <c r="AYU69" s="831">
        <f t="shared" si="662"/>
        <v>0</v>
      </c>
      <c r="AYW69" s="831">
        <f t="shared" si="662"/>
        <v>0</v>
      </c>
      <c r="AYY69" s="831">
        <f t="shared" si="662"/>
        <v>0</v>
      </c>
      <c r="AZA69" s="831">
        <f t="shared" si="662"/>
        <v>0</v>
      </c>
      <c r="AZC69" s="831">
        <f t="shared" si="662"/>
        <v>0</v>
      </c>
      <c r="AZE69" s="831">
        <f t="shared" si="662"/>
        <v>0</v>
      </c>
      <c r="AZG69" s="831">
        <f t="shared" si="662"/>
        <v>0</v>
      </c>
      <c r="AZI69" s="831">
        <f t="shared" si="662"/>
        <v>0</v>
      </c>
      <c r="AZK69" s="831">
        <f t="shared" si="662"/>
        <v>0</v>
      </c>
      <c r="AZM69" s="831">
        <f t="shared" si="662"/>
        <v>0</v>
      </c>
      <c r="AZO69" s="831">
        <f t="shared" si="694"/>
        <v>0</v>
      </c>
      <c r="AZQ69" s="831">
        <f t="shared" si="694"/>
        <v>0</v>
      </c>
      <c r="AZS69" s="831">
        <f t="shared" si="694"/>
        <v>0</v>
      </c>
      <c r="AZU69" s="831">
        <f t="shared" si="694"/>
        <v>0</v>
      </c>
      <c r="AZW69" s="831">
        <f t="shared" si="694"/>
        <v>0</v>
      </c>
      <c r="AZY69" s="831">
        <f t="shared" si="694"/>
        <v>0</v>
      </c>
      <c r="BAA69" s="831">
        <f t="shared" si="694"/>
        <v>0</v>
      </c>
      <c r="BAC69" s="831">
        <f t="shared" si="694"/>
        <v>0</v>
      </c>
      <c r="BAE69" s="831">
        <f t="shared" si="694"/>
        <v>0</v>
      </c>
      <c r="BAG69" s="831">
        <f t="shared" si="694"/>
        <v>0</v>
      </c>
      <c r="BAI69" s="831">
        <f t="shared" si="694"/>
        <v>0</v>
      </c>
      <c r="BAK69" s="831">
        <f t="shared" si="694"/>
        <v>0</v>
      </c>
      <c r="BAM69" s="831">
        <f t="shared" si="694"/>
        <v>0</v>
      </c>
      <c r="BAO69" s="831">
        <f t="shared" si="694"/>
        <v>0</v>
      </c>
      <c r="BAQ69" s="831">
        <f t="shared" si="694"/>
        <v>0</v>
      </c>
      <c r="BAS69" s="831">
        <f t="shared" si="694"/>
        <v>0</v>
      </c>
      <c r="BAU69" s="831">
        <f t="shared" si="694"/>
        <v>0</v>
      </c>
      <c r="BAW69" s="831">
        <f t="shared" si="694"/>
        <v>0</v>
      </c>
      <c r="BAY69" s="831">
        <f t="shared" si="694"/>
        <v>0</v>
      </c>
      <c r="BBA69" s="831">
        <f t="shared" si="694"/>
        <v>0</v>
      </c>
      <c r="BBC69" s="831">
        <f t="shared" si="694"/>
        <v>0</v>
      </c>
      <c r="BBE69" s="831">
        <f t="shared" si="694"/>
        <v>0</v>
      </c>
      <c r="BBG69" s="831">
        <f t="shared" si="694"/>
        <v>0</v>
      </c>
      <c r="BBI69" s="831">
        <f t="shared" si="694"/>
        <v>0</v>
      </c>
      <c r="BBK69" s="831">
        <f t="shared" si="694"/>
        <v>0</v>
      </c>
      <c r="BBM69" s="831">
        <f t="shared" si="694"/>
        <v>0</v>
      </c>
      <c r="BBO69" s="831">
        <f t="shared" si="694"/>
        <v>0</v>
      </c>
      <c r="BBQ69" s="831">
        <f t="shared" si="694"/>
        <v>0</v>
      </c>
      <c r="BBS69" s="831">
        <f t="shared" si="694"/>
        <v>0</v>
      </c>
      <c r="BBU69" s="831">
        <f t="shared" si="694"/>
        <v>0</v>
      </c>
      <c r="BBW69" s="831">
        <f t="shared" si="694"/>
        <v>0</v>
      </c>
      <c r="BBY69" s="831">
        <f t="shared" si="694"/>
        <v>0</v>
      </c>
      <c r="BCA69" s="831">
        <f t="shared" si="726"/>
        <v>0</v>
      </c>
      <c r="BCC69" s="831">
        <f t="shared" si="726"/>
        <v>0</v>
      </c>
      <c r="BCE69" s="831">
        <f t="shared" si="726"/>
        <v>0</v>
      </c>
      <c r="BCG69" s="831">
        <f t="shared" si="726"/>
        <v>0</v>
      </c>
      <c r="BCI69" s="831">
        <f t="shared" si="726"/>
        <v>0</v>
      </c>
      <c r="BCK69" s="831">
        <f t="shared" si="726"/>
        <v>0</v>
      </c>
      <c r="BCM69" s="831">
        <f t="shared" si="726"/>
        <v>0</v>
      </c>
      <c r="BCO69" s="831">
        <f t="shared" si="726"/>
        <v>0</v>
      </c>
      <c r="BCQ69" s="831">
        <f t="shared" si="726"/>
        <v>0</v>
      </c>
      <c r="BCS69" s="831">
        <f t="shared" si="726"/>
        <v>0</v>
      </c>
      <c r="BCU69" s="831">
        <f t="shared" si="726"/>
        <v>0</v>
      </c>
      <c r="BCW69" s="831">
        <f t="shared" si="726"/>
        <v>0</v>
      </c>
      <c r="BCY69" s="831">
        <f t="shared" si="726"/>
        <v>0</v>
      </c>
      <c r="BDA69" s="831">
        <f t="shared" si="726"/>
        <v>0</v>
      </c>
      <c r="BDC69" s="831">
        <f t="shared" si="726"/>
        <v>0</v>
      </c>
      <c r="BDE69" s="831">
        <f t="shared" si="726"/>
        <v>0</v>
      </c>
      <c r="BDG69" s="831">
        <f t="shared" si="726"/>
        <v>0</v>
      </c>
      <c r="BDI69" s="831">
        <f t="shared" si="726"/>
        <v>0</v>
      </c>
      <c r="BDK69" s="831">
        <f t="shared" si="726"/>
        <v>0</v>
      </c>
      <c r="BDM69" s="831">
        <f t="shared" si="726"/>
        <v>0</v>
      </c>
      <c r="BDO69" s="831">
        <f t="shared" si="726"/>
        <v>0</v>
      </c>
      <c r="BDQ69" s="831">
        <f t="shared" si="726"/>
        <v>0</v>
      </c>
      <c r="BDS69" s="831">
        <f t="shared" si="726"/>
        <v>0</v>
      </c>
      <c r="BDU69" s="831">
        <f t="shared" si="726"/>
        <v>0</v>
      </c>
      <c r="BDW69" s="831">
        <f t="shared" si="726"/>
        <v>0</v>
      </c>
      <c r="BDY69" s="831">
        <f t="shared" si="726"/>
        <v>0</v>
      </c>
      <c r="BEA69" s="831">
        <f t="shared" si="726"/>
        <v>0</v>
      </c>
      <c r="BEC69" s="831">
        <f t="shared" si="726"/>
        <v>0</v>
      </c>
      <c r="BEE69" s="831">
        <f t="shared" si="726"/>
        <v>0</v>
      </c>
      <c r="BEG69" s="831">
        <f t="shared" si="726"/>
        <v>0</v>
      </c>
      <c r="BEI69" s="831">
        <f t="shared" si="726"/>
        <v>0</v>
      </c>
      <c r="BEK69" s="831">
        <f t="shared" si="726"/>
        <v>0</v>
      </c>
      <c r="BEM69" s="831">
        <f t="shared" si="758"/>
        <v>0</v>
      </c>
      <c r="BEO69" s="831">
        <f t="shared" si="758"/>
        <v>0</v>
      </c>
      <c r="BEQ69" s="831">
        <f t="shared" si="758"/>
        <v>0</v>
      </c>
      <c r="BES69" s="831">
        <f t="shared" si="758"/>
        <v>0</v>
      </c>
      <c r="BEU69" s="831">
        <f t="shared" si="758"/>
        <v>0</v>
      </c>
      <c r="BEW69" s="831">
        <f t="shared" si="758"/>
        <v>0</v>
      </c>
      <c r="BEY69" s="831">
        <f t="shared" si="758"/>
        <v>0</v>
      </c>
      <c r="BFA69" s="831">
        <f t="shared" si="758"/>
        <v>0</v>
      </c>
      <c r="BFC69" s="831">
        <f t="shared" si="758"/>
        <v>0</v>
      </c>
      <c r="BFE69" s="831">
        <f t="shared" si="758"/>
        <v>0</v>
      </c>
      <c r="BFG69" s="831">
        <f t="shared" si="758"/>
        <v>0</v>
      </c>
      <c r="BFI69" s="831">
        <f t="shared" si="758"/>
        <v>0</v>
      </c>
      <c r="BFK69" s="831">
        <f t="shared" si="758"/>
        <v>0</v>
      </c>
      <c r="BFM69" s="831">
        <f t="shared" si="758"/>
        <v>0</v>
      </c>
      <c r="BFO69" s="831">
        <f t="shared" si="758"/>
        <v>0</v>
      </c>
      <c r="BFQ69" s="831">
        <f t="shared" si="758"/>
        <v>0</v>
      </c>
      <c r="BFS69" s="831">
        <f t="shared" si="758"/>
        <v>0</v>
      </c>
      <c r="BFU69" s="831">
        <f t="shared" si="758"/>
        <v>0</v>
      </c>
      <c r="BFW69" s="831">
        <f t="shared" si="758"/>
        <v>0</v>
      </c>
      <c r="BFY69" s="831">
        <f t="shared" si="758"/>
        <v>0</v>
      </c>
      <c r="BGA69" s="831">
        <f t="shared" si="758"/>
        <v>0</v>
      </c>
      <c r="BGC69" s="831">
        <f t="shared" si="758"/>
        <v>0</v>
      </c>
      <c r="BGE69" s="831">
        <f t="shared" si="758"/>
        <v>0</v>
      </c>
      <c r="BGG69" s="831">
        <f t="shared" si="758"/>
        <v>0</v>
      </c>
      <c r="BGI69" s="831">
        <f t="shared" si="758"/>
        <v>0</v>
      </c>
      <c r="BGK69" s="831">
        <f t="shared" si="758"/>
        <v>0</v>
      </c>
      <c r="BGM69" s="831">
        <f t="shared" si="758"/>
        <v>0</v>
      </c>
      <c r="BGO69" s="831">
        <f t="shared" si="758"/>
        <v>0</v>
      </c>
      <c r="BGQ69" s="831">
        <f t="shared" si="758"/>
        <v>0</v>
      </c>
      <c r="BGS69" s="831">
        <f t="shared" si="758"/>
        <v>0</v>
      </c>
      <c r="BGU69" s="831">
        <f t="shared" si="758"/>
        <v>0</v>
      </c>
      <c r="BGW69" s="831">
        <f t="shared" si="758"/>
        <v>0</v>
      </c>
      <c r="BGY69" s="831">
        <f t="shared" si="790"/>
        <v>0</v>
      </c>
      <c r="BHA69" s="831">
        <f t="shared" si="790"/>
        <v>0</v>
      </c>
      <c r="BHC69" s="831">
        <f t="shared" si="790"/>
        <v>0</v>
      </c>
      <c r="BHE69" s="831">
        <f t="shared" si="790"/>
        <v>0</v>
      </c>
      <c r="BHG69" s="831">
        <f t="shared" si="790"/>
        <v>0</v>
      </c>
      <c r="BHI69" s="831">
        <f t="shared" si="790"/>
        <v>0</v>
      </c>
      <c r="BHK69" s="831">
        <f t="shared" si="790"/>
        <v>0</v>
      </c>
      <c r="BHM69" s="831">
        <f t="shared" si="790"/>
        <v>0</v>
      </c>
      <c r="BHO69" s="831">
        <f t="shared" si="790"/>
        <v>0</v>
      </c>
      <c r="BHQ69" s="831">
        <f t="shared" si="790"/>
        <v>0</v>
      </c>
      <c r="BHS69" s="831">
        <f t="shared" si="790"/>
        <v>0</v>
      </c>
      <c r="BHU69" s="831">
        <f t="shared" si="790"/>
        <v>0</v>
      </c>
      <c r="BHW69" s="831">
        <f t="shared" si="790"/>
        <v>0</v>
      </c>
      <c r="BHY69" s="831">
        <f t="shared" si="790"/>
        <v>0</v>
      </c>
      <c r="BIA69" s="831">
        <f t="shared" si="790"/>
        <v>0</v>
      </c>
      <c r="BIC69" s="831">
        <f t="shared" si="790"/>
        <v>0</v>
      </c>
      <c r="BIE69" s="831">
        <f t="shared" si="790"/>
        <v>0</v>
      </c>
      <c r="BIG69" s="831">
        <f t="shared" si="790"/>
        <v>0</v>
      </c>
      <c r="BII69" s="831">
        <f t="shared" si="790"/>
        <v>0</v>
      </c>
      <c r="BIK69" s="831">
        <f t="shared" si="790"/>
        <v>0</v>
      </c>
      <c r="BIM69" s="831">
        <f t="shared" si="790"/>
        <v>0</v>
      </c>
      <c r="BIO69" s="831">
        <f t="shared" si="790"/>
        <v>0</v>
      </c>
      <c r="BIQ69" s="831">
        <f t="shared" si="790"/>
        <v>0</v>
      </c>
      <c r="BIS69" s="831">
        <f t="shared" si="790"/>
        <v>0</v>
      </c>
      <c r="BIU69" s="831">
        <f t="shared" si="790"/>
        <v>0</v>
      </c>
      <c r="BIW69" s="831">
        <f t="shared" si="790"/>
        <v>0</v>
      </c>
      <c r="BIY69" s="831">
        <f t="shared" si="790"/>
        <v>0</v>
      </c>
      <c r="BJA69" s="831">
        <f t="shared" si="790"/>
        <v>0</v>
      </c>
      <c r="BJC69" s="831">
        <f t="shared" si="790"/>
        <v>0</v>
      </c>
      <c r="BJE69" s="831">
        <f t="shared" si="790"/>
        <v>0</v>
      </c>
      <c r="BJG69" s="831">
        <f t="shared" si="790"/>
        <v>0</v>
      </c>
      <c r="BJI69" s="831">
        <f t="shared" si="790"/>
        <v>0</v>
      </c>
      <c r="BJK69" s="831">
        <f t="shared" si="822"/>
        <v>0</v>
      </c>
      <c r="BJM69" s="831">
        <f t="shared" si="822"/>
        <v>0</v>
      </c>
      <c r="BJO69" s="831">
        <f t="shared" si="822"/>
        <v>0</v>
      </c>
      <c r="BJQ69" s="831">
        <f t="shared" si="822"/>
        <v>0</v>
      </c>
      <c r="BJS69" s="831">
        <f t="shared" si="822"/>
        <v>0</v>
      </c>
      <c r="BJU69" s="831">
        <f t="shared" si="822"/>
        <v>0</v>
      </c>
      <c r="BJW69" s="831">
        <f t="shared" si="822"/>
        <v>0</v>
      </c>
      <c r="BJY69" s="831">
        <f t="shared" si="822"/>
        <v>0</v>
      </c>
      <c r="BKA69" s="831">
        <f t="shared" si="822"/>
        <v>0</v>
      </c>
      <c r="BKC69" s="831">
        <f t="shared" si="822"/>
        <v>0</v>
      </c>
      <c r="BKE69" s="831">
        <f t="shared" si="822"/>
        <v>0</v>
      </c>
      <c r="BKG69" s="831">
        <f t="shared" si="822"/>
        <v>0</v>
      </c>
      <c r="BKI69" s="831">
        <f t="shared" si="822"/>
        <v>0</v>
      </c>
      <c r="BKK69" s="831">
        <f t="shared" si="822"/>
        <v>0</v>
      </c>
      <c r="BKM69" s="831">
        <f t="shared" si="822"/>
        <v>0</v>
      </c>
      <c r="BKO69" s="831">
        <f t="shared" si="822"/>
        <v>0</v>
      </c>
      <c r="BKQ69" s="831">
        <f t="shared" si="822"/>
        <v>0</v>
      </c>
      <c r="BKS69" s="831">
        <f t="shared" si="822"/>
        <v>0</v>
      </c>
      <c r="BKU69" s="831">
        <f t="shared" si="822"/>
        <v>0</v>
      </c>
      <c r="BKW69" s="831">
        <f t="shared" si="822"/>
        <v>0</v>
      </c>
      <c r="BKY69" s="831">
        <f t="shared" si="822"/>
        <v>0</v>
      </c>
      <c r="BLA69" s="831">
        <f t="shared" si="822"/>
        <v>0</v>
      </c>
      <c r="BLC69" s="831">
        <f t="shared" si="822"/>
        <v>0</v>
      </c>
      <c r="BLE69" s="831">
        <f t="shared" si="822"/>
        <v>0</v>
      </c>
      <c r="BLG69" s="831">
        <f t="shared" si="822"/>
        <v>0</v>
      </c>
      <c r="BLI69" s="831">
        <f t="shared" si="822"/>
        <v>0</v>
      </c>
      <c r="BLK69" s="831">
        <f t="shared" si="822"/>
        <v>0</v>
      </c>
      <c r="BLM69" s="831">
        <f t="shared" si="822"/>
        <v>0</v>
      </c>
      <c r="BLO69" s="831">
        <f t="shared" si="822"/>
        <v>0</v>
      </c>
      <c r="BLQ69" s="831">
        <f t="shared" si="822"/>
        <v>0</v>
      </c>
      <c r="BLS69" s="831">
        <f t="shared" si="822"/>
        <v>0</v>
      </c>
      <c r="BLU69" s="831">
        <f t="shared" si="822"/>
        <v>0</v>
      </c>
      <c r="BLW69" s="831">
        <f t="shared" si="854"/>
        <v>0</v>
      </c>
      <c r="BLY69" s="831">
        <f t="shared" si="854"/>
        <v>0</v>
      </c>
      <c r="BMA69" s="831">
        <f t="shared" si="854"/>
        <v>0</v>
      </c>
      <c r="BMC69" s="831">
        <f t="shared" si="854"/>
        <v>0</v>
      </c>
      <c r="BME69" s="831">
        <f t="shared" si="854"/>
        <v>0</v>
      </c>
      <c r="BMG69" s="831">
        <f t="shared" si="854"/>
        <v>0</v>
      </c>
      <c r="BMI69" s="831">
        <f t="shared" si="854"/>
        <v>0</v>
      </c>
      <c r="BMK69" s="831">
        <f t="shared" si="854"/>
        <v>0</v>
      </c>
      <c r="BMM69" s="831">
        <f t="shared" si="854"/>
        <v>0</v>
      </c>
      <c r="BMO69" s="831">
        <f t="shared" si="854"/>
        <v>0</v>
      </c>
      <c r="BMQ69" s="831">
        <f t="shared" si="854"/>
        <v>0</v>
      </c>
      <c r="BMS69" s="831">
        <f t="shared" si="854"/>
        <v>0</v>
      </c>
      <c r="BMU69" s="831">
        <f t="shared" si="854"/>
        <v>0</v>
      </c>
      <c r="BMW69" s="831">
        <f t="shared" si="854"/>
        <v>0</v>
      </c>
      <c r="BMY69" s="831">
        <f t="shared" si="854"/>
        <v>0</v>
      </c>
      <c r="BNA69" s="831">
        <f t="shared" si="854"/>
        <v>0</v>
      </c>
      <c r="BNC69" s="831">
        <f t="shared" si="854"/>
        <v>0</v>
      </c>
      <c r="BNE69" s="831">
        <f t="shared" si="854"/>
        <v>0</v>
      </c>
      <c r="BNG69" s="831">
        <f t="shared" si="854"/>
        <v>0</v>
      </c>
      <c r="BNI69" s="831">
        <f t="shared" si="854"/>
        <v>0</v>
      </c>
      <c r="BNK69" s="831">
        <f t="shared" si="854"/>
        <v>0</v>
      </c>
      <c r="BNM69" s="831">
        <f t="shared" si="854"/>
        <v>0</v>
      </c>
      <c r="BNO69" s="831">
        <f t="shared" si="854"/>
        <v>0</v>
      </c>
      <c r="BNQ69" s="831">
        <f t="shared" si="854"/>
        <v>0</v>
      </c>
      <c r="BNS69" s="831">
        <f t="shared" si="854"/>
        <v>0</v>
      </c>
      <c r="BNU69" s="831">
        <f t="shared" si="854"/>
        <v>0</v>
      </c>
      <c r="BNW69" s="831">
        <f t="shared" si="854"/>
        <v>0</v>
      </c>
      <c r="BNY69" s="831">
        <f t="shared" si="854"/>
        <v>0</v>
      </c>
      <c r="BOA69" s="831">
        <f t="shared" si="854"/>
        <v>0</v>
      </c>
      <c r="BOC69" s="831">
        <f t="shared" si="854"/>
        <v>0</v>
      </c>
      <c r="BOE69" s="831">
        <f t="shared" si="854"/>
        <v>0</v>
      </c>
      <c r="BOG69" s="831">
        <f t="shared" si="854"/>
        <v>0</v>
      </c>
      <c r="BOI69" s="831">
        <f t="shared" si="886"/>
        <v>0</v>
      </c>
      <c r="BOK69" s="831">
        <f t="shared" si="886"/>
        <v>0</v>
      </c>
      <c r="BOM69" s="831">
        <f t="shared" si="886"/>
        <v>0</v>
      </c>
      <c r="BOO69" s="831">
        <f t="shared" si="886"/>
        <v>0</v>
      </c>
      <c r="BOQ69" s="831">
        <f t="shared" si="886"/>
        <v>0</v>
      </c>
      <c r="BOS69" s="831">
        <f t="shared" si="886"/>
        <v>0</v>
      </c>
      <c r="BOU69" s="831">
        <f t="shared" si="886"/>
        <v>0</v>
      </c>
      <c r="BOW69" s="831">
        <f t="shared" si="886"/>
        <v>0</v>
      </c>
      <c r="BOY69" s="831">
        <f t="shared" si="886"/>
        <v>0</v>
      </c>
      <c r="BPA69" s="831">
        <f t="shared" si="886"/>
        <v>0</v>
      </c>
      <c r="BPC69" s="831">
        <f t="shared" si="886"/>
        <v>0</v>
      </c>
      <c r="BPE69" s="831">
        <f t="shared" si="886"/>
        <v>0</v>
      </c>
      <c r="BPG69" s="831">
        <f t="shared" si="886"/>
        <v>0</v>
      </c>
      <c r="BPI69" s="831">
        <f t="shared" si="886"/>
        <v>0</v>
      </c>
      <c r="BPK69" s="831">
        <f t="shared" si="886"/>
        <v>0</v>
      </c>
      <c r="BPM69" s="831">
        <f t="shared" si="886"/>
        <v>0</v>
      </c>
      <c r="BPO69" s="831">
        <f t="shared" si="886"/>
        <v>0</v>
      </c>
      <c r="BPQ69" s="831">
        <f t="shared" si="886"/>
        <v>0</v>
      </c>
      <c r="BPS69" s="831">
        <f t="shared" si="886"/>
        <v>0</v>
      </c>
      <c r="BPU69" s="831">
        <f t="shared" si="886"/>
        <v>0</v>
      </c>
      <c r="BPW69" s="831">
        <f t="shared" si="886"/>
        <v>0</v>
      </c>
      <c r="BPY69" s="831">
        <f t="shared" si="886"/>
        <v>0</v>
      </c>
      <c r="BQA69" s="831">
        <f t="shared" si="886"/>
        <v>0</v>
      </c>
      <c r="BQC69" s="831">
        <f t="shared" si="886"/>
        <v>0</v>
      </c>
      <c r="BQE69" s="831">
        <f t="shared" si="886"/>
        <v>0</v>
      </c>
      <c r="BQG69" s="831">
        <f t="shared" si="886"/>
        <v>0</v>
      </c>
      <c r="BQI69" s="831">
        <f t="shared" si="886"/>
        <v>0</v>
      </c>
      <c r="BQK69" s="831">
        <f t="shared" si="886"/>
        <v>0</v>
      </c>
      <c r="BQM69" s="831">
        <f t="shared" si="886"/>
        <v>0</v>
      </c>
      <c r="BQO69" s="831">
        <f t="shared" si="886"/>
        <v>0</v>
      </c>
      <c r="BQQ69" s="831">
        <f t="shared" si="886"/>
        <v>0</v>
      </c>
      <c r="BQS69" s="831">
        <f t="shared" si="886"/>
        <v>0</v>
      </c>
      <c r="BQU69" s="831">
        <f t="shared" si="918"/>
        <v>0</v>
      </c>
      <c r="BQW69" s="831">
        <f t="shared" si="918"/>
        <v>0</v>
      </c>
      <c r="BQY69" s="831">
        <f t="shared" si="918"/>
        <v>0</v>
      </c>
      <c r="BRA69" s="831">
        <f t="shared" si="918"/>
        <v>0</v>
      </c>
      <c r="BRC69" s="831">
        <f t="shared" si="918"/>
        <v>0</v>
      </c>
      <c r="BRE69" s="831">
        <f t="shared" si="918"/>
        <v>0</v>
      </c>
      <c r="BRG69" s="831">
        <f t="shared" si="918"/>
        <v>0</v>
      </c>
      <c r="BRI69" s="831">
        <f t="shared" si="918"/>
        <v>0</v>
      </c>
      <c r="BRK69" s="831">
        <f t="shared" si="918"/>
        <v>0</v>
      </c>
      <c r="BRM69" s="831">
        <f t="shared" si="918"/>
        <v>0</v>
      </c>
      <c r="BRO69" s="831">
        <f t="shared" si="918"/>
        <v>0</v>
      </c>
      <c r="BRQ69" s="831">
        <f t="shared" si="918"/>
        <v>0</v>
      </c>
      <c r="BRS69" s="831">
        <f t="shared" si="918"/>
        <v>0</v>
      </c>
      <c r="BRU69" s="831">
        <f t="shared" si="918"/>
        <v>0</v>
      </c>
      <c r="BRW69" s="831">
        <f t="shared" si="918"/>
        <v>0</v>
      </c>
      <c r="BRY69" s="831">
        <f t="shared" si="918"/>
        <v>0</v>
      </c>
      <c r="BSA69" s="831">
        <f t="shared" si="918"/>
        <v>0</v>
      </c>
      <c r="BSC69" s="831">
        <f t="shared" si="918"/>
        <v>0</v>
      </c>
      <c r="BSE69" s="831">
        <f t="shared" si="918"/>
        <v>0</v>
      </c>
      <c r="BSG69" s="831">
        <f t="shared" si="918"/>
        <v>0</v>
      </c>
      <c r="BSI69" s="831">
        <f t="shared" si="918"/>
        <v>0</v>
      </c>
      <c r="BSK69" s="831">
        <f t="shared" si="918"/>
        <v>0</v>
      </c>
      <c r="BSM69" s="831">
        <f t="shared" si="918"/>
        <v>0</v>
      </c>
      <c r="BSO69" s="831">
        <f t="shared" si="918"/>
        <v>0</v>
      </c>
      <c r="BSQ69" s="831">
        <f t="shared" si="918"/>
        <v>0</v>
      </c>
      <c r="BSS69" s="831">
        <f t="shared" si="918"/>
        <v>0</v>
      </c>
      <c r="BSU69" s="831">
        <f t="shared" si="918"/>
        <v>0</v>
      </c>
      <c r="BSW69" s="831">
        <f t="shared" si="918"/>
        <v>0</v>
      </c>
      <c r="BSY69" s="831">
        <f t="shared" si="918"/>
        <v>0</v>
      </c>
      <c r="BTA69" s="831">
        <f t="shared" si="918"/>
        <v>0</v>
      </c>
      <c r="BTC69" s="831">
        <f t="shared" si="918"/>
        <v>0</v>
      </c>
      <c r="BTE69" s="831">
        <f t="shared" si="918"/>
        <v>0</v>
      </c>
      <c r="BTG69" s="831">
        <f t="shared" si="950"/>
        <v>0</v>
      </c>
      <c r="BTI69" s="831">
        <f t="shared" si="950"/>
        <v>0</v>
      </c>
      <c r="BTK69" s="831">
        <f t="shared" si="950"/>
        <v>0</v>
      </c>
      <c r="BTM69" s="831">
        <f t="shared" si="950"/>
        <v>0</v>
      </c>
      <c r="BTO69" s="831">
        <f t="shared" si="950"/>
        <v>0</v>
      </c>
      <c r="BTQ69" s="831">
        <f t="shared" si="950"/>
        <v>0</v>
      </c>
      <c r="BTS69" s="831">
        <f t="shared" si="950"/>
        <v>0</v>
      </c>
      <c r="BTU69" s="831">
        <f t="shared" si="950"/>
        <v>0</v>
      </c>
      <c r="BTW69" s="831">
        <f t="shared" si="950"/>
        <v>0</v>
      </c>
      <c r="BTY69" s="831">
        <f t="shared" si="950"/>
        <v>0</v>
      </c>
      <c r="BUA69" s="831">
        <f t="shared" si="950"/>
        <v>0</v>
      </c>
      <c r="BUC69" s="831">
        <f t="shared" si="950"/>
        <v>0</v>
      </c>
      <c r="BUE69" s="831">
        <f t="shared" si="950"/>
        <v>0</v>
      </c>
      <c r="BUG69" s="831">
        <f t="shared" si="950"/>
        <v>0</v>
      </c>
      <c r="BUI69" s="831">
        <f t="shared" si="950"/>
        <v>0</v>
      </c>
      <c r="BUK69" s="831">
        <f t="shared" si="950"/>
        <v>0</v>
      </c>
      <c r="BUM69" s="831">
        <f t="shared" si="950"/>
        <v>0</v>
      </c>
      <c r="BUO69" s="831">
        <f t="shared" si="950"/>
        <v>0</v>
      </c>
      <c r="BUQ69" s="831">
        <f t="shared" si="950"/>
        <v>0</v>
      </c>
      <c r="BUS69" s="831">
        <f t="shared" si="950"/>
        <v>0</v>
      </c>
      <c r="BUU69" s="831">
        <f t="shared" si="950"/>
        <v>0</v>
      </c>
      <c r="BUW69" s="831">
        <f t="shared" si="950"/>
        <v>0</v>
      </c>
      <c r="BUY69" s="831">
        <f t="shared" si="950"/>
        <v>0</v>
      </c>
      <c r="BVA69" s="831">
        <f t="shared" si="950"/>
        <v>0</v>
      </c>
      <c r="BVC69" s="831">
        <f t="shared" si="950"/>
        <v>0</v>
      </c>
      <c r="BVE69" s="831">
        <f t="shared" si="950"/>
        <v>0</v>
      </c>
      <c r="BVG69" s="831">
        <f t="shared" si="950"/>
        <v>0</v>
      </c>
      <c r="BVI69" s="831">
        <f t="shared" si="950"/>
        <v>0</v>
      </c>
      <c r="BVK69" s="831">
        <f t="shared" si="950"/>
        <v>0</v>
      </c>
      <c r="BVM69" s="831">
        <f t="shared" si="950"/>
        <v>0</v>
      </c>
      <c r="BVO69" s="831">
        <f t="shared" si="950"/>
        <v>0</v>
      </c>
      <c r="BVQ69" s="831">
        <f t="shared" si="950"/>
        <v>0</v>
      </c>
      <c r="BVS69" s="831">
        <f t="shared" si="982"/>
        <v>0</v>
      </c>
      <c r="BVU69" s="831">
        <f t="shared" si="982"/>
        <v>0</v>
      </c>
      <c r="BVW69" s="831">
        <f t="shared" si="982"/>
        <v>0</v>
      </c>
      <c r="BVY69" s="831">
        <f t="shared" si="982"/>
        <v>0</v>
      </c>
      <c r="BWA69" s="831">
        <f t="shared" si="982"/>
        <v>0</v>
      </c>
      <c r="BWC69" s="831">
        <f t="shared" si="982"/>
        <v>0</v>
      </c>
      <c r="BWE69" s="831">
        <f t="shared" si="982"/>
        <v>0</v>
      </c>
      <c r="BWG69" s="831">
        <f t="shared" si="982"/>
        <v>0</v>
      </c>
      <c r="BWI69" s="831">
        <f t="shared" si="982"/>
        <v>0</v>
      </c>
      <c r="BWK69" s="831">
        <f t="shared" si="982"/>
        <v>0</v>
      </c>
      <c r="BWM69" s="831">
        <f t="shared" si="982"/>
        <v>0</v>
      </c>
      <c r="BWO69" s="831">
        <f t="shared" si="982"/>
        <v>0</v>
      </c>
      <c r="BWQ69" s="831">
        <f t="shared" si="982"/>
        <v>0</v>
      </c>
      <c r="BWS69" s="831">
        <f t="shared" si="982"/>
        <v>0</v>
      </c>
      <c r="BWU69" s="831">
        <f t="shared" si="982"/>
        <v>0</v>
      </c>
      <c r="BWW69" s="831">
        <f t="shared" si="982"/>
        <v>0</v>
      </c>
      <c r="BWY69" s="831">
        <f t="shared" si="982"/>
        <v>0</v>
      </c>
      <c r="BXA69" s="831">
        <f t="shared" si="982"/>
        <v>0</v>
      </c>
      <c r="BXC69" s="831">
        <f t="shared" si="982"/>
        <v>0</v>
      </c>
      <c r="BXE69" s="831">
        <f t="shared" si="982"/>
        <v>0</v>
      </c>
      <c r="BXG69" s="831">
        <f t="shared" si="982"/>
        <v>0</v>
      </c>
      <c r="BXI69" s="831">
        <f t="shared" si="982"/>
        <v>0</v>
      </c>
      <c r="BXK69" s="831">
        <f t="shared" si="982"/>
        <v>0</v>
      </c>
      <c r="BXM69" s="831">
        <f t="shared" si="982"/>
        <v>0</v>
      </c>
      <c r="BXO69" s="831">
        <f t="shared" si="982"/>
        <v>0</v>
      </c>
      <c r="BXQ69" s="831">
        <f t="shared" si="982"/>
        <v>0</v>
      </c>
      <c r="BXS69" s="831">
        <f t="shared" si="982"/>
        <v>0</v>
      </c>
      <c r="BXU69" s="831">
        <f t="shared" si="982"/>
        <v>0</v>
      </c>
      <c r="BXW69" s="831">
        <f t="shared" si="982"/>
        <v>0</v>
      </c>
      <c r="BXY69" s="831">
        <f t="shared" si="982"/>
        <v>0</v>
      </c>
      <c r="BYA69" s="831">
        <f t="shared" si="982"/>
        <v>0</v>
      </c>
      <c r="BYC69" s="831">
        <f t="shared" si="982"/>
        <v>0</v>
      </c>
      <c r="BYE69" s="831">
        <f t="shared" si="1014"/>
        <v>0</v>
      </c>
      <c r="BYG69" s="831">
        <f t="shared" si="1014"/>
        <v>0</v>
      </c>
      <c r="BYI69" s="831">
        <f t="shared" si="1014"/>
        <v>0</v>
      </c>
      <c r="BYK69" s="831">
        <f t="shared" si="1014"/>
        <v>0</v>
      </c>
      <c r="BYM69" s="831">
        <f t="shared" si="1014"/>
        <v>0</v>
      </c>
      <c r="BYO69" s="831">
        <f t="shared" si="1014"/>
        <v>0</v>
      </c>
      <c r="BYQ69" s="831">
        <f t="shared" si="1014"/>
        <v>0</v>
      </c>
      <c r="BYS69" s="831">
        <f t="shared" si="1014"/>
        <v>0</v>
      </c>
      <c r="BYU69" s="831">
        <f t="shared" si="1014"/>
        <v>0</v>
      </c>
      <c r="BYW69" s="831">
        <f t="shared" si="1014"/>
        <v>0</v>
      </c>
      <c r="BYY69" s="831">
        <f t="shared" si="1014"/>
        <v>0</v>
      </c>
      <c r="BZA69" s="831">
        <f t="shared" si="1014"/>
        <v>0</v>
      </c>
      <c r="BZC69" s="831">
        <f t="shared" si="1014"/>
        <v>0</v>
      </c>
      <c r="BZE69" s="831">
        <f t="shared" si="1014"/>
        <v>0</v>
      </c>
      <c r="BZG69" s="831">
        <f t="shared" si="1014"/>
        <v>0</v>
      </c>
      <c r="BZI69" s="831">
        <f t="shared" si="1014"/>
        <v>0</v>
      </c>
      <c r="BZK69" s="831">
        <f t="shared" si="1014"/>
        <v>0</v>
      </c>
      <c r="BZM69" s="831">
        <f t="shared" si="1014"/>
        <v>0</v>
      </c>
      <c r="BZO69" s="831">
        <f t="shared" si="1014"/>
        <v>0</v>
      </c>
      <c r="BZQ69" s="831">
        <f t="shared" si="1014"/>
        <v>0</v>
      </c>
      <c r="BZS69" s="831">
        <f t="shared" si="1014"/>
        <v>0</v>
      </c>
      <c r="BZU69" s="831">
        <f t="shared" si="1014"/>
        <v>0</v>
      </c>
      <c r="BZW69" s="831">
        <f t="shared" si="1014"/>
        <v>0</v>
      </c>
      <c r="BZY69" s="831">
        <f t="shared" si="1014"/>
        <v>0</v>
      </c>
      <c r="CAA69" s="831">
        <f t="shared" si="1014"/>
        <v>0</v>
      </c>
      <c r="CAC69" s="831">
        <f t="shared" si="1014"/>
        <v>0</v>
      </c>
      <c r="CAE69" s="831">
        <f t="shared" si="1014"/>
        <v>0</v>
      </c>
      <c r="CAG69" s="831">
        <f t="shared" si="1014"/>
        <v>0</v>
      </c>
      <c r="CAI69" s="831">
        <f t="shared" si="1014"/>
        <v>0</v>
      </c>
      <c r="CAK69" s="831">
        <f t="shared" si="1014"/>
        <v>0</v>
      </c>
      <c r="CAM69" s="831">
        <f t="shared" si="1014"/>
        <v>0</v>
      </c>
      <c r="CAO69" s="831">
        <f t="shared" si="1014"/>
        <v>0</v>
      </c>
      <c r="CAQ69" s="831">
        <f t="shared" si="1046"/>
        <v>0</v>
      </c>
      <c r="CAS69" s="831">
        <f t="shared" si="1046"/>
        <v>0</v>
      </c>
      <c r="CAU69" s="831">
        <f t="shared" si="1046"/>
        <v>0</v>
      </c>
      <c r="CAW69" s="831">
        <f t="shared" si="1046"/>
        <v>0</v>
      </c>
      <c r="CAY69" s="831">
        <f t="shared" si="1046"/>
        <v>0</v>
      </c>
      <c r="CBA69" s="831">
        <f t="shared" si="1046"/>
        <v>0</v>
      </c>
      <c r="CBC69" s="831">
        <f t="shared" si="1046"/>
        <v>0</v>
      </c>
      <c r="CBE69" s="831">
        <f t="shared" si="1046"/>
        <v>0</v>
      </c>
      <c r="CBG69" s="831">
        <f t="shared" si="1046"/>
        <v>0</v>
      </c>
      <c r="CBI69" s="831">
        <f t="shared" si="1046"/>
        <v>0</v>
      </c>
      <c r="CBK69" s="831">
        <f t="shared" si="1046"/>
        <v>0</v>
      </c>
      <c r="CBM69" s="831">
        <f t="shared" si="1046"/>
        <v>0</v>
      </c>
      <c r="CBO69" s="831">
        <f t="shared" si="1046"/>
        <v>0</v>
      </c>
      <c r="CBQ69" s="831">
        <f t="shared" si="1046"/>
        <v>0</v>
      </c>
      <c r="CBS69" s="831">
        <f t="shared" si="1046"/>
        <v>0</v>
      </c>
      <c r="CBU69" s="831">
        <f t="shared" si="1046"/>
        <v>0</v>
      </c>
      <c r="CBW69" s="831">
        <f t="shared" si="1046"/>
        <v>0</v>
      </c>
      <c r="CBY69" s="831">
        <f t="shared" si="1046"/>
        <v>0</v>
      </c>
      <c r="CCA69" s="831">
        <f t="shared" si="1046"/>
        <v>0</v>
      </c>
      <c r="CCC69" s="831">
        <f t="shared" si="1046"/>
        <v>0</v>
      </c>
      <c r="CCE69" s="831">
        <f t="shared" si="1046"/>
        <v>0</v>
      </c>
      <c r="CCG69" s="831">
        <f t="shared" si="1046"/>
        <v>0</v>
      </c>
      <c r="CCI69" s="831">
        <f t="shared" si="1046"/>
        <v>0</v>
      </c>
      <c r="CCK69" s="831">
        <f t="shared" si="1046"/>
        <v>0</v>
      </c>
      <c r="CCM69" s="831">
        <f t="shared" si="1046"/>
        <v>0</v>
      </c>
      <c r="CCO69" s="831">
        <f t="shared" si="1046"/>
        <v>0</v>
      </c>
      <c r="CCQ69" s="831">
        <f t="shared" si="1046"/>
        <v>0</v>
      </c>
      <c r="CCS69" s="831">
        <f t="shared" si="1046"/>
        <v>0</v>
      </c>
      <c r="CCU69" s="831">
        <f t="shared" si="1046"/>
        <v>0</v>
      </c>
      <c r="CCW69" s="831">
        <f t="shared" si="1046"/>
        <v>0</v>
      </c>
      <c r="CCY69" s="831">
        <f t="shared" si="1046"/>
        <v>0</v>
      </c>
      <c r="CDA69" s="831">
        <f t="shared" si="1046"/>
        <v>0</v>
      </c>
      <c r="CDC69" s="831">
        <f t="shared" si="1078"/>
        <v>0</v>
      </c>
      <c r="CDE69" s="831">
        <f t="shared" si="1078"/>
        <v>0</v>
      </c>
      <c r="CDG69" s="831">
        <f t="shared" si="1078"/>
        <v>0</v>
      </c>
      <c r="CDI69" s="831">
        <f t="shared" si="1078"/>
        <v>0</v>
      </c>
      <c r="CDK69" s="831">
        <f t="shared" si="1078"/>
        <v>0</v>
      </c>
      <c r="CDM69" s="831">
        <f t="shared" si="1078"/>
        <v>0</v>
      </c>
      <c r="CDO69" s="831">
        <f t="shared" si="1078"/>
        <v>0</v>
      </c>
      <c r="CDQ69" s="831">
        <f t="shared" si="1078"/>
        <v>0</v>
      </c>
      <c r="CDS69" s="831">
        <f t="shared" si="1078"/>
        <v>0</v>
      </c>
      <c r="CDU69" s="831">
        <f t="shared" si="1078"/>
        <v>0</v>
      </c>
      <c r="CDW69" s="831">
        <f t="shared" si="1078"/>
        <v>0</v>
      </c>
      <c r="CDY69" s="831">
        <f t="shared" si="1078"/>
        <v>0</v>
      </c>
      <c r="CEA69" s="831">
        <f t="shared" si="1078"/>
        <v>0</v>
      </c>
      <c r="CEC69" s="831">
        <f t="shared" si="1078"/>
        <v>0</v>
      </c>
      <c r="CEE69" s="831">
        <f t="shared" si="1078"/>
        <v>0</v>
      </c>
      <c r="CEG69" s="831">
        <f t="shared" si="1078"/>
        <v>0</v>
      </c>
      <c r="CEI69" s="831">
        <f t="shared" si="1078"/>
        <v>0</v>
      </c>
      <c r="CEK69" s="831">
        <f t="shared" si="1078"/>
        <v>0</v>
      </c>
      <c r="CEM69" s="831">
        <f t="shared" si="1078"/>
        <v>0</v>
      </c>
      <c r="CEO69" s="831">
        <f t="shared" si="1078"/>
        <v>0</v>
      </c>
      <c r="CEQ69" s="831">
        <f t="shared" si="1078"/>
        <v>0</v>
      </c>
      <c r="CES69" s="831">
        <f t="shared" si="1078"/>
        <v>0</v>
      </c>
      <c r="CEU69" s="831">
        <f t="shared" si="1078"/>
        <v>0</v>
      </c>
      <c r="CEW69" s="831">
        <f t="shared" si="1078"/>
        <v>0</v>
      </c>
      <c r="CEY69" s="831">
        <f t="shared" si="1078"/>
        <v>0</v>
      </c>
      <c r="CFA69" s="831">
        <f t="shared" si="1078"/>
        <v>0</v>
      </c>
      <c r="CFC69" s="831">
        <f t="shared" si="1078"/>
        <v>0</v>
      </c>
      <c r="CFE69" s="831">
        <f t="shared" si="1078"/>
        <v>0</v>
      </c>
      <c r="CFG69" s="831">
        <f t="shared" si="1078"/>
        <v>0</v>
      </c>
      <c r="CFI69" s="831">
        <f t="shared" si="1078"/>
        <v>0</v>
      </c>
      <c r="CFK69" s="831">
        <f t="shared" si="1078"/>
        <v>0</v>
      </c>
      <c r="CFM69" s="831">
        <f t="shared" si="1078"/>
        <v>0</v>
      </c>
      <c r="CFO69" s="831">
        <f t="shared" si="1110"/>
        <v>0</v>
      </c>
      <c r="CFQ69" s="831">
        <f t="shared" si="1110"/>
        <v>0</v>
      </c>
      <c r="CFS69" s="831">
        <f t="shared" si="1110"/>
        <v>0</v>
      </c>
      <c r="CFU69" s="831">
        <f t="shared" si="1110"/>
        <v>0</v>
      </c>
      <c r="CFW69" s="831">
        <f t="shared" si="1110"/>
        <v>0</v>
      </c>
      <c r="CFY69" s="831">
        <f t="shared" si="1110"/>
        <v>0</v>
      </c>
      <c r="CGA69" s="831">
        <f t="shared" si="1110"/>
        <v>0</v>
      </c>
      <c r="CGC69" s="831">
        <f t="shared" si="1110"/>
        <v>0</v>
      </c>
      <c r="CGE69" s="831">
        <f t="shared" si="1110"/>
        <v>0</v>
      </c>
      <c r="CGG69" s="831">
        <f t="shared" si="1110"/>
        <v>0</v>
      </c>
      <c r="CGI69" s="831">
        <f t="shared" si="1110"/>
        <v>0</v>
      </c>
      <c r="CGK69" s="831">
        <f t="shared" si="1110"/>
        <v>0</v>
      </c>
      <c r="CGM69" s="831">
        <f t="shared" si="1110"/>
        <v>0</v>
      </c>
      <c r="CGO69" s="831">
        <f t="shared" si="1110"/>
        <v>0</v>
      </c>
      <c r="CGQ69" s="831">
        <f t="shared" si="1110"/>
        <v>0</v>
      </c>
      <c r="CGS69" s="831">
        <f t="shared" si="1110"/>
        <v>0</v>
      </c>
      <c r="CGU69" s="831">
        <f t="shared" si="1110"/>
        <v>0</v>
      </c>
      <c r="CGW69" s="831">
        <f t="shared" si="1110"/>
        <v>0</v>
      </c>
      <c r="CGY69" s="831">
        <f t="shared" si="1110"/>
        <v>0</v>
      </c>
      <c r="CHA69" s="831">
        <f t="shared" si="1110"/>
        <v>0</v>
      </c>
      <c r="CHC69" s="831">
        <f t="shared" si="1110"/>
        <v>0</v>
      </c>
      <c r="CHE69" s="831">
        <f t="shared" si="1110"/>
        <v>0</v>
      </c>
      <c r="CHG69" s="831">
        <f t="shared" si="1110"/>
        <v>0</v>
      </c>
      <c r="CHI69" s="831">
        <f t="shared" si="1110"/>
        <v>0</v>
      </c>
      <c r="CHK69" s="831">
        <f t="shared" si="1110"/>
        <v>0</v>
      </c>
      <c r="CHM69" s="831">
        <f t="shared" si="1110"/>
        <v>0</v>
      </c>
      <c r="CHO69" s="831">
        <f t="shared" si="1110"/>
        <v>0</v>
      </c>
      <c r="CHQ69" s="831">
        <f t="shared" si="1110"/>
        <v>0</v>
      </c>
      <c r="CHS69" s="831">
        <f t="shared" si="1110"/>
        <v>0</v>
      </c>
      <c r="CHU69" s="831">
        <f t="shared" si="1110"/>
        <v>0</v>
      </c>
      <c r="CHW69" s="831">
        <f t="shared" si="1110"/>
        <v>0</v>
      </c>
      <c r="CHY69" s="831">
        <f t="shared" si="1110"/>
        <v>0</v>
      </c>
      <c r="CIA69" s="831">
        <f t="shared" si="1142"/>
        <v>0</v>
      </c>
      <c r="CIC69" s="831">
        <f t="shared" si="1142"/>
        <v>0</v>
      </c>
      <c r="CIE69" s="831">
        <f t="shared" si="1142"/>
        <v>0</v>
      </c>
      <c r="CIG69" s="831">
        <f t="shared" si="1142"/>
        <v>0</v>
      </c>
      <c r="CII69" s="831">
        <f t="shared" si="1142"/>
        <v>0</v>
      </c>
      <c r="CIK69" s="831">
        <f t="shared" si="1142"/>
        <v>0</v>
      </c>
      <c r="CIM69" s="831">
        <f t="shared" si="1142"/>
        <v>0</v>
      </c>
      <c r="CIO69" s="831">
        <f t="shared" si="1142"/>
        <v>0</v>
      </c>
      <c r="CIQ69" s="831">
        <f t="shared" si="1142"/>
        <v>0</v>
      </c>
      <c r="CIS69" s="831">
        <f t="shared" si="1142"/>
        <v>0</v>
      </c>
      <c r="CIU69" s="831">
        <f t="shared" si="1142"/>
        <v>0</v>
      </c>
      <c r="CIW69" s="831">
        <f t="shared" si="1142"/>
        <v>0</v>
      </c>
      <c r="CIY69" s="831">
        <f t="shared" si="1142"/>
        <v>0</v>
      </c>
      <c r="CJA69" s="831">
        <f t="shared" si="1142"/>
        <v>0</v>
      </c>
      <c r="CJC69" s="831">
        <f t="shared" si="1142"/>
        <v>0</v>
      </c>
      <c r="CJE69" s="831">
        <f t="shared" si="1142"/>
        <v>0</v>
      </c>
      <c r="CJG69" s="831">
        <f t="shared" si="1142"/>
        <v>0</v>
      </c>
      <c r="CJI69" s="831">
        <f t="shared" si="1142"/>
        <v>0</v>
      </c>
      <c r="CJK69" s="831">
        <f t="shared" si="1142"/>
        <v>0</v>
      </c>
      <c r="CJM69" s="831">
        <f t="shared" si="1142"/>
        <v>0</v>
      </c>
      <c r="CJO69" s="831">
        <f t="shared" si="1142"/>
        <v>0</v>
      </c>
      <c r="CJQ69" s="831">
        <f t="shared" si="1142"/>
        <v>0</v>
      </c>
      <c r="CJS69" s="831">
        <f t="shared" si="1142"/>
        <v>0</v>
      </c>
      <c r="CJU69" s="831">
        <f t="shared" si="1142"/>
        <v>0</v>
      </c>
      <c r="CJW69" s="831">
        <f t="shared" si="1142"/>
        <v>0</v>
      </c>
      <c r="CJY69" s="831">
        <f t="shared" si="1142"/>
        <v>0</v>
      </c>
      <c r="CKA69" s="831">
        <f t="shared" si="1142"/>
        <v>0</v>
      </c>
      <c r="CKC69" s="831">
        <f t="shared" si="1142"/>
        <v>0</v>
      </c>
      <c r="CKE69" s="831">
        <f t="shared" si="1142"/>
        <v>0</v>
      </c>
      <c r="CKG69" s="831">
        <f t="shared" si="1142"/>
        <v>0</v>
      </c>
      <c r="CKI69" s="831">
        <f t="shared" si="1142"/>
        <v>0</v>
      </c>
      <c r="CKK69" s="831">
        <f t="shared" si="1142"/>
        <v>0</v>
      </c>
      <c r="CKM69" s="831">
        <f t="shared" si="1174"/>
        <v>0</v>
      </c>
      <c r="CKO69" s="831">
        <f t="shared" si="1174"/>
        <v>0</v>
      </c>
      <c r="CKQ69" s="831">
        <f t="shared" si="1174"/>
        <v>0</v>
      </c>
      <c r="CKS69" s="831">
        <f t="shared" si="1174"/>
        <v>0</v>
      </c>
      <c r="CKU69" s="831">
        <f t="shared" si="1174"/>
        <v>0</v>
      </c>
      <c r="CKW69" s="831">
        <f t="shared" si="1174"/>
        <v>0</v>
      </c>
      <c r="CKY69" s="831">
        <f t="shared" si="1174"/>
        <v>0</v>
      </c>
      <c r="CLA69" s="831">
        <f t="shared" si="1174"/>
        <v>0</v>
      </c>
      <c r="CLC69" s="831">
        <f t="shared" si="1174"/>
        <v>0</v>
      </c>
      <c r="CLE69" s="831">
        <f t="shared" si="1174"/>
        <v>0</v>
      </c>
      <c r="CLG69" s="831">
        <f t="shared" si="1174"/>
        <v>0</v>
      </c>
      <c r="CLI69" s="831">
        <f t="shared" si="1174"/>
        <v>0</v>
      </c>
      <c r="CLK69" s="831">
        <f t="shared" si="1174"/>
        <v>0</v>
      </c>
      <c r="CLM69" s="831">
        <f t="shared" si="1174"/>
        <v>0</v>
      </c>
      <c r="CLO69" s="831">
        <f t="shared" si="1174"/>
        <v>0</v>
      </c>
      <c r="CLQ69" s="831">
        <f t="shared" si="1174"/>
        <v>0</v>
      </c>
      <c r="CLS69" s="831">
        <f t="shared" si="1174"/>
        <v>0</v>
      </c>
      <c r="CLU69" s="831">
        <f t="shared" si="1174"/>
        <v>0</v>
      </c>
      <c r="CLW69" s="831">
        <f t="shared" si="1174"/>
        <v>0</v>
      </c>
      <c r="CLY69" s="831">
        <f t="shared" si="1174"/>
        <v>0</v>
      </c>
      <c r="CMA69" s="831">
        <f t="shared" si="1174"/>
        <v>0</v>
      </c>
      <c r="CMC69" s="831">
        <f t="shared" si="1174"/>
        <v>0</v>
      </c>
      <c r="CME69" s="831">
        <f t="shared" si="1174"/>
        <v>0</v>
      </c>
      <c r="CMG69" s="831">
        <f t="shared" si="1174"/>
        <v>0</v>
      </c>
      <c r="CMI69" s="831">
        <f t="shared" si="1174"/>
        <v>0</v>
      </c>
      <c r="CMK69" s="831">
        <f t="shared" si="1174"/>
        <v>0</v>
      </c>
      <c r="CMM69" s="831">
        <f t="shared" si="1174"/>
        <v>0</v>
      </c>
      <c r="CMO69" s="831">
        <f t="shared" si="1174"/>
        <v>0</v>
      </c>
      <c r="CMQ69" s="831">
        <f t="shared" si="1174"/>
        <v>0</v>
      </c>
      <c r="CMS69" s="831">
        <f t="shared" si="1174"/>
        <v>0</v>
      </c>
      <c r="CMU69" s="831">
        <f t="shared" si="1174"/>
        <v>0</v>
      </c>
      <c r="CMW69" s="831">
        <f t="shared" si="1174"/>
        <v>0</v>
      </c>
      <c r="CMY69" s="831">
        <f t="shared" si="1206"/>
        <v>0</v>
      </c>
      <c r="CNA69" s="831">
        <f t="shared" si="1206"/>
        <v>0</v>
      </c>
      <c r="CNC69" s="831">
        <f t="shared" si="1206"/>
        <v>0</v>
      </c>
      <c r="CNE69" s="831">
        <f t="shared" si="1206"/>
        <v>0</v>
      </c>
      <c r="CNG69" s="831">
        <f t="shared" si="1206"/>
        <v>0</v>
      </c>
      <c r="CNI69" s="831">
        <f t="shared" si="1206"/>
        <v>0</v>
      </c>
      <c r="CNK69" s="831">
        <f t="shared" si="1206"/>
        <v>0</v>
      </c>
      <c r="CNM69" s="831">
        <f t="shared" si="1206"/>
        <v>0</v>
      </c>
      <c r="CNO69" s="831">
        <f t="shared" si="1206"/>
        <v>0</v>
      </c>
      <c r="CNQ69" s="831">
        <f t="shared" si="1206"/>
        <v>0</v>
      </c>
      <c r="CNS69" s="831">
        <f t="shared" si="1206"/>
        <v>0</v>
      </c>
      <c r="CNU69" s="831">
        <f t="shared" si="1206"/>
        <v>0</v>
      </c>
      <c r="CNW69" s="831">
        <f t="shared" si="1206"/>
        <v>0</v>
      </c>
      <c r="CNY69" s="831">
        <f t="shared" si="1206"/>
        <v>0</v>
      </c>
      <c r="COA69" s="831">
        <f t="shared" si="1206"/>
        <v>0</v>
      </c>
      <c r="COC69" s="831">
        <f t="shared" si="1206"/>
        <v>0</v>
      </c>
      <c r="COE69" s="831">
        <f t="shared" si="1206"/>
        <v>0</v>
      </c>
      <c r="COG69" s="831">
        <f t="shared" si="1206"/>
        <v>0</v>
      </c>
      <c r="COI69" s="831">
        <f t="shared" si="1206"/>
        <v>0</v>
      </c>
      <c r="COK69" s="831">
        <f t="shared" si="1206"/>
        <v>0</v>
      </c>
      <c r="COM69" s="831">
        <f t="shared" si="1206"/>
        <v>0</v>
      </c>
      <c r="COO69" s="831">
        <f t="shared" si="1206"/>
        <v>0</v>
      </c>
      <c r="COQ69" s="831">
        <f t="shared" si="1206"/>
        <v>0</v>
      </c>
      <c r="COS69" s="831">
        <f t="shared" si="1206"/>
        <v>0</v>
      </c>
      <c r="COU69" s="831">
        <f t="shared" si="1206"/>
        <v>0</v>
      </c>
      <c r="COW69" s="831">
        <f t="shared" si="1206"/>
        <v>0</v>
      </c>
      <c r="COY69" s="831">
        <f t="shared" si="1206"/>
        <v>0</v>
      </c>
      <c r="CPA69" s="831">
        <f t="shared" si="1206"/>
        <v>0</v>
      </c>
      <c r="CPC69" s="831">
        <f t="shared" si="1206"/>
        <v>0</v>
      </c>
      <c r="CPE69" s="831">
        <f t="shared" si="1206"/>
        <v>0</v>
      </c>
      <c r="CPG69" s="831">
        <f t="shared" si="1206"/>
        <v>0</v>
      </c>
      <c r="CPI69" s="831">
        <f t="shared" si="1206"/>
        <v>0</v>
      </c>
      <c r="CPK69" s="831">
        <f t="shared" si="1238"/>
        <v>0</v>
      </c>
      <c r="CPM69" s="831">
        <f t="shared" si="1238"/>
        <v>0</v>
      </c>
      <c r="CPO69" s="831">
        <f t="shared" si="1238"/>
        <v>0</v>
      </c>
      <c r="CPQ69" s="831">
        <f t="shared" si="1238"/>
        <v>0</v>
      </c>
      <c r="CPS69" s="831">
        <f t="shared" si="1238"/>
        <v>0</v>
      </c>
      <c r="CPU69" s="831">
        <f t="shared" si="1238"/>
        <v>0</v>
      </c>
      <c r="CPW69" s="831">
        <f t="shared" si="1238"/>
        <v>0</v>
      </c>
      <c r="CPY69" s="831">
        <f t="shared" si="1238"/>
        <v>0</v>
      </c>
      <c r="CQA69" s="831">
        <f t="shared" si="1238"/>
        <v>0</v>
      </c>
      <c r="CQC69" s="831">
        <f t="shared" si="1238"/>
        <v>0</v>
      </c>
      <c r="CQE69" s="831">
        <f t="shared" si="1238"/>
        <v>0</v>
      </c>
      <c r="CQG69" s="831">
        <f t="shared" si="1238"/>
        <v>0</v>
      </c>
      <c r="CQI69" s="831">
        <f t="shared" si="1238"/>
        <v>0</v>
      </c>
      <c r="CQK69" s="831">
        <f t="shared" si="1238"/>
        <v>0</v>
      </c>
      <c r="CQM69" s="831">
        <f t="shared" si="1238"/>
        <v>0</v>
      </c>
      <c r="CQO69" s="831">
        <f t="shared" si="1238"/>
        <v>0</v>
      </c>
      <c r="CQQ69" s="831">
        <f t="shared" si="1238"/>
        <v>0</v>
      </c>
      <c r="CQS69" s="831">
        <f t="shared" si="1238"/>
        <v>0</v>
      </c>
      <c r="CQU69" s="831">
        <f t="shared" si="1238"/>
        <v>0</v>
      </c>
      <c r="CQW69" s="831">
        <f t="shared" si="1238"/>
        <v>0</v>
      </c>
      <c r="CQY69" s="831">
        <f t="shared" si="1238"/>
        <v>0</v>
      </c>
      <c r="CRA69" s="831">
        <f t="shared" si="1238"/>
        <v>0</v>
      </c>
      <c r="CRC69" s="831">
        <f t="shared" si="1238"/>
        <v>0</v>
      </c>
      <c r="CRE69" s="831">
        <f t="shared" si="1238"/>
        <v>0</v>
      </c>
      <c r="CRG69" s="831">
        <f t="shared" si="1238"/>
        <v>0</v>
      </c>
      <c r="CRI69" s="831">
        <f t="shared" si="1238"/>
        <v>0</v>
      </c>
      <c r="CRK69" s="831">
        <f t="shared" si="1238"/>
        <v>0</v>
      </c>
      <c r="CRM69" s="831">
        <f t="shared" si="1238"/>
        <v>0</v>
      </c>
      <c r="CRO69" s="831">
        <f t="shared" si="1238"/>
        <v>0</v>
      </c>
      <c r="CRQ69" s="831">
        <f t="shared" si="1238"/>
        <v>0</v>
      </c>
      <c r="CRS69" s="831">
        <f t="shared" si="1238"/>
        <v>0</v>
      </c>
      <c r="CRU69" s="831">
        <f t="shared" si="1238"/>
        <v>0</v>
      </c>
      <c r="CRW69" s="831">
        <f t="shared" si="1270"/>
        <v>0</v>
      </c>
      <c r="CRY69" s="831">
        <f t="shared" si="1270"/>
        <v>0</v>
      </c>
      <c r="CSA69" s="831">
        <f t="shared" si="1270"/>
        <v>0</v>
      </c>
      <c r="CSC69" s="831">
        <f t="shared" si="1270"/>
        <v>0</v>
      </c>
      <c r="CSE69" s="831">
        <f t="shared" si="1270"/>
        <v>0</v>
      </c>
      <c r="CSG69" s="831">
        <f t="shared" si="1270"/>
        <v>0</v>
      </c>
      <c r="CSI69" s="831">
        <f t="shared" si="1270"/>
        <v>0</v>
      </c>
      <c r="CSK69" s="831">
        <f t="shared" si="1270"/>
        <v>0</v>
      </c>
      <c r="CSM69" s="831">
        <f t="shared" si="1270"/>
        <v>0</v>
      </c>
      <c r="CSO69" s="831">
        <f t="shared" si="1270"/>
        <v>0</v>
      </c>
      <c r="CSQ69" s="831">
        <f t="shared" si="1270"/>
        <v>0</v>
      </c>
      <c r="CSS69" s="831">
        <f t="shared" si="1270"/>
        <v>0</v>
      </c>
      <c r="CSU69" s="831">
        <f t="shared" si="1270"/>
        <v>0</v>
      </c>
      <c r="CSW69" s="831">
        <f t="shared" si="1270"/>
        <v>0</v>
      </c>
      <c r="CSY69" s="831">
        <f t="shared" si="1270"/>
        <v>0</v>
      </c>
      <c r="CTA69" s="831">
        <f t="shared" si="1270"/>
        <v>0</v>
      </c>
      <c r="CTC69" s="831">
        <f t="shared" si="1270"/>
        <v>0</v>
      </c>
      <c r="CTE69" s="831">
        <f t="shared" si="1270"/>
        <v>0</v>
      </c>
      <c r="CTG69" s="831">
        <f t="shared" si="1270"/>
        <v>0</v>
      </c>
      <c r="CTI69" s="831">
        <f t="shared" si="1270"/>
        <v>0</v>
      </c>
      <c r="CTK69" s="831">
        <f t="shared" si="1270"/>
        <v>0</v>
      </c>
      <c r="CTM69" s="831">
        <f t="shared" si="1270"/>
        <v>0</v>
      </c>
      <c r="CTO69" s="831">
        <f t="shared" si="1270"/>
        <v>0</v>
      </c>
      <c r="CTQ69" s="831">
        <f t="shared" si="1270"/>
        <v>0</v>
      </c>
      <c r="CTS69" s="831">
        <f t="shared" si="1270"/>
        <v>0</v>
      </c>
      <c r="CTU69" s="831">
        <f t="shared" si="1270"/>
        <v>0</v>
      </c>
      <c r="CTW69" s="831">
        <f t="shared" si="1270"/>
        <v>0</v>
      </c>
      <c r="CTY69" s="831">
        <f t="shared" si="1270"/>
        <v>0</v>
      </c>
      <c r="CUA69" s="831">
        <f t="shared" si="1270"/>
        <v>0</v>
      </c>
      <c r="CUC69" s="831">
        <f t="shared" si="1270"/>
        <v>0</v>
      </c>
      <c r="CUE69" s="831">
        <f t="shared" si="1270"/>
        <v>0</v>
      </c>
      <c r="CUG69" s="831">
        <f t="shared" si="1270"/>
        <v>0</v>
      </c>
      <c r="CUI69" s="831">
        <f t="shared" si="1302"/>
        <v>0</v>
      </c>
      <c r="CUK69" s="831">
        <f t="shared" si="1302"/>
        <v>0</v>
      </c>
      <c r="CUM69" s="831">
        <f t="shared" si="1302"/>
        <v>0</v>
      </c>
      <c r="CUO69" s="831">
        <f t="shared" si="1302"/>
        <v>0</v>
      </c>
      <c r="CUQ69" s="831">
        <f t="shared" si="1302"/>
        <v>0</v>
      </c>
      <c r="CUS69" s="831">
        <f t="shared" si="1302"/>
        <v>0</v>
      </c>
      <c r="CUU69" s="831">
        <f t="shared" si="1302"/>
        <v>0</v>
      </c>
      <c r="CUW69" s="831">
        <f t="shared" si="1302"/>
        <v>0</v>
      </c>
      <c r="CUY69" s="831">
        <f t="shared" si="1302"/>
        <v>0</v>
      </c>
      <c r="CVA69" s="831">
        <f t="shared" si="1302"/>
        <v>0</v>
      </c>
      <c r="CVC69" s="831">
        <f t="shared" si="1302"/>
        <v>0</v>
      </c>
      <c r="CVE69" s="831">
        <f t="shared" si="1302"/>
        <v>0</v>
      </c>
      <c r="CVG69" s="831">
        <f t="shared" si="1302"/>
        <v>0</v>
      </c>
      <c r="CVI69" s="831">
        <f t="shared" si="1302"/>
        <v>0</v>
      </c>
      <c r="CVK69" s="831">
        <f t="shared" si="1302"/>
        <v>0</v>
      </c>
      <c r="CVM69" s="831">
        <f t="shared" si="1302"/>
        <v>0</v>
      </c>
      <c r="CVO69" s="831">
        <f t="shared" si="1302"/>
        <v>0</v>
      </c>
      <c r="CVQ69" s="831">
        <f t="shared" si="1302"/>
        <v>0</v>
      </c>
      <c r="CVS69" s="831">
        <f t="shared" si="1302"/>
        <v>0</v>
      </c>
      <c r="CVU69" s="831">
        <f t="shared" si="1302"/>
        <v>0</v>
      </c>
      <c r="CVW69" s="831">
        <f t="shared" si="1302"/>
        <v>0</v>
      </c>
      <c r="CVY69" s="831">
        <f t="shared" si="1302"/>
        <v>0</v>
      </c>
      <c r="CWA69" s="831">
        <f t="shared" si="1302"/>
        <v>0</v>
      </c>
      <c r="CWC69" s="831">
        <f t="shared" si="1302"/>
        <v>0</v>
      </c>
      <c r="CWE69" s="831">
        <f t="shared" si="1302"/>
        <v>0</v>
      </c>
      <c r="CWG69" s="831">
        <f t="shared" si="1302"/>
        <v>0</v>
      </c>
      <c r="CWI69" s="831">
        <f t="shared" si="1302"/>
        <v>0</v>
      </c>
      <c r="CWK69" s="831">
        <f t="shared" si="1302"/>
        <v>0</v>
      </c>
      <c r="CWM69" s="831">
        <f t="shared" si="1302"/>
        <v>0</v>
      </c>
      <c r="CWO69" s="831">
        <f t="shared" si="1302"/>
        <v>0</v>
      </c>
      <c r="CWQ69" s="831">
        <f t="shared" si="1302"/>
        <v>0</v>
      </c>
      <c r="CWS69" s="831">
        <f t="shared" si="1302"/>
        <v>0</v>
      </c>
      <c r="CWU69" s="831">
        <f t="shared" si="1334"/>
        <v>0</v>
      </c>
      <c r="CWW69" s="831">
        <f t="shared" si="1334"/>
        <v>0</v>
      </c>
      <c r="CWY69" s="831">
        <f t="shared" si="1334"/>
        <v>0</v>
      </c>
      <c r="CXA69" s="831">
        <f t="shared" si="1334"/>
        <v>0</v>
      </c>
      <c r="CXC69" s="831">
        <f t="shared" si="1334"/>
        <v>0</v>
      </c>
      <c r="CXE69" s="831">
        <f t="shared" si="1334"/>
        <v>0</v>
      </c>
      <c r="CXG69" s="831">
        <f t="shared" si="1334"/>
        <v>0</v>
      </c>
      <c r="CXI69" s="831">
        <f t="shared" si="1334"/>
        <v>0</v>
      </c>
      <c r="CXK69" s="831">
        <f t="shared" si="1334"/>
        <v>0</v>
      </c>
      <c r="CXM69" s="831">
        <f t="shared" si="1334"/>
        <v>0</v>
      </c>
      <c r="CXO69" s="831">
        <f t="shared" si="1334"/>
        <v>0</v>
      </c>
      <c r="CXQ69" s="831">
        <f t="shared" si="1334"/>
        <v>0</v>
      </c>
      <c r="CXS69" s="831">
        <f t="shared" si="1334"/>
        <v>0</v>
      </c>
      <c r="CXU69" s="831">
        <f t="shared" si="1334"/>
        <v>0</v>
      </c>
      <c r="CXW69" s="831">
        <f t="shared" si="1334"/>
        <v>0</v>
      </c>
      <c r="CXY69" s="831">
        <f t="shared" si="1334"/>
        <v>0</v>
      </c>
      <c r="CYA69" s="831">
        <f t="shared" si="1334"/>
        <v>0</v>
      </c>
      <c r="CYC69" s="831">
        <f t="shared" si="1334"/>
        <v>0</v>
      </c>
      <c r="CYE69" s="831">
        <f t="shared" si="1334"/>
        <v>0</v>
      </c>
      <c r="CYG69" s="831">
        <f t="shared" si="1334"/>
        <v>0</v>
      </c>
      <c r="CYI69" s="831">
        <f t="shared" si="1334"/>
        <v>0</v>
      </c>
      <c r="CYK69" s="831">
        <f t="shared" si="1334"/>
        <v>0</v>
      </c>
      <c r="CYM69" s="831">
        <f t="shared" si="1334"/>
        <v>0</v>
      </c>
      <c r="CYO69" s="831">
        <f t="shared" si="1334"/>
        <v>0</v>
      </c>
      <c r="CYQ69" s="831">
        <f t="shared" si="1334"/>
        <v>0</v>
      </c>
      <c r="CYS69" s="831">
        <f t="shared" si="1334"/>
        <v>0</v>
      </c>
      <c r="CYU69" s="831">
        <f t="shared" si="1334"/>
        <v>0</v>
      </c>
      <c r="CYW69" s="831">
        <f t="shared" si="1334"/>
        <v>0</v>
      </c>
      <c r="CYY69" s="831">
        <f t="shared" si="1334"/>
        <v>0</v>
      </c>
      <c r="CZA69" s="831">
        <f t="shared" si="1334"/>
        <v>0</v>
      </c>
      <c r="CZC69" s="831">
        <f t="shared" si="1334"/>
        <v>0</v>
      </c>
      <c r="CZE69" s="831">
        <f t="shared" si="1334"/>
        <v>0</v>
      </c>
      <c r="CZG69" s="831">
        <f t="shared" si="1366"/>
        <v>0</v>
      </c>
      <c r="CZI69" s="831">
        <f t="shared" si="1366"/>
        <v>0</v>
      </c>
      <c r="CZK69" s="831">
        <f t="shared" si="1366"/>
        <v>0</v>
      </c>
      <c r="CZM69" s="831">
        <f t="shared" si="1366"/>
        <v>0</v>
      </c>
      <c r="CZO69" s="831">
        <f t="shared" si="1366"/>
        <v>0</v>
      </c>
      <c r="CZQ69" s="831">
        <f t="shared" si="1366"/>
        <v>0</v>
      </c>
      <c r="CZS69" s="831">
        <f t="shared" si="1366"/>
        <v>0</v>
      </c>
      <c r="CZU69" s="831">
        <f t="shared" si="1366"/>
        <v>0</v>
      </c>
      <c r="CZW69" s="831">
        <f t="shared" si="1366"/>
        <v>0</v>
      </c>
      <c r="CZY69" s="831">
        <f t="shared" si="1366"/>
        <v>0</v>
      </c>
      <c r="DAA69" s="831">
        <f t="shared" si="1366"/>
        <v>0</v>
      </c>
      <c r="DAC69" s="831">
        <f t="shared" si="1366"/>
        <v>0</v>
      </c>
      <c r="DAE69" s="831">
        <f t="shared" si="1366"/>
        <v>0</v>
      </c>
      <c r="DAG69" s="831">
        <f t="shared" si="1366"/>
        <v>0</v>
      </c>
      <c r="DAI69" s="831">
        <f t="shared" si="1366"/>
        <v>0</v>
      </c>
      <c r="DAK69" s="831">
        <f t="shared" si="1366"/>
        <v>0</v>
      </c>
      <c r="DAM69" s="831">
        <f t="shared" si="1366"/>
        <v>0</v>
      </c>
      <c r="DAO69" s="831">
        <f t="shared" si="1366"/>
        <v>0</v>
      </c>
      <c r="DAQ69" s="831">
        <f t="shared" si="1366"/>
        <v>0</v>
      </c>
      <c r="DAS69" s="831">
        <f t="shared" si="1366"/>
        <v>0</v>
      </c>
      <c r="DAU69" s="831">
        <f t="shared" si="1366"/>
        <v>0</v>
      </c>
      <c r="DAW69" s="831">
        <f t="shared" si="1366"/>
        <v>0</v>
      </c>
      <c r="DAY69" s="831">
        <f t="shared" si="1366"/>
        <v>0</v>
      </c>
      <c r="DBA69" s="831">
        <f t="shared" si="1366"/>
        <v>0</v>
      </c>
      <c r="DBC69" s="831">
        <f t="shared" si="1366"/>
        <v>0</v>
      </c>
      <c r="DBE69" s="831">
        <f t="shared" si="1366"/>
        <v>0</v>
      </c>
      <c r="DBG69" s="831">
        <f t="shared" si="1366"/>
        <v>0</v>
      </c>
      <c r="DBI69" s="831">
        <f t="shared" si="1366"/>
        <v>0</v>
      </c>
      <c r="DBK69" s="831">
        <f t="shared" si="1366"/>
        <v>0</v>
      </c>
      <c r="DBM69" s="831">
        <f t="shared" si="1366"/>
        <v>0</v>
      </c>
      <c r="DBO69" s="831">
        <f t="shared" si="1366"/>
        <v>0</v>
      </c>
      <c r="DBQ69" s="831">
        <f t="shared" si="1366"/>
        <v>0</v>
      </c>
      <c r="DBS69" s="831">
        <f t="shared" si="1398"/>
        <v>0</v>
      </c>
      <c r="DBU69" s="831">
        <f t="shared" si="1398"/>
        <v>0</v>
      </c>
      <c r="DBW69" s="831">
        <f t="shared" si="1398"/>
        <v>0</v>
      </c>
      <c r="DBY69" s="831">
        <f t="shared" si="1398"/>
        <v>0</v>
      </c>
      <c r="DCA69" s="831">
        <f t="shared" si="1398"/>
        <v>0</v>
      </c>
      <c r="DCC69" s="831">
        <f t="shared" si="1398"/>
        <v>0</v>
      </c>
      <c r="DCE69" s="831">
        <f t="shared" si="1398"/>
        <v>0</v>
      </c>
      <c r="DCG69" s="831">
        <f t="shared" si="1398"/>
        <v>0</v>
      </c>
      <c r="DCI69" s="831">
        <f t="shared" si="1398"/>
        <v>0</v>
      </c>
      <c r="DCK69" s="831">
        <f t="shared" si="1398"/>
        <v>0</v>
      </c>
      <c r="DCM69" s="831">
        <f t="shared" si="1398"/>
        <v>0</v>
      </c>
      <c r="DCO69" s="831">
        <f t="shared" si="1398"/>
        <v>0</v>
      </c>
      <c r="DCQ69" s="831">
        <f t="shared" si="1398"/>
        <v>0</v>
      </c>
      <c r="DCS69" s="831">
        <f t="shared" si="1398"/>
        <v>0</v>
      </c>
      <c r="DCU69" s="831">
        <f t="shared" si="1398"/>
        <v>0</v>
      </c>
      <c r="DCW69" s="831">
        <f t="shared" si="1398"/>
        <v>0</v>
      </c>
      <c r="DCY69" s="831">
        <f t="shared" si="1398"/>
        <v>0</v>
      </c>
      <c r="DDA69" s="831">
        <f t="shared" si="1398"/>
        <v>0</v>
      </c>
      <c r="DDC69" s="831">
        <f t="shared" si="1398"/>
        <v>0</v>
      </c>
      <c r="DDE69" s="831">
        <f t="shared" si="1398"/>
        <v>0</v>
      </c>
      <c r="DDG69" s="831">
        <f t="shared" si="1398"/>
        <v>0</v>
      </c>
      <c r="DDI69" s="831">
        <f t="shared" si="1398"/>
        <v>0</v>
      </c>
      <c r="DDK69" s="831">
        <f t="shared" si="1398"/>
        <v>0</v>
      </c>
      <c r="DDM69" s="831">
        <f t="shared" si="1398"/>
        <v>0</v>
      </c>
      <c r="DDO69" s="831">
        <f t="shared" si="1398"/>
        <v>0</v>
      </c>
      <c r="DDQ69" s="831">
        <f t="shared" si="1398"/>
        <v>0</v>
      </c>
      <c r="DDS69" s="831">
        <f t="shared" si="1398"/>
        <v>0</v>
      </c>
      <c r="DDU69" s="831">
        <f t="shared" si="1398"/>
        <v>0</v>
      </c>
      <c r="DDW69" s="831">
        <f t="shared" si="1398"/>
        <v>0</v>
      </c>
      <c r="DDY69" s="831">
        <f t="shared" si="1398"/>
        <v>0</v>
      </c>
      <c r="DEA69" s="831">
        <f t="shared" si="1398"/>
        <v>0</v>
      </c>
      <c r="DEC69" s="831">
        <f t="shared" si="1398"/>
        <v>0</v>
      </c>
      <c r="DEE69" s="831">
        <f t="shared" si="1430"/>
        <v>0</v>
      </c>
      <c r="DEG69" s="831">
        <f t="shared" si="1430"/>
        <v>0</v>
      </c>
      <c r="DEI69" s="831">
        <f t="shared" si="1430"/>
        <v>0</v>
      </c>
      <c r="DEK69" s="831">
        <f t="shared" si="1430"/>
        <v>0</v>
      </c>
      <c r="DEM69" s="831">
        <f t="shared" si="1430"/>
        <v>0</v>
      </c>
      <c r="DEO69" s="831">
        <f t="shared" si="1430"/>
        <v>0</v>
      </c>
      <c r="DEQ69" s="831">
        <f t="shared" si="1430"/>
        <v>0</v>
      </c>
      <c r="DES69" s="831">
        <f t="shared" si="1430"/>
        <v>0</v>
      </c>
      <c r="DEU69" s="831">
        <f t="shared" si="1430"/>
        <v>0</v>
      </c>
      <c r="DEW69" s="831">
        <f t="shared" si="1430"/>
        <v>0</v>
      </c>
      <c r="DEY69" s="831">
        <f t="shared" si="1430"/>
        <v>0</v>
      </c>
      <c r="DFA69" s="831">
        <f t="shared" si="1430"/>
        <v>0</v>
      </c>
      <c r="DFC69" s="831">
        <f t="shared" si="1430"/>
        <v>0</v>
      </c>
      <c r="DFE69" s="831">
        <f t="shared" si="1430"/>
        <v>0</v>
      </c>
      <c r="DFG69" s="831">
        <f t="shared" si="1430"/>
        <v>0</v>
      </c>
      <c r="DFI69" s="831">
        <f t="shared" si="1430"/>
        <v>0</v>
      </c>
      <c r="DFK69" s="831">
        <f t="shared" si="1430"/>
        <v>0</v>
      </c>
      <c r="DFM69" s="831">
        <f t="shared" si="1430"/>
        <v>0</v>
      </c>
      <c r="DFO69" s="831">
        <f t="shared" si="1430"/>
        <v>0</v>
      </c>
      <c r="DFQ69" s="831">
        <f t="shared" si="1430"/>
        <v>0</v>
      </c>
      <c r="DFS69" s="831">
        <f t="shared" si="1430"/>
        <v>0</v>
      </c>
      <c r="DFU69" s="831">
        <f t="shared" si="1430"/>
        <v>0</v>
      </c>
      <c r="DFW69" s="831">
        <f t="shared" si="1430"/>
        <v>0</v>
      </c>
      <c r="DFY69" s="831">
        <f t="shared" si="1430"/>
        <v>0</v>
      </c>
      <c r="DGA69" s="831">
        <f t="shared" si="1430"/>
        <v>0</v>
      </c>
      <c r="DGC69" s="831">
        <f t="shared" si="1430"/>
        <v>0</v>
      </c>
      <c r="DGE69" s="831">
        <f t="shared" si="1430"/>
        <v>0</v>
      </c>
      <c r="DGG69" s="831">
        <f t="shared" si="1430"/>
        <v>0</v>
      </c>
      <c r="DGI69" s="831">
        <f t="shared" si="1430"/>
        <v>0</v>
      </c>
      <c r="DGK69" s="831">
        <f t="shared" si="1430"/>
        <v>0</v>
      </c>
      <c r="DGM69" s="831">
        <f t="shared" si="1430"/>
        <v>0</v>
      </c>
      <c r="DGO69" s="831">
        <f t="shared" si="1430"/>
        <v>0</v>
      </c>
      <c r="DGQ69" s="831">
        <f t="shared" si="1462"/>
        <v>0</v>
      </c>
      <c r="DGS69" s="831">
        <f t="shared" si="1462"/>
        <v>0</v>
      </c>
      <c r="DGU69" s="831">
        <f t="shared" si="1462"/>
        <v>0</v>
      </c>
      <c r="DGW69" s="831">
        <f t="shared" si="1462"/>
        <v>0</v>
      </c>
      <c r="DGY69" s="831">
        <f t="shared" si="1462"/>
        <v>0</v>
      </c>
      <c r="DHA69" s="831">
        <f t="shared" si="1462"/>
        <v>0</v>
      </c>
      <c r="DHC69" s="831">
        <f t="shared" si="1462"/>
        <v>0</v>
      </c>
      <c r="DHE69" s="831">
        <f t="shared" si="1462"/>
        <v>0</v>
      </c>
      <c r="DHG69" s="831">
        <f t="shared" si="1462"/>
        <v>0</v>
      </c>
      <c r="DHI69" s="831">
        <f t="shared" si="1462"/>
        <v>0</v>
      </c>
      <c r="DHK69" s="831">
        <f t="shared" si="1462"/>
        <v>0</v>
      </c>
      <c r="DHM69" s="831">
        <f t="shared" si="1462"/>
        <v>0</v>
      </c>
      <c r="DHO69" s="831">
        <f t="shared" si="1462"/>
        <v>0</v>
      </c>
      <c r="DHQ69" s="831">
        <f t="shared" si="1462"/>
        <v>0</v>
      </c>
      <c r="DHS69" s="831">
        <f t="shared" si="1462"/>
        <v>0</v>
      </c>
      <c r="DHU69" s="831">
        <f t="shared" si="1462"/>
        <v>0</v>
      </c>
      <c r="DHW69" s="831">
        <f t="shared" si="1462"/>
        <v>0</v>
      </c>
      <c r="DHY69" s="831">
        <f t="shared" si="1462"/>
        <v>0</v>
      </c>
      <c r="DIA69" s="831">
        <f t="shared" si="1462"/>
        <v>0</v>
      </c>
      <c r="DIC69" s="831">
        <f t="shared" si="1462"/>
        <v>0</v>
      </c>
      <c r="DIE69" s="831">
        <f t="shared" si="1462"/>
        <v>0</v>
      </c>
      <c r="DIG69" s="831">
        <f t="shared" si="1462"/>
        <v>0</v>
      </c>
      <c r="DII69" s="831">
        <f t="shared" si="1462"/>
        <v>0</v>
      </c>
      <c r="DIK69" s="831">
        <f t="shared" si="1462"/>
        <v>0</v>
      </c>
      <c r="DIM69" s="831">
        <f t="shared" si="1462"/>
        <v>0</v>
      </c>
      <c r="DIO69" s="831">
        <f t="shared" si="1462"/>
        <v>0</v>
      </c>
      <c r="DIQ69" s="831">
        <f t="shared" si="1462"/>
        <v>0</v>
      </c>
      <c r="DIS69" s="831">
        <f t="shared" si="1462"/>
        <v>0</v>
      </c>
      <c r="DIU69" s="831">
        <f t="shared" si="1462"/>
        <v>0</v>
      </c>
      <c r="DIW69" s="831">
        <f t="shared" si="1462"/>
        <v>0</v>
      </c>
      <c r="DIY69" s="831">
        <f t="shared" si="1462"/>
        <v>0</v>
      </c>
      <c r="DJA69" s="831">
        <f t="shared" si="1462"/>
        <v>0</v>
      </c>
      <c r="DJC69" s="831">
        <f t="shared" si="1494"/>
        <v>0</v>
      </c>
      <c r="DJE69" s="831">
        <f t="shared" si="1494"/>
        <v>0</v>
      </c>
      <c r="DJG69" s="831">
        <f t="shared" si="1494"/>
        <v>0</v>
      </c>
      <c r="DJI69" s="831">
        <f t="shared" si="1494"/>
        <v>0</v>
      </c>
      <c r="DJK69" s="831">
        <f t="shared" si="1494"/>
        <v>0</v>
      </c>
      <c r="DJM69" s="831">
        <f t="shared" si="1494"/>
        <v>0</v>
      </c>
      <c r="DJO69" s="831">
        <f t="shared" si="1494"/>
        <v>0</v>
      </c>
      <c r="DJQ69" s="831">
        <f t="shared" si="1494"/>
        <v>0</v>
      </c>
      <c r="DJS69" s="831">
        <f t="shared" si="1494"/>
        <v>0</v>
      </c>
      <c r="DJU69" s="831">
        <f t="shared" si="1494"/>
        <v>0</v>
      </c>
      <c r="DJW69" s="831">
        <f t="shared" si="1494"/>
        <v>0</v>
      </c>
      <c r="DJY69" s="831">
        <f t="shared" si="1494"/>
        <v>0</v>
      </c>
      <c r="DKA69" s="831">
        <f t="shared" si="1494"/>
        <v>0</v>
      </c>
      <c r="DKC69" s="831">
        <f t="shared" si="1494"/>
        <v>0</v>
      </c>
      <c r="DKE69" s="831">
        <f t="shared" si="1494"/>
        <v>0</v>
      </c>
      <c r="DKG69" s="831">
        <f t="shared" si="1494"/>
        <v>0</v>
      </c>
      <c r="DKI69" s="831">
        <f t="shared" si="1494"/>
        <v>0</v>
      </c>
      <c r="DKK69" s="831">
        <f t="shared" si="1494"/>
        <v>0</v>
      </c>
      <c r="DKM69" s="831">
        <f t="shared" si="1494"/>
        <v>0</v>
      </c>
      <c r="DKO69" s="831">
        <f t="shared" si="1494"/>
        <v>0</v>
      </c>
      <c r="DKQ69" s="831">
        <f t="shared" si="1494"/>
        <v>0</v>
      </c>
      <c r="DKS69" s="831">
        <f t="shared" si="1494"/>
        <v>0</v>
      </c>
      <c r="DKU69" s="831">
        <f t="shared" si="1494"/>
        <v>0</v>
      </c>
      <c r="DKW69" s="831">
        <f t="shared" si="1494"/>
        <v>0</v>
      </c>
      <c r="DKY69" s="831">
        <f t="shared" si="1494"/>
        <v>0</v>
      </c>
      <c r="DLA69" s="831">
        <f t="shared" si="1494"/>
        <v>0</v>
      </c>
      <c r="DLC69" s="831">
        <f t="shared" si="1494"/>
        <v>0</v>
      </c>
      <c r="DLE69" s="831">
        <f t="shared" si="1494"/>
        <v>0</v>
      </c>
      <c r="DLG69" s="831">
        <f t="shared" si="1494"/>
        <v>0</v>
      </c>
      <c r="DLI69" s="831">
        <f t="shared" si="1494"/>
        <v>0</v>
      </c>
      <c r="DLK69" s="831">
        <f t="shared" si="1494"/>
        <v>0</v>
      </c>
      <c r="DLM69" s="831">
        <f t="shared" si="1494"/>
        <v>0</v>
      </c>
      <c r="DLO69" s="831">
        <f t="shared" si="1526"/>
        <v>0</v>
      </c>
      <c r="DLQ69" s="831">
        <f t="shared" si="1526"/>
        <v>0</v>
      </c>
      <c r="DLS69" s="831">
        <f t="shared" si="1526"/>
        <v>0</v>
      </c>
      <c r="DLU69" s="831">
        <f t="shared" si="1526"/>
        <v>0</v>
      </c>
      <c r="DLW69" s="831">
        <f t="shared" si="1526"/>
        <v>0</v>
      </c>
      <c r="DLY69" s="831">
        <f t="shared" si="1526"/>
        <v>0</v>
      </c>
      <c r="DMA69" s="831">
        <f t="shared" si="1526"/>
        <v>0</v>
      </c>
      <c r="DMC69" s="831">
        <f t="shared" si="1526"/>
        <v>0</v>
      </c>
      <c r="DME69" s="831">
        <f t="shared" si="1526"/>
        <v>0</v>
      </c>
      <c r="DMG69" s="831">
        <f t="shared" si="1526"/>
        <v>0</v>
      </c>
      <c r="DMI69" s="831">
        <f t="shared" si="1526"/>
        <v>0</v>
      </c>
      <c r="DMK69" s="831">
        <f t="shared" si="1526"/>
        <v>0</v>
      </c>
      <c r="DMM69" s="831">
        <f t="shared" si="1526"/>
        <v>0</v>
      </c>
      <c r="DMO69" s="831">
        <f t="shared" si="1526"/>
        <v>0</v>
      </c>
      <c r="DMQ69" s="831">
        <f t="shared" si="1526"/>
        <v>0</v>
      </c>
      <c r="DMS69" s="831">
        <f t="shared" si="1526"/>
        <v>0</v>
      </c>
      <c r="DMU69" s="831">
        <f t="shared" si="1526"/>
        <v>0</v>
      </c>
      <c r="DMW69" s="831">
        <f t="shared" si="1526"/>
        <v>0</v>
      </c>
      <c r="DMY69" s="831">
        <f t="shared" si="1526"/>
        <v>0</v>
      </c>
      <c r="DNA69" s="831">
        <f t="shared" si="1526"/>
        <v>0</v>
      </c>
      <c r="DNC69" s="831">
        <f t="shared" si="1526"/>
        <v>0</v>
      </c>
      <c r="DNE69" s="831">
        <f t="shared" si="1526"/>
        <v>0</v>
      </c>
      <c r="DNG69" s="831">
        <f t="shared" si="1526"/>
        <v>0</v>
      </c>
      <c r="DNI69" s="831">
        <f t="shared" si="1526"/>
        <v>0</v>
      </c>
      <c r="DNK69" s="831">
        <f t="shared" si="1526"/>
        <v>0</v>
      </c>
      <c r="DNM69" s="831">
        <f t="shared" si="1526"/>
        <v>0</v>
      </c>
      <c r="DNO69" s="831">
        <f t="shared" si="1526"/>
        <v>0</v>
      </c>
      <c r="DNQ69" s="831">
        <f t="shared" si="1526"/>
        <v>0</v>
      </c>
      <c r="DNS69" s="831">
        <f t="shared" si="1526"/>
        <v>0</v>
      </c>
      <c r="DNU69" s="831">
        <f t="shared" si="1526"/>
        <v>0</v>
      </c>
      <c r="DNW69" s="831">
        <f t="shared" si="1526"/>
        <v>0</v>
      </c>
      <c r="DNY69" s="831">
        <f t="shared" si="1526"/>
        <v>0</v>
      </c>
      <c r="DOA69" s="831">
        <f t="shared" si="1558"/>
        <v>0</v>
      </c>
      <c r="DOC69" s="831">
        <f t="shared" si="1558"/>
        <v>0</v>
      </c>
      <c r="DOE69" s="831">
        <f t="shared" si="1558"/>
        <v>0</v>
      </c>
      <c r="DOG69" s="831">
        <f t="shared" si="1558"/>
        <v>0</v>
      </c>
      <c r="DOI69" s="831">
        <f t="shared" si="1558"/>
        <v>0</v>
      </c>
      <c r="DOK69" s="831">
        <f t="shared" si="1558"/>
        <v>0</v>
      </c>
      <c r="DOM69" s="831">
        <f t="shared" si="1558"/>
        <v>0</v>
      </c>
      <c r="DOO69" s="831">
        <f t="shared" si="1558"/>
        <v>0</v>
      </c>
      <c r="DOQ69" s="831">
        <f t="shared" si="1558"/>
        <v>0</v>
      </c>
      <c r="DOS69" s="831">
        <f t="shared" si="1558"/>
        <v>0</v>
      </c>
      <c r="DOU69" s="831">
        <f t="shared" si="1558"/>
        <v>0</v>
      </c>
      <c r="DOW69" s="831">
        <f t="shared" si="1558"/>
        <v>0</v>
      </c>
      <c r="DOY69" s="831">
        <f t="shared" si="1558"/>
        <v>0</v>
      </c>
      <c r="DPA69" s="831">
        <f t="shared" si="1558"/>
        <v>0</v>
      </c>
      <c r="DPC69" s="831">
        <f t="shared" si="1558"/>
        <v>0</v>
      </c>
      <c r="DPE69" s="831">
        <f t="shared" si="1558"/>
        <v>0</v>
      </c>
      <c r="DPG69" s="831">
        <f t="shared" si="1558"/>
        <v>0</v>
      </c>
      <c r="DPI69" s="831">
        <f t="shared" si="1558"/>
        <v>0</v>
      </c>
      <c r="DPK69" s="831">
        <f t="shared" si="1558"/>
        <v>0</v>
      </c>
      <c r="DPM69" s="831">
        <f t="shared" si="1558"/>
        <v>0</v>
      </c>
      <c r="DPO69" s="831">
        <f t="shared" si="1558"/>
        <v>0</v>
      </c>
      <c r="DPQ69" s="831">
        <f t="shared" si="1558"/>
        <v>0</v>
      </c>
      <c r="DPS69" s="831">
        <f t="shared" si="1558"/>
        <v>0</v>
      </c>
      <c r="DPU69" s="831">
        <f t="shared" si="1558"/>
        <v>0</v>
      </c>
      <c r="DPW69" s="831">
        <f t="shared" si="1558"/>
        <v>0</v>
      </c>
      <c r="DPY69" s="831">
        <f t="shared" si="1558"/>
        <v>0</v>
      </c>
      <c r="DQA69" s="831">
        <f t="shared" si="1558"/>
        <v>0</v>
      </c>
      <c r="DQC69" s="831">
        <f t="shared" si="1558"/>
        <v>0</v>
      </c>
      <c r="DQE69" s="831">
        <f t="shared" si="1558"/>
        <v>0</v>
      </c>
      <c r="DQG69" s="831">
        <f t="shared" si="1558"/>
        <v>0</v>
      </c>
      <c r="DQI69" s="831">
        <f t="shared" si="1558"/>
        <v>0</v>
      </c>
      <c r="DQK69" s="831">
        <f t="shared" si="1558"/>
        <v>0</v>
      </c>
      <c r="DQM69" s="831">
        <f t="shared" si="1590"/>
        <v>0</v>
      </c>
      <c r="DQO69" s="831">
        <f t="shared" si="1590"/>
        <v>0</v>
      </c>
      <c r="DQQ69" s="831">
        <f t="shared" si="1590"/>
        <v>0</v>
      </c>
      <c r="DQS69" s="831">
        <f t="shared" si="1590"/>
        <v>0</v>
      </c>
      <c r="DQU69" s="831">
        <f t="shared" si="1590"/>
        <v>0</v>
      </c>
      <c r="DQW69" s="831">
        <f t="shared" si="1590"/>
        <v>0</v>
      </c>
      <c r="DQY69" s="831">
        <f t="shared" si="1590"/>
        <v>0</v>
      </c>
      <c r="DRA69" s="831">
        <f t="shared" si="1590"/>
        <v>0</v>
      </c>
      <c r="DRC69" s="831">
        <f t="shared" si="1590"/>
        <v>0</v>
      </c>
      <c r="DRE69" s="831">
        <f t="shared" si="1590"/>
        <v>0</v>
      </c>
      <c r="DRG69" s="831">
        <f t="shared" si="1590"/>
        <v>0</v>
      </c>
      <c r="DRI69" s="831">
        <f t="shared" si="1590"/>
        <v>0</v>
      </c>
      <c r="DRK69" s="831">
        <f t="shared" si="1590"/>
        <v>0</v>
      </c>
      <c r="DRM69" s="831">
        <f t="shared" si="1590"/>
        <v>0</v>
      </c>
      <c r="DRO69" s="831">
        <f t="shared" si="1590"/>
        <v>0</v>
      </c>
      <c r="DRQ69" s="831">
        <f t="shared" si="1590"/>
        <v>0</v>
      </c>
      <c r="DRS69" s="831">
        <f t="shared" si="1590"/>
        <v>0</v>
      </c>
      <c r="DRU69" s="831">
        <f t="shared" si="1590"/>
        <v>0</v>
      </c>
      <c r="DRW69" s="831">
        <f t="shared" si="1590"/>
        <v>0</v>
      </c>
      <c r="DRY69" s="831">
        <f t="shared" si="1590"/>
        <v>0</v>
      </c>
      <c r="DSA69" s="831">
        <f t="shared" si="1590"/>
        <v>0</v>
      </c>
      <c r="DSC69" s="831">
        <f t="shared" si="1590"/>
        <v>0</v>
      </c>
      <c r="DSE69" s="831">
        <f t="shared" si="1590"/>
        <v>0</v>
      </c>
      <c r="DSG69" s="831">
        <f t="shared" si="1590"/>
        <v>0</v>
      </c>
      <c r="DSI69" s="831">
        <f t="shared" si="1590"/>
        <v>0</v>
      </c>
      <c r="DSK69" s="831">
        <f t="shared" si="1590"/>
        <v>0</v>
      </c>
      <c r="DSM69" s="831">
        <f t="shared" si="1590"/>
        <v>0</v>
      </c>
      <c r="DSO69" s="831">
        <f t="shared" si="1590"/>
        <v>0</v>
      </c>
      <c r="DSQ69" s="831">
        <f t="shared" si="1590"/>
        <v>0</v>
      </c>
      <c r="DSS69" s="831">
        <f t="shared" si="1590"/>
        <v>0</v>
      </c>
      <c r="DSU69" s="831">
        <f t="shared" si="1590"/>
        <v>0</v>
      </c>
      <c r="DSW69" s="831">
        <f t="shared" si="1590"/>
        <v>0</v>
      </c>
      <c r="DSY69" s="831">
        <f t="shared" si="1622"/>
        <v>0</v>
      </c>
      <c r="DTA69" s="831">
        <f t="shared" si="1622"/>
        <v>0</v>
      </c>
      <c r="DTC69" s="831">
        <f t="shared" si="1622"/>
        <v>0</v>
      </c>
      <c r="DTE69" s="831">
        <f t="shared" si="1622"/>
        <v>0</v>
      </c>
      <c r="DTG69" s="831">
        <f t="shared" si="1622"/>
        <v>0</v>
      </c>
      <c r="DTI69" s="831">
        <f t="shared" si="1622"/>
        <v>0</v>
      </c>
      <c r="DTK69" s="831">
        <f t="shared" si="1622"/>
        <v>0</v>
      </c>
      <c r="DTM69" s="831">
        <f t="shared" si="1622"/>
        <v>0</v>
      </c>
      <c r="DTO69" s="831">
        <f t="shared" si="1622"/>
        <v>0</v>
      </c>
      <c r="DTQ69" s="831">
        <f t="shared" si="1622"/>
        <v>0</v>
      </c>
      <c r="DTS69" s="831">
        <f t="shared" si="1622"/>
        <v>0</v>
      </c>
      <c r="DTU69" s="831">
        <f t="shared" si="1622"/>
        <v>0</v>
      </c>
      <c r="DTW69" s="831">
        <f t="shared" si="1622"/>
        <v>0</v>
      </c>
      <c r="DTY69" s="831">
        <f t="shared" si="1622"/>
        <v>0</v>
      </c>
      <c r="DUA69" s="831">
        <f t="shared" si="1622"/>
        <v>0</v>
      </c>
      <c r="DUC69" s="831">
        <f t="shared" si="1622"/>
        <v>0</v>
      </c>
      <c r="DUE69" s="831">
        <f t="shared" si="1622"/>
        <v>0</v>
      </c>
      <c r="DUG69" s="831">
        <f t="shared" si="1622"/>
        <v>0</v>
      </c>
      <c r="DUI69" s="831">
        <f t="shared" si="1622"/>
        <v>0</v>
      </c>
      <c r="DUK69" s="831">
        <f t="shared" si="1622"/>
        <v>0</v>
      </c>
      <c r="DUM69" s="831">
        <f t="shared" si="1622"/>
        <v>0</v>
      </c>
      <c r="DUO69" s="831">
        <f t="shared" si="1622"/>
        <v>0</v>
      </c>
      <c r="DUQ69" s="831">
        <f t="shared" si="1622"/>
        <v>0</v>
      </c>
      <c r="DUS69" s="831">
        <f t="shared" si="1622"/>
        <v>0</v>
      </c>
      <c r="DUU69" s="831">
        <f t="shared" si="1622"/>
        <v>0</v>
      </c>
      <c r="DUW69" s="831">
        <f t="shared" si="1622"/>
        <v>0</v>
      </c>
      <c r="DUY69" s="831">
        <f t="shared" si="1622"/>
        <v>0</v>
      </c>
      <c r="DVA69" s="831">
        <f t="shared" si="1622"/>
        <v>0</v>
      </c>
      <c r="DVC69" s="831">
        <f t="shared" si="1622"/>
        <v>0</v>
      </c>
      <c r="DVE69" s="831">
        <f t="shared" si="1622"/>
        <v>0</v>
      </c>
      <c r="DVG69" s="831">
        <f t="shared" si="1622"/>
        <v>0</v>
      </c>
      <c r="DVI69" s="831">
        <f t="shared" si="1622"/>
        <v>0</v>
      </c>
      <c r="DVK69" s="831">
        <f t="shared" si="1654"/>
        <v>0</v>
      </c>
      <c r="DVM69" s="831">
        <f t="shared" si="1654"/>
        <v>0</v>
      </c>
      <c r="DVO69" s="831">
        <f t="shared" si="1654"/>
        <v>0</v>
      </c>
      <c r="DVQ69" s="831">
        <f t="shared" si="1654"/>
        <v>0</v>
      </c>
      <c r="DVS69" s="831">
        <f t="shared" si="1654"/>
        <v>0</v>
      </c>
      <c r="DVU69" s="831">
        <f t="shared" si="1654"/>
        <v>0</v>
      </c>
      <c r="DVW69" s="831">
        <f t="shared" si="1654"/>
        <v>0</v>
      </c>
      <c r="DVY69" s="831">
        <f t="shared" si="1654"/>
        <v>0</v>
      </c>
      <c r="DWA69" s="831">
        <f t="shared" si="1654"/>
        <v>0</v>
      </c>
      <c r="DWC69" s="831">
        <f t="shared" si="1654"/>
        <v>0</v>
      </c>
      <c r="DWE69" s="831">
        <f t="shared" si="1654"/>
        <v>0</v>
      </c>
      <c r="DWG69" s="831">
        <f t="shared" si="1654"/>
        <v>0</v>
      </c>
      <c r="DWI69" s="831">
        <f t="shared" si="1654"/>
        <v>0</v>
      </c>
      <c r="DWK69" s="831">
        <f t="shared" si="1654"/>
        <v>0</v>
      </c>
      <c r="DWM69" s="831">
        <f t="shared" si="1654"/>
        <v>0</v>
      </c>
      <c r="DWO69" s="831">
        <f t="shared" si="1654"/>
        <v>0</v>
      </c>
      <c r="DWQ69" s="831">
        <f t="shared" si="1654"/>
        <v>0</v>
      </c>
      <c r="DWS69" s="831">
        <f t="shared" si="1654"/>
        <v>0</v>
      </c>
      <c r="DWU69" s="831">
        <f t="shared" si="1654"/>
        <v>0</v>
      </c>
      <c r="DWW69" s="831">
        <f t="shared" si="1654"/>
        <v>0</v>
      </c>
      <c r="DWY69" s="831">
        <f t="shared" si="1654"/>
        <v>0</v>
      </c>
      <c r="DXA69" s="831">
        <f t="shared" si="1654"/>
        <v>0</v>
      </c>
      <c r="DXC69" s="831">
        <f t="shared" si="1654"/>
        <v>0</v>
      </c>
      <c r="DXE69" s="831">
        <f t="shared" si="1654"/>
        <v>0</v>
      </c>
      <c r="DXG69" s="831">
        <f t="shared" si="1654"/>
        <v>0</v>
      </c>
      <c r="DXI69" s="831">
        <f t="shared" si="1654"/>
        <v>0</v>
      </c>
      <c r="DXK69" s="831">
        <f t="shared" si="1654"/>
        <v>0</v>
      </c>
      <c r="DXM69" s="831">
        <f t="shared" si="1654"/>
        <v>0</v>
      </c>
      <c r="DXO69" s="831">
        <f t="shared" si="1654"/>
        <v>0</v>
      </c>
      <c r="DXQ69" s="831">
        <f t="shared" si="1654"/>
        <v>0</v>
      </c>
      <c r="DXS69" s="831">
        <f t="shared" si="1654"/>
        <v>0</v>
      </c>
      <c r="DXU69" s="831">
        <f t="shared" si="1654"/>
        <v>0</v>
      </c>
      <c r="DXW69" s="831">
        <f t="shared" si="1686"/>
        <v>0</v>
      </c>
      <c r="DXY69" s="831">
        <f t="shared" si="1686"/>
        <v>0</v>
      </c>
      <c r="DYA69" s="831">
        <f t="shared" si="1686"/>
        <v>0</v>
      </c>
      <c r="DYC69" s="831">
        <f t="shared" si="1686"/>
        <v>0</v>
      </c>
      <c r="DYE69" s="831">
        <f t="shared" si="1686"/>
        <v>0</v>
      </c>
      <c r="DYG69" s="831">
        <f t="shared" si="1686"/>
        <v>0</v>
      </c>
      <c r="DYI69" s="831">
        <f t="shared" si="1686"/>
        <v>0</v>
      </c>
      <c r="DYK69" s="831">
        <f t="shared" si="1686"/>
        <v>0</v>
      </c>
      <c r="DYM69" s="831">
        <f t="shared" si="1686"/>
        <v>0</v>
      </c>
      <c r="DYO69" s="831">
        <f t="shared" si="1686"/>
        <v>0</v>
      </c>
      <c r="DYQ69" s="831">
        <f t="shared" si="1686"/>
        <v>0</v>
      </c>
      <c r="DYS69" s="831">
        <f t="shared" si="1686"/>
        <v>0</v>
      </c>
      <c r="DYU69" s="831">
        <f t="shared" si="1686"/>
        <v>0</v>
      </c>
      <c r="DYW69" s="831">
        <f t="shared" si="1686"/>
        <v>0</v>
      </c>
      <c r="DYY69" s="831">
        <f t="shared" si="1686"/>
        <v>0</v>
      </c>
      <c r="DZA69" s="831">
        <f t="shared" si="1686"/>
        <v>0</v>
      </c>
      <c r="DZC69" s="831">
        <f t="shared" si="1686"/>
        <v>0</v>
      </c>
      <c r="DZE69" s="831">
        <f t="shared" si="1686"/>
        <v>0</v>
      </c>
      <c r="DZG69" s="831">
        <f t="shared" si="1686"/>
        <v>0</v>
      </c>
      <c r="DZI69" s="831">
        <f t="shared" si="1686"/>
        <v>0</v>
      </c>
      <c r="DZK69" s="831">
        <f t="shared" si="1686"/>
        <v>0</v>
      </c>
      <c r="DZM69" s="831">
        <f t="shared" si="1686"/>
        <v>0</v>
      </c>
      <c r="DZO69" s="831">
        <f t="shared" si="1686"/>
        <v>0</v>
      </c>
      <c r="DZQ69" s="831">
        <f t="shared" si="1686"/>
        <v>0</v>
      </c>
      <c r="DZS69" s="831">
        <f t="shared" si="1686"/>
        <v>0</v>
      </c>
      <c r="DZU69" s="831">
        <f t="shared" si="1686"/>
        <v>0</v>
      </c>
      <c r="DZW69" s="831">
        <f t="shared" si="1686"/>
        <v>0</v>
      </c>
      <c r="DZY69" s="831">
        <f t="shared" si="1686"/>
        <v>0</v>
      </c>
      <c r="EAA69" s="831">
        <f t="shared" si="1686"/>
        <v>0</v>
      </c>
      <c r="EAC69" s="831">
        <f t="shared" si="1686"/>
        <v>0</v>
      </c>
      <c r="EAE69" s="831">
        <f t="shared" si="1686"/>
        <v>0</v>
      </c>
      <c r="EAG69" s="831">
        <f t="shared" si="1686"/>
        <v>0</v>
      </c>
      <c r="EAI69" s="831">
        <f t="shared" si="1718"/>
        <v>0</v>
      </c>
      <c r="EAK69" s="831">
        <f t="shared" si="1718"/>
        <v>0</v>
      </c>
      <c r="EAM69" s="831">
        <f t="shared" si="1718"/>
        <v>0</v>
      </c>
      <c r="EAO69" s="831">
        <f t="shared" si="1718"/>
        <v>0</v>
      </c>
      <c r="EAQ69" s="831">
        <f t="shared" si="1718"/>
        <v>0</v>
      </c>
      <c r="EAS69" s="831">
        <f t="shared" si="1718"/>
        <v>0</v>
      </c>
      <c r="EAU69" s="831">
        <f t="shared" si="1718"/>
        <v>0</v>
      </c>
      <c r="EAW69" s="831">
        <f t="shared" si="1718"/>
        <v>0</v>
      </c>
      <c r="EAY69" s="831">
        <f t="shared" si="1718"/>
        <v>0</v>
      </c>
      <c r="EBA69" s="831">
        <f t="shared" si="1718"/>
        <v>0</v>
      </c>
      <c r="EBC69" s="831">
        <f t="shared" si="1718"/>
        <v>0</v>
      </c>
      <c r="EBE69" s="831">
        <f t="shared" si="1718"/>
        <v>0</v>
      </c>
      <c r="EBG69" s="831">
        <f t="shared" si="1718"/>
        <v>0</v>
      </c>
      <c r="EBI69" s="831">
        <f t="shared" si="1718"/>
        <v>0</v>
      </c>
      <c r="EBK69" s="831">
        <f t="shared" si="1718"/>
        <v>0</v>
      </c>
      <c r="EBM69" s="831">
        <f t="shared" si="1718"/>
        <v>0</v>
      </c>
      <c r="EBO69" s="831">
        <f t="shared" si="1718"/>
        <v>0</v>
      </c>
      <c r="EBQ69" s="831">
        <f t="shared" si="1718"/>
        <v>0</v>
      </c>
      <c r="EBS69" s="831">
        <f t="shared" si="1718"/>
        <v>0</v>
      </c>
      <c r="EBU69" s="831">
        <f t="shared" si="1718"/>
        <v>0</v>
      </c>
      <c r="EBW69" s="831">
        <f t="shared" si="1718"/>
        <v>0</v>
      </c>
      <c r="EBY69" s="831">
        <f t="shared" si="1718"/>
        <v>0</v>
      </c>
      <c r="ECA69" s="831">
        <f t="shared" si="1718"/>
        <v>0</v>
      </c>
      <c r="ECC69" s="831">
        <f t="shared" si="1718"/>
        <v>0</v>
      </c>
      <c r="ECE69" s="831">
        <f t="shared" si="1718"/>
        <v>0</v>
      </c>
      <c r="ECG69" s="831">
        <f t="shared" si="1718"/>
        <v>0</v>
      </c>
      <c r="ECI69" s="831">
        <f t="shared" si="1718"/>
        <v>0</v>
      </c>
      <c r="ECK69" s="831">
        <f t="shared" si="1718"/>
        <v>0</v>
      </c>
      <c r="ECM69" s="831">
        <f t="shared" si="1718"/>
        <v>0</v>
      </c>
      <c r="ECO69" s="831">
        <f t="shared" si="1718"/>
        <v>0</v>
      </c>
      <c r="ECQ69" s="831">
        <f t="shared" si="1718"/>
        <v>0</v>
      </c>
      <c r="ECS69" s="831">
        <f t="shared" si="1718"/>
        <v>0</v>
      </c>
      <c r="ECU69" s="831">
        <f t="shared" si="1750"/>
        <v>0</v>
      </c>
      <c r="ECW69" s="831">
        <f t="shared" si="1750"/>
        <v>0</v>
      </c>
      <c r="ECY69" s="831">
        <f t="shared" si="1750"/>
        <v>0</v>
      </c>
      <c r="EDA69" s="831">
        <f t="shared" si="1750"/>
        <v>0</v>
      </c>
      <c r="EDC69" s="831">
        <f t="shared" si="1750"/>
        <v>0</v>
      </c>
      <c r="EDE69" s="831">
        <f t="shared" si="1750"/>
        <v>0</v>
      </c>
      <c r="EDG69" s="831">
        <f t="shared" si="1750"/>
        <v>0</v>
      </c>
      <c r="EDI69" s="831">
        <f t="shared" si="1750"/>
        <v>0</v>
      </c>
      <c r="EDK69" s="831">
        <f t="shared" si="1750"/>
        <v>0</v>
      </c>
      <c r="EDM69" s="831">
        <f t="shared" si="1750"/>
        <v>0</v>
      </c>
      <c r="EDO69" s="831">
        <f t="shared" si="1750"/>
        <v>0</v>
      </c>
      <c r="EDQ69" s="831">
        <f t="shared" si="1750"/>
        <v>0</v>
      </c>
      <c r="EDS69" s="831">
        <f t="shared" si="1750"/>
        <v>0</v>
      </c>
      <c r="EDU69" s="831">
        <f t="shared" si="1750"/>
        <v>0</v>
      </c>
      <c r="EDW69" s="831">
        <f t="shared" si="1750"/>
        <v>0</v>
      </c>
      <c r="EDY69" s="831">
        <f t="shared" si="1750"/>
        <v>0</v>
      </c>
      <c r="EEA69" s="831">
        <f t="shared" si="1750"/>
        <v>0</v>
      </c>
      <c r="EEC69" s="831">
        <f t="shared" si="1750"/>
        <v>0</v>
      </c>
      <c r="EEE69" s="831">
        <f t="shared" si="1750"/>
        <v>0</v>
      </c>
      <c r="EEG69" s="831">
        <f t="shared" si="1750"/>
        <v>0</v>
      </c>
      <c r="EEI69" s="831">
        <f t="shared" si="1750"/>
        <v>0</v>
      </c>
      <c r="EEK69" s="831">
        <f t="shared" si="1750"/>
        <v>0</v>
      </c>
      <c r="EEM69" s="831">
        <f t="shared" si="1750"/>
        <v>0</v>
      </c>
      <c r="EEO69" s="831">
        <f t="shared" si="1750"/>
        <v>0</v>
      </c>
      <c r="EEQ69" s="831">
        <f t="shared" si="1750"/>
        <v>0</v>
      </c>
      <c r="EES69" s="831">
        <f t="shared" si="1750"/>
        <v>0</v>
      </c>
      <c r="EEU69" s="831">
        <f t="shared" si="1750"/>
        <v>0</v>
      </c>
      <c r="EEW69" s="831">
        <f t="shared" si="1750"/>
        <v>0</v>
      </c>
      <c r="EEY69" s="831">
        <f t="shared" si="1750"/>
        <v>0</v>
      </c>
      <c r="EFA69" s="831">
        <f t="shared" si="1750"/>
        <v>0</v>
      </c>
      <c r="EFC69" s="831">
        <f t="shared" si="1750"/>
        <v>0</v>
      </c>
      <c r="EFE69" s="831">
        <f t="shared" si="1750"/>
        <v>0</v>
      </c>
      <c r="EFG69" s="831">
        <f t="shared" si="1782"/>
        <v>0</v>
      </c>
      <c r="EFI69" s="831">
        <f t="shared" si="1782"/>
        <v>0</v>
      </c>
      <c r="EFK69" s="831">
        <f t="shared" si="1782"/>
        <v>0</v>
      </c>
      <c r="EFM69" s="831">
        <f t="shared" si="1782"/>
        <v>0</v>
      </c>
      <c r="EFO69" s="831">
        <f t="shared" si="1782"/>
        <v>0</v>
      </c>
      <c r="EFQ69" s="831">
        <f t="shared" si="1782"/>
        <v>0</v>
      </c>
      <c r="EFS69" s="831">
        <f t="shared" si="1782"/>
        <v>0</v>
      </c>
      <c r="EFU69" s="831">
        <f t="shared" si="1782"/>
        <v>0</v>
      </c>
      <c r="EFW69" s="831">
        <f t="shared" si="1782"/>
        <v>0</v>
      </c>
      <c r="EFY69" s="831">
        <f t="shared" si="1782"/>
        <v>0</v>
      </c>
      <c r="EGA69" s="831">
        <f t="shared" si="1782"/>
        <v>0</v>
      </c>
      <c r="EGC69" s="831">
        <f t="shared" si="1782"/>
        <v>0</v>
      </c>
      <c r="EGE69" s="831">
        <f t="shared" si="1782"/>
        <v>0</v>
      </c>
      <c r="EGG69" s="831">
        <f t="shared" si="1782"/>
        <v>0</v>
      </c>
      <c r="EGI69" s="831">
        <f t="shared" si="1782"/>
        <v>0</v>
      </c>
      <c r="EGK69" s="831">
        <f t="shared" si="1782"/>
        <v>0</v>
      </c>
      <c r="EGM69" s="831">
        <f t="shared" si="1782"/>
        <v>0</v>
      </c>
      <c r="EGO69" s="831">
        <f t="shared" si="1782"/>
        <v>0</v>
      </c>
      <c r="EGQ69" s="831">
        <f t="shared" si="1782"/>
        <v>0</v>
      </c>
      <c r="EGS69" s="831">
        <f t="shared" si="1782"/>
        <v>0</v>
      </c>
      <c r="EGU69" s="831">
        <f t="shared" si="1782"/>
        <v>0</v>
      </c>
      <c r="EGW69" s="831">
        <f t="shared" si="1782"/>
        <v>0</v>
      </c>
      <c r="EGY69" s="831">
        <f t="shared" si="1782"/>
        <v>0</v>
      </c>
      <c r="EHA69" s="831">
        <f t="shared" si="1782"/>
        <v>0</v>
      </c>
      <c r="EHC69" s="831">
        <f t="shared" si="1782"/>
        <v>0</v>
      </c>
      <c r="EHE69" s="831">
        <f t="shared" si="1782"/>
        <v>0</v>
      </c>
      <c r="EHG69" s="831">
        <f t="shared" si="1782"/>
        <v>0</v>
      </c>
      <c r="EHI69" s="831">
        <f t="shared" si="1782"/>
        <v>0</v>
      </c>
      <c r="EHK69" s="831">
        <f t="shared" si="1782"/>
        <v>0</v>
      </c>
      <c r="EHM69" s="831">
        <f t="shared" si="1782"/>
        <v>0</v>
      </c>
      <c r="EHO69" s="831">
        <f t="shared" si="1782"/>
        <v>0</v>
      </c>
      <c r="EHQ69" s="831">
        <f t="shared" si="1782"/>
        <v>0</v>
      </c>
      <c r="EHS69" s="831">
        <f t="shared" si="1814"/>
        <v>0</v>
      </c>
      <c r="EHU69" s="831">
        <f t="shared" si="1814"/>
        <v>0</v>
      </c>
      <c r="EHW69" s="831">
        <f t="shared" si="1814"/>
        <v>0</v>
      </c>
      <c r="EHY69" s="831">
        <f t="shared" si="1814"/>
        <v>0</v>
      </c>
      <c r="EIA69" s="831">
        <f t="shared" si="1814"/>
        <v>0</v>
      </c>
      <c r="EIC69" s="831">
        <f t="shared" si="1814"/>
        <v>0</v>
      </c>
      <c r="EIE69" s="831">
        <f t="shared" si="1814"/>
        <v>0</v>
      </c>
      <c r="EIG69" s="831">
        <f t="shared" si="1814"/>
        <v>0</v>
      </c>
      <c r="EII69" s="831">
        <f t="shared" si="1814"/>
        <v>0</v>
      </c>
      <c r="EIK69" s="831">
        <f t="shared" si="1814"/>
        <v>0</v>
      </c>
      <c r="EIM69" s="831">
        <f t="shared" si="1814"/>
        <v>0</v>
      </c>
      <c r="EIO69" s="831">
        <f t="shared" si="1814"/>
        <v>0</v>
      </c>
      <c r="EIQ69" s="831">
        <f t="shared" si="1814"/>
        <v>0</v>
      </c>
      <c r="EIS69" s="831">
        <f t="shared" si="1814"/>
        <v>0</v>
      </c>
      <c r="EIU69" s="831">
        <f t="shared" si="1814"/>
        <v>0</v>
      </c>
      <c r="EIW69" s="831">
        <f t="shared" si="1814"/>
        <v>0</v>
      </c>
      <c r="EIY69" s="831">
        <f t="shared" si="1814"/>
        <v>0</v>
      </c>
      <c r="EJA69" s="831">
        <f t="shared" si="1814"/>
        <v>0</v>
      </c>
      <c r="EJC69" s="831">
        <f t="shared" si="1814"/>
        <v>0</v>
      </c>
      <c r="EJE69" s="831">
        <f t="shared" si="1814"/>
        <v>0</v>
      </c>
      <c r="EJG69" s="831">
        <f t="shared" si="1814"/>
        <v>0</v>
      </c>
      <c r="EJI69" s="831">
        <f t="shared" si="1814"/>
        <v>0</v>
      </c>
      <c r="EJK69" s="831">
        <f t="shared" si="1814"/>
        <v>0</v>
      </c>
      <c r="EJM69" s="831">
        <f t="shared" si="1814"/>
        <v>0</v>
      </c>
      <c r="EJO69" s="831">
        <f t="shared" si="1814"/>
        <v>0</v>
      </c>
      <c r="EJQ69" s="831">
        <f t="shared" si="1814"/>
        <v>0</v>
      </c>
      <c r="EJS69" s="831">
        <f t="shared" si="1814"/>
        <v>0</v>
      </c>
      <c r="EJU69" s="831">
        <f t="shared" si="1814"/>
        <v>0</v>
      </c>
      <c r="EJW69" s="831">
        <f t="shared" si="1814"/>
        <v>0</v>
      </c>
      <c r="EJY69" s="831">
        <f t="shared" si="1814"/>
        <v>0</v>
      </c>
      <c r="EKA69" s="831">
        <f t="shared" si="1814"/>
        <v>0</v>
      </c>
      <c r="EKC69" s="831">
        <f t="shared" si="1814"/>
        <v>0</v>
      </c>
      <c r="EKE69" s="831">
        <f t="shared" si="1846"/>
        <v>0</v>
      </c>
      <c r="EKG69" s="831">
        <f t="shared" si="1846"/>
        <v>0</v>
      </c>
      <c r="EKI69" s="831">
        <f t="shared" si="1846"/>
        <v>0</v>
      </c>
      <c r="EKK69" s="831">
        <f t="shared" si="1846"/>
        <v>0</v>
      </c>
      <c r="EKM69" s="831">
        <f t="shared" si="1846"/>
        <v>0</v>
      </c>
      <c r="EKO69" s="831">
        <f t="shared" si="1846"/>
        <v>0</v>
      </c>
      <c r="EKQ69" s="831">
        <f t="shared" si="1846"/>
        <v>0</v>
      </c>
      <c r="EKS69" s="831">
        <f t="shared" si="1846"/>
        <v>0</v>
      </c>
      <c r="EKU69" s="831">
        <f t="shared" si="1846"/>
        <v>0</v>
      </c>
      <c r="EKW69" s="831">
        <f t="shared" si="1846"/>
        <v>0</v>
      </c>
      <c r="EKY69" s="831">
        <f t="shared" si="1846"/>
        <v>0</v>
      </c>
      <c r="ELA69" s="831">
        <f t="shared" si="1846"/>
        <v>0</v>
      </c>
      <c r="ELC69" s="831">
        <f t="shared" si="1846"/>
        <v>0</v>
      </c>
      <c r="ELE69" s="831">
        <f t="shared" si="1846"/>
        <v>0</v>
      </c>
      <c r="ELG69" s="831">
        <f t="shared" si="1846"/>
        <v>0</v>
      </c>
      <c r="ELI69" s="831">
        <f t="shared" si="1846"/>
        <v>0</v>
      </c>
      <c r="ELK69" s="831">
        <f t="shared" si="1846"/>
        <v>0</v>
      </c>
      <c r="ELM69" s="831">
        <f t="shared" si="1846"/>
        <v>0</v>
      </c>
      <c r="ELO69" s="831">
        <f t="shared" si="1846"/>
        <v>0</v>
      </c>
      <c r="ELQ69" s="831">
        <f t="shared" si="1846"/>
        <v>0</v>
      </c>
      <c r="ELS69" s="831">
        <f t="shared" si="1846"/>
        <v>0</v>
      </c>
      <c r="ELU69" s="831">
        <f t="shared" si="1846"/>
        <v>0</v>
      </c>
      <c r="ELW69" s="831">
        <f t="shared" si="1846"/>
        <v>0</v>
      </c>
      <c r="ELY69" s="831">
        <f t="shared" si="1846"/>
        <v>0</v>
      </c>
      <c r="EMA69" s="831">
        <f t="shared" si="1846"/>
        <v>0</v>
      </c>
      <c r="EMC69" s="831">
        <f t="shared" si="1846"/>
        <v>0</v>
      </c>
      <c r="EME69" s="831">
        <f t="shared" si="1846"/>
        <v>0</v>
      </c>
      <c r="EMG69" s="831">
        <f t="shared" si="1846"/>
        <v>0</v>
      </c>
      <c r="EMI69" s="831">
        <f t="shared" si="1846"/>
        <v>0</v>
      </c>
      <c r="EMK69" s="831">
        <f t="shared" si="1846"/>
        <v>0</v>
      </c>
      <c r="EMM69" s="831">
        <f t="shared" si="1846"/>
        <v>0</v>
      </c>
      <c r="EMO69" s="831">
        <f t="shared" si="1846"/>
        <v>0</v>
      </c>
      <c r="EMQ69" s="831">
        <f t="shared" si="1878"/>
        <v>0</v>
      </c>
      <c r="EMS69" s="831">
        <f t="shared" si="1878"/>
        <v>0</v>
      </c>
      <c r="EMU69" s="831">
        <f t="shared" si="1878"/>
        <v>0</v>
      </c>
      <c r="EMW69" s="831">
        <f t="shared" si="1878"/>
        <v>0</v>
      </c>
      <c r="EMY69" s="831">
        <f t="shared" si="1878"/>
        <v>0</v>
      </c>
      <c r="ENA69" s="831">
        <f t="shared" si="1878"/>
        <v>0</v>
      </c>
      <c r="ENC69" s="831">
        <f t="shared" si="1878"/>
        <v>0</v>
      </c>
      <c r="ENE69" s="831">
        <f t="shared" si="1878"/>
        <v>0</v>
      </c>
      <c r="ENG69" s="831">
        <f t="shared" si="1878"/>
        <v>0</v>
      </c>
      <c r="ENI69" s="831">
        <f t="shared" si="1878"/>
        <v>0</v>
      </c>
      <c r="ENK69" s="831">
        <f t="shared" si="1878"/>
        <v>0</v>
      </c>
      <c r="ENM69" s="831">
        <f t="shared" si="1878"/>
        <v>0</v>
      </c>
      <c r="ENO69" s="831">
        <f t="shared" si="1878"/>
        <v>0</v>
      </c>
      <c r="ENQ69" s="831">
        <f t="shared" si="1878"/>
        <v>0</v>
      </c>
      <c r="ENS69" s="831">
        <f t="shared" si="1878"/>
        <v>0</v>
      </c>
      <c r="ENU69" s="831">
        <f t="shared" si="1878"/>
        <v>0</v>
      </c>
      <c r="ENW69" s="831">
        <f t="shared" si="1878"/>
        <v>0</v>
      </c>
      <c r="ENY69" s="831">
        <f t="shared" si="1878"/>
        <v>0</v>
      </c>
      <c r="EOA69" s="831">
        <f t="shared" si="1878"/>
        <v>0</v>
      </c>
      <c r="EOC69" s="831">
        <f t="shared" si="1878"/>
        <v>0</v>
      </c>
      <c r="EOE69" s="831">
        <f t="shared" si="1878"/>
        <v>0</v>
      </c>
      <c r="EOG69" s="831">
        <f t="shared" si="1878"/>
        <v>0</v>
      </c>
      <c r="EOI69" s="831">
        <f t="shared" si="1878"/>
        <v>0</v>
      </c>
      <c r="EOK69" s="831">
        <f t="shared" si="1878"/>
        <v>0</v>
      </c>
      <c r="EOM69" s="831">
        <f t="shared" si="1878"/>
        <v>0</v>
      </c>
      <c r="EOO69" s="831">
        <f t="shared" si="1878"/>
        <v>0</v>
      </c>
      <c r="EOQ69" s="831">
        <f t="shared" si="1878"/>
        <v>0</v>
      </c>
      <c r="EOS69" s="831">
        <f t="shared" si="1878"/>
        <v>0</v>
      </c>
      <c r="EOU69" s="831">
        <f t="shared" si="1878"/>
        <v>0</v>
      </c>
      <c r="EOW69" s="831">
        <f t="shared" si="1878"/>
        <v>0</v>
      </c>
      <c r="EOY69" s="831">
        <f t="shared" si="1878"/>
        <v>0</v>
      </c>
      <c r="EPA69" s="831">
        <f t="shared" si="1878"/>
        <v>0</v>
      </c>
      <c r="EPC69" s="831">
        <f t="shared" si="1910"/>
        <v>0</v>
      </c>
      <c r="EPE69" s="831">
        <f t="shared" si="1910"/>
        <v>0</v>
      </c>
      <c r="EPG69" s="831">
        <f t="shared" si="1910"/>
        <v>0</v>
      </c>
      <c r="EPI69" s="831">
        <f t="shared" si="1910"/>
        <v>0</v>
      </c>
      <c r="EPK69" s="831">
        <f t="shared" si="1910"/>
        <v>0</v>
      </c>
      <c r="EPM69" s="831">
        <f t="shared" si="1910"/>
        <v>0</v>
      </c>
      <c r="EPO69" s="831">
        <f t="shared" si="1910"/>
        <v>0</v>
      </c>
      <c r="EPQ69" s="831">
        <f t="shared" si="1910"/>
        <v>0</v>
      </c>
      <c r="EPS69" s="831">
        <f t="shared" si="1910"/>
        <v>0</v>
      </c>
      <c r="EPU69" s="831">
        <f t="shared" si="1910"/>
        <v>0</v>
      </c>
      <c r="EPW69" s="831">
        <f t="shared" si="1910"/>
        <v>0</v>
      </c>
      <c r="EPY69" s="831">
        <f t="shared" si="1910"/>
        <v>0</v>
      </c>
      <c r="EQA69" s="831">
        <f t="shared" si="1910"/>
        <v>0</v>
      </c>
      <c r="EQC69" s="831">
        <f t="shared" si="1910"/>
        <v>0</v>
      </c>
      <c r="EQE69" s="831">
        <f t="shared" si="1910"/>
        <v>0</v>
      </c>
      <c r="EQG69" s="831">
        <f t="shared" si="1910"/>
        <v>0</v>
      </c>
      <c r="EQI69" s="831">
        <f t="shared" si="1910"/>
        <v>0</v>
      </c>
      <c r="EQK69" s="831">
        <f t="shared" si="1910"/>
        <v>0</v>
      </c>
      <c r="EQM69" s="831">
        <f t="shared" si="1910"/>
        <v>0</v>
      </c>
      <c r="EQO69" s="831">
        <f t="shared" si="1910"/>
        <v>0</v>
      </c>
      <c r="EQQ69" s="831">
        <f t="shared" si="1910"/>
        <v>0</v>
      </c>
      <c r="EQS69" s="831">
        <f t="shared" si="1910"/>
        <v>0</v>
      </c>
      <c r="EQU69" s="831">
        <f t="shared" si="1910"/>
        <v>0</v>
      </c>
      <c r="EQW69" s="831">
        <f t="shared" si="1910"/>
        <v>0</v>
      </c>
      <c r="EQY69" s="831">
        <f t="shared" si="1910"/>
        <v>0</v>
      </c>
      <c r="ERA69" s="831">
        <f t="shared" si="1910"/>
        <v>0</v>
      </c>
      <c r="ERC69" s="831">
        <f t="shared" si="1910"/>
        <v>0</v>
      </c>
      <c r="ERE69" s="831">
        <f t="shared" si="1910"/>
        <v>0</v>
      </c>
      <c r="ERG69" s="831">
        <f t="shared" si="1910"/>
        <v>0</v>
      </c>
      <c r="ERI69" s="831">
        <f t="shared" si="1910"/>
        <v>0</v>
      </c>
      <c r="ERK69" s="831">
        <f t="shared" si="1910"/>
        <v>0</v>
      </c>
      <c r="ERM69" s="831">
        <f t="shared" si="1910"/>
        <v>0</v>
      </c>
      <c r="ERO69" s="831">
        <f t="shared" si="1942"/>
        <v>0</v>
      </c>
      <c r="ERQ69" s="831">
        <f t="shared" si="1942"/>
        <v>0</v>
      </c>
      <c r="ERS69" s="831">
        <f t="shared" si="1942"/>
        <v>0</v>
      </c>
      <c r="ERU69" s="831">
        <f t="shared" si="1942"/>
        <v>0</v>
      </c>
      <c r="ERW69" s="831">
        <f t="shared" si="1942"/>
        <v>0</v>
      </c>
      <c r="ERY69" s="831">
        <f t="shared" si="1942"/>
        <v>0</v>
      </c>
      <c r="ESA69" s="831">
        <f t="shared" si="1942"/>
        <v>0</v>
      </c>
      <c r="ESC69" s="831">
        <f t="shared" si="1942"/>
        <v>0</v>
      </c>
      <c r="ESE69" s="831">
        <f t="shared" si="1942"/>
        <v>0</v>
      </c>
      <c r="ESG69" s="831">
        <f t="shared" si="1942"/>
        <v>0</v>
      </c>
      <c r="ESI69" s="831">
        <f t="shared" si="1942"/>
        <v>0</v>
      </c>
      <c r="ESK69" s="831">
        <f t="shared" si="1942"/>
        <v>0</v>
      </c>
      <c r="ESM69" s="831">
        <f t="shared" si="1942"/>
        <v>0</v>
      </c>
      <c r="ESO69" s="831">
        <f t="shared" si="1942"/>
        <v>0</v>
      </c>
      <c r="ESQ69" s="831">
        <f t="shared" si="1942"/>
        <v>0</v>
      </c>
      <c r="ESS69" s="831">
        <f t="shared" si="1942"/>
        <v>0</v>
      </c>
      <c r="ESU69" s="831">
        <f t="shared" si="1942"/>
        <v>0</v>
      </c>
      <c r="ESW69" s="831">
        <f t="shared" si="1942"/>
        <v>0</v>
      </c>
      <c r="ESY69" s="831">
        <f t="shared" si="1942"/>
        <v>0</v>
      </c>
      <c r="ETA69" s="831">
        <f t="shared" si="1942"/>
        <v>0</v>
      </c>
      <c r="ETC69" s="831">
        <f t="shared" si="1942"/>
        <v>0</v>
      </c>
      <c r="ETE69" s="831">
        <f t="shared" si="1942"/>
        <v>0</v>
      </c>
      <c r="ETG69" s="831">
        <f t="shared" si="1942"/>
        <v>0</v>
      </c>
      <c r="ETI69" s="831">
        <f t="shared" si="1942"/>
        <v>0</v>
      </c>
      <c r="ETK69" s="831">
        <f t="shared" si="1942"/>
        <v>0</v>
      </c>
      <c r="ETM69" s="831">
        <f t="shared" si="1942"/>
        <v>0</v>
      </c>
      <c r="ETO69" s="831">
        <f t="shared" si="1942"/>
        <v>0</v>
      </c>
      <c r="ETQ69" s="831">
        <f t="shared" si="1942"/>
        <v>0</v>
      </c>
      <c r="ETS69" s="831">
        <f t="shared" si="1942"/>
        <v>0</v>
      </c>
      <c r="ETU69" s="831">
        <f t="shared" si="1942"/>
        <v>0</v>
      </c>
      <c r="ETW69" s="831">
        <f t="shared" si="1942"/>
        <v>0</v>
      </c>
      <c r="ETY69" s="831">
        <f t="shared" si="1942"/>
        <v>0</v>
      </c>
      <c r="EUA69" s="831">
        <f t="shared" si="1974"/>
        <v>0</v>
      </c>
      <c r="EUC69" s="831">
        <f t="shared" si="1974"/>
        <v>0</v>
      </c>
      <c r="EUE69" s="831">
        <f t="shared" si="1974"/>
        <v>0</v>
      </c>
      <c r="EUG69" s="831">
        <f t="shared" si="1974"/>
        <v>0</v>
      </c>
      <c r="EUI69" s="831">
        <f t="shared" si="1974"/>
        <v>0</v>
      </c>
      <c r="EUK69" s="831">
        <f t="shared" si="1974"/>
        <v>0</v>
      </c>
      <c r="EUM69" s="831">
        <f t="shared" si="1974"/>
        <v>0</v>
      </c>
      <c r="EUO69" s="831">
        <f t="shared" si="1974"/>
        <v>0</v>
      </c>
      <c r="EUQ69" s="831">
        <f t="shared" si="1974"/>
        <v>0</v>
      </c>
      <c r="EUS69" s="831">
        <f t="shared" si="1974"/>
        <v>0</v>
      </c>
      <c r="EUU69" s="831">
        <f t="shared" si="1974"/>
        <v>0</v>
      </c>
      <c r="EUW69" s="831">
        <f t="shared" si="1974"/>
        <v>0</v>
      </c>
      <c r="EUY69" s="831">
        <f t="shared" si="1974"/>
        <v>0</v>
      </c>
      <c r="EVA69" s="831">
        <f t="shared" si="1974"/>
        <v>0</v>
      </c>
      <c r="EVC69" s="831">
        <f t="shared" si="1974"/>
        <v>0</v>
      </c>
      <c r="EVE69" s="831">
        <f t="shared" si="1974"/>
        <v>0</v>
      </c>
      <c r="EVG69" s="831">
        <f t="shared" si="1974"/>
        <v>0</v>
      </c>
      <c r="EVI69" s="831">
        <f t="shared" si="1974"/>
        <v>0</v>
      </c>
      <c r="EVK69" s="831">
        <f t="shared" si="1974"/>
        <v>0</v>
      </c>
      <c r="EVM69" s="831">
        <f t="shared" si="1974"/>
        <v>0</v>
      </c>
      <c r="EVO69" s="831">
        <f t="shared" si="1974"/>
        <v>0</v>
      </c>
      <c r="EVQ69" s="831">
        <f t="shared" si="1974"/>
        <v>0</v>
      </c>
      <c r="EVS69" s="831">
        <f t="shared" si="1974"/>
        <v>0</v>
      </c>
      <c r="EVU69" s="831">
        <f t="shared" si="1974"/>
        <v>0</v>
      </c>
      <c r="EVW69" s="831">
        <f t="shared" si="1974"/>
        <v>0</v>
      </c>
      <c r="EVY69" s="831">
        <f t="shared" si="1974"/>
        <v>0</v>
      </c>
      <c r="EWA69" s="831">
        <f t="shared" si="1974"/>
        <v>0</v>
      </c>
      <c r="EWC69" s="831">
        <f t="shared" si="1974"/>
        <v>0</v>
      </c>
      <c r="EWE69" s="831">
        <f t="shared" si="1974"/>
        <v>0</v>
      </c>
      <c r="EWG69" s="831">
        <f t="shared" si="1974"/>
        <v>0</v>
      </c>
      <c r="EWI69" s="831">
        <f t="shared" si="1974"/>
        <v>0</v>
      </c>
      <c r="EWK69" s="831">
        <f t="shared" si="1974"/>
        <v>0</v>
      </c>
      <c r="EWM69" s="831">
        <f t="shared" si="2006"/>
        <v>0</v>
      </c>
      <c r="EWO69" s="831">
        <f t="shared" si="2006"/>
        <v>0</v>
      </c>
      <c r="EWQ69" s="831">
        <f t="shared" si="2006"/>
        <v>0</v>
      </c>
      <c r="EWS69" s="831">
        <f t="shared" si="2006"/>
        <v>0</v>
      </c>
      <c r="EWU69" s="831">
        <f t="shared" si="2006"/>
        <v>0</v>
      </c>
      <c r="EWW69" s="831">
        <f t="shared" si="2006"/>
        <v>0</v>
      </c>
      <c r="EWY69" s="831">
        <f t="shared" si="2006"/>
        <v>0</v>
      </c>
      <c r="EXA69" s="831">
        <f t="shared" si="2006"/>
        <v>0</v>
      </c>
      <c r="EXC69" s="831">
        <f t="shared" si="2006"/>
        <v>0</v>
      </c>
      <c r="EXE69" s="831">
        <f t="shared" si="2006"/>
        <v>0</v>
      </c>
      <c r="EXG69" s="831">
        <f t="shared" si="2006"/>
        <v>0</v>
      </c>
      <c r="EXI69" s="831">
        <f t="shared" si="2006"/>
        <v>0</v>
      </c>
      <c r="EXK69" s="831">
        <f t="shared" si="2006"/>
        <v>0</v>
      </c>
      <c r="EXM69" s="831">
        <f t="shared" si="2006"/>
        <v>0</v>
      </c>
      <c r="EXO69" s="831">
        <f t="shared" si="2006"/>
        <v>0</v>
      </c>
      <c r="EXQ69" s="831">
        <f t="shared" si="2006"/>
        <v>0</v>
      </c>
      <c r="EXS69" s="831">
        <f t="shared" si="2006"/>
        <v>0</v>
      </c>
      <c r="EXU69" s="831">
        <f t="shared" si="2006"/>
        <v>0</v>
      </c>
      <c r="EXW69" s="831">
        <f t="shared" si="2006"/>
        <v>0</v>
      </c>
      <c r="EXY69" s="831">
        <f t="shared" si="2006"/>
        <v>0</v>
      </c>
      <c r="EYA69" s="831">
        <f t="shared" si="2006"/>
        <v>0</v>
      </c>
      <c r="EYC69" s="831">
        <f t="shared" si="2006"/>
        <v>0</v>
      </c>
      <c r="EYE69" s="831">
        <f t="shared" si="2006"/>
        <v>0</v>
      </c>
      <c r="EYG69" s="831">
        <f t="shared" si="2006"/>
        <v>0</v>
      </c>
      <c r="EYI69" s="831">
        <f t="shared" si="2006"/>
        <v>0</v>
      </c>
      <c r="EYK69" s="831">
        <f t="shared" si="2006"/>
        <v>0</v>
      </c>
      <c r="EYM69" s="831">
        <f t="shared" si="2006"/>
        <v>0</v>
      </c>
      <c r="EYO69" s="831">
        <f t="shared" si="2006"/>
        <v>0</v>
      </c>
      <c r="EYQ69" s="831">
        <f t="shared" si="2006"/>
        <v>0</v>
      </c>
      <c r="EYS69" s="831">
        <f t="shared" si="2006"/>
        <v>0</v>
      </c>
      <c r="EYU69" s="831">
        <f t="shared" si="2006"/>
        <v>0</v>
      </c>
      <c r="EYW69" s="831">
        <f t="shared" si="2006"/>
        <v>0</v>
      </c>
      <c r="EYY69" s="831">
        <f t="shared" si="2038"/>
        <v>0</v>
      </c>
      <c r="EZA69" s="831">
        <f t="shared" si="2038"/>
        <v>0</v>
      </c>
      <c r="EZC69" s="831">
        <f t="shared" si="2038"/>
        <v>0</v>
      </c>
      <c r="EZE69" s="831">
        <f t="shared" si="2038"/>
        <v>0</v>
      </c>
      <c r="EZG69" s="831">
        <f t="shared" si="2038"/>
        <v>0</v>
      </c>
      <c r="EZI69" s="831">
        <f t="shared" si="2038"/>
        <v>0</v>
      </c>
      <c r="EZK69" s="831">
        <f t="shared" si="2038"/>
        <v>0</v>
      </c>
      <c r="EZM69" s="831">
        <f t="shared" si="2038"/>
        <v>0</v>
      </c>
      <c r="EZO69" s="831">
        <f t="shared" si="2038"/>
        <v>0</v>
      </c>
      <c r="EZQ69" s="831">
        <f t="shared" si="2038"/>
        <v>0</v>
      </c>
      <c r="EZS69" s="831">
        <f t="shared" si="2038"/>
        <v>0</v>
      </c>
      <c r="EZU69" s="831">
        <f t="shared" si="2038"/>
        <v>0</v>
      </c>
      <c r="EZW69" s="831">
        <f t="shared" si="2038"/>
        <v>0</v>
      </c>
      <c r="EZY69" s="831">
        <f t="shared" si="2038"/>
        <v>0</v>
      </c>
      <c r="FAA69" s="831">
        <f t="shared" si="2038"/>
        <v>0</v>
      </c>
      <c r="FAC69" s="831">
        <f t="shared" si="2038"/>
        <v>0</v>
      </c>
      <c r="FAE69" s="831">
        <f t="shared" si="2038"/>
        <v>0</v>
      </c>
      <c r="FAG69" s="831">
        <f t="shared" si="2038"/>
        <v>0</v>
      </c>
      <c r="FAI69" s="831">
        <f t="shared" si="2038"/>
        <v>0</v>
      </c>
      <c r="FAK69" s="831">
        <f t="shared" si="2038"/>
        <v>0</v>
      </c>
      <c r="FAM69" s="831">
        <f t="shared" si="2038"/>
        <v>0</v>
      </c>
      <c r="FAO69" s="831">
        <f t="shared" si="2038"/>
        <v>0</v>
      </c>
      <c r="FAQ69" s="831">
        <f t="shared" si="2038"/>
        <v>0</v>
      </c>
      <c r="FAS69" s="831">
        <f t="shared" si="2038"/>
        <v>0</v>
      </c>
      <c r="FAU69" s="831">
        <f t="shared" si="2038"/>
        <v>0</v>
      </c>
      <c r="FAW69" s="831">
        <f t="shared" si="2038"/>
        <v>0</v>
      </c>
      <c r="FAY69" s="831">
        <f t="shared" si="2038"/>
        <v>0</v>
      </c>
      <c r="FBA69" s="831">
        <f t="shared" si="2038"/>
        <v>0</v>
      </c>
      <c r="FBC69" s="831">
        <f t="shared" si="2038"/>
        <v>0</v>
      </c>
      <c r="FBE69" s="831">
        <f t="shared" si="2038"/>
        <v>0</v>
      </c>
      <c r="FBG69" s="831">
        <f t="shared" si="2038"/>
        <v>0</v>
      </c>
      <c r="FBI69" s="831">
        <f t="shared" si="2038"/>
        <v>0</v>
      </c>
      <c r="FBK69" s="831">
        <f t="shared" si="2070"/>
        <v>0</v>
      </c>
      <c r="FBM69" s="831">
        <f t="shared" si="2070"/>
        <v>0</v>
      </c>
      <c r="FBO69" s="831">
        <f t="shared" si="2070"/>
        <v>0</v>
      </c>
      <c r="FBQ69" s="831">
        <f t="shared" si="2070"/>
        <v>0</v>
      </c>
      <c r="FBS69" s="831">
        <f t="shared" si="2070"/>
        <v>0</v>
      </c>
      <c r="FBU69" s="831">
        <f t="shared" si="2070"/>
        <v>0</v>
      </c>
      <c r="FBW69" s="831">
        <f t="shared" si="2070"/>
        <v>0</v>
      </c>
      <c r="FBY69" s="831">
        <f t="shared" si="2070"/>
        <v>0</v>
      </c>
      <c r="FCA69" s="831">
        <f t="shared" si="2070"/>
        <v>0</v>
      </c>
      <c r="FCC69" s="831">
        <f t="shared" si="2070"/>
        <v>0</v>
      </c>
      <c r="FCE69" s="831">
        <f t="shared" si="2070"/>
        <v>0</v>
      </c>
      <c r="FCG69" s="831">
        <f t="shared" si="2070"/>
        <v>0</v>
      </c>
      <c r="FCI69" s="831">
        <f t="shared" si="2070"/>
        <v>0</v>
      </c>
      <c r="FCK69" s="831">
        <f t="shared" si="2070"/>
        <v>0</v>
      </c>
      <c r="FCM69" s="831">
        <f t="shared" si="2070"/>
        <v>0</v>
      </c>
      <c r="FCO69" s="831">
        <f t="shared" si="2070"/>
        <v>0</v>
      </c>
      <c r="FCQ69" s="831">
        <f t="shared" si="2070"/>
        <v>0</v>
      </c>
      <c r="FCS69" s="831">
        <f t="shared" si="2070"/>
        <v>0</v>
      </c>
      <c r="FCU69" s="831">
        <f t="shared" si="2070"/>
        <v>0</v>
      </c>
      <c r="FCW69" s="831">
        <f t="shared" si="2070"/>
        <v>0</v>
      </c>
      <c r="FCY69" s="831">
        <f t="shared" si="2070"/>
        <v>0</v>
      </c>
      <c r="FDA69" s="831">
        <f t="shared" si="2070"/>
        <v>0</v>
      </c>
      <c r="FDC69" s="831">
        <f t="shared" si="2070"/>
        <v>0</v>
      </c>
      <c r="FDE69" s="831">
        <f t="shared" si="2070"/>
        <v>0</v>
      </c>
      <c r="FDG69" s="831">
        <f t="shared" si="2070"/>
        <v>0</v>
      </c>
      <c r="FDI69" s="831">
        <f t="shared" si="2070"/>
        <v>0</v>
      </c>
      <c r="FDK69" s="831">
        <f t="shared" si="2070"/>
        <v>0</v>
      </c>
      <c r="FDM69" s="831">
        <f t="shared" si="2070"/>
        <v>0</v>
      </c>
      <c r="FDO69" s="831">
        <f t="shared" si="2070"/>
        <v>0</v>
      </c>
      <c r="FDQ69" s="831">
        <f t="shared" si="2070"/>
        <v>0</v>
      </c>
      <c r="FDS69" s="831">
        <f t="shared" si="2070"/>
        <v>0</v>
      </c>
      <c r="FDU69" s="831">
        <f t="shared" si="2070"/>
        <v>0</v>
      </c>
      <c r="FDW69" s="831">
        <f t="shared" si="2102"/>
        <v>0</v>
      </c>
      <c r="FDY69" s="831">
        <f t="shared" si="2102"/>
        <v>0</v>
      </c>
      <c r="FEA69" s="831">
        <f t="shared" si="2102"/>
        <v>0</v>
      </c>
      <c r="FEC69" s="831">
        <f t="shared" si="2102"/>
        <v>0</v>
      </c>
      <c r="FEE69" s="831">
        <f t="shared" si="2102"/>
        <v>0</v>
      </c>
      <c r="FEG69" s="831">
        <f t="shared" si="2102"/>
        <v>0</v>
      </c>
      <c r="FEI69" s="831">
        <f t="shared" si="2102"/>
        <v>0</v>
      </c>
      <c r="FEK69" s="831">
        <f t="shared" si="2102"/>
        <v>0</v>
      </c>
      <c r="FEM69" s="831">
        <f t="shared" si="2102"/>
        <v>0</v>
      </c>
      <c r="FEO69" s="831">
        <f t="shared" si="2102"/>
        <v>0</v>
      </c>
      <c r="FEQ69" s="831">
        <f t="shared" si="2102"/>
        <v>0</v>
      </c>
      <c r="FES69" s="831">
        <f t="shared" si="2102"/>
        <v>0</v>
      </c>
      <c r="FEU69" s="831">
        <f t="shared" si="2102"/>
        <v>0</v>
      </c>
      <c r="FEW69" s="831">
        <f t="shared" si="2102"/>
        <v>0</v>
      </c>
      <c r="FEY69" s="831">
        <f t="shared" si="2102"/>
        <v>0</v>
      </c>
      <c r="FFA69" s="831">
        <f t="shared" si="2102"/>
        <v>0</v>
      </c>
      <c r="FFC69" s="831">
        <f t="shared" si="2102"/>
        <v>0</v>
      </c>
      <c r="FFE69" s="831">
        <f t="shared" si="2102"/>
        <v>0</v>
      </c>
      <c r="FFG69" s="831">
        <f t="shared" si="2102"/>
        <v>0</v>
      </c>
      <c r="FFI69" s="831">
        <f t="shared" si="2102"/>
        <v>0</v>
      </c>
      <c r="FFK69" s="831">
        <f t="shared" si="2102"/>
        <v>0</v>
      </c>
      <c r="FFM69" s="831">
        <f t="shared" si="2102"/>
        <v>0</v>
      </c>
      <c r="FFO69" s="831">
        <f t="shared" si="2102"/>
        <v>0</v>
      </c>
      <c r="FFQ69" s="831">
        <f t="shared" si="2102"/>
        <v>0</v>
      </c>
      <c r="FFS69" s="831">
        <f t="shared" si="2102"/>
        <v>0</v>
      </c>
      <c r="FFU69" s="831">
        <f t="shared" si="2102"/>
        <v>0</v>
      </c>
      <c r="FFW69" s="831">
        <f t="shared" si="2102"/>
        <v>0</v>
      </c>
      <c r="FFY69" s="831">
        <f t="shared" si="2102"/>
        <v>0</v>
      </c>
      <c r="FGA69" s="831">
        <f t="shared" si="2102"/>
        <v>0</v>
      </c>
      <c r="FGC69" s="831">
        <f t="shared" si="2102"/>
        <v>0</v>
      </c>
      <c r="FGE69" s="831">
        <f t="shared" si="2102"/>
        <v>0</v>
      </c>
      <c r="FGG69" s="831">
        <f t="shared" si="2102"/>
        <v>0</v>
      </c>
      <c r="FGI69" s="831">
        <f t="shared" si="2134"/>
        <v>0</v>
      </c>
      <c r="FGK69" s="831">
        <f t="shared" si="2134"/>
        <v>0</v>
      </c>
      <c r="FGM69" s="831">
        <f t="shared" si="2134"/>
        <v>0</v>
      </c>
      <c r="FGO69" s="831">
        <f t="shared" si="2134"/>
        <v>0</v>
      </c>
      <c r="FGQ69" s="831">
        <f t="shared" si="2134"/>
        <v>0</v>
      </c>
      <c r="FGS69" s="831">
        <f t="shared" si="2134"/>
        <v>0</v>
      </c>
      <c r="FGU69" s="831">
        <f t="shared" si="2134"/>
        <v>0</v>
      </c>
      <c r="FGW69" s="831">
        <f t="shared" si="2134"/>
        <v>0</v>
      </c>
      <c r="FGY69" s="831">
        <f t="shared" si="2134"/>
        <v>0</v>
      </c>
      <c r="FHA69" s="831">
        <f t="shared" si="2134"/>
        <v>0</v>
      </c>
      <c r="FHC69" s="831">
        <f t="shared" si="2134"/>
        <v>0</v>
      </c>
      <c r="FHE69" s="831">
        <f t="shared" si="2134"/>
        <v>0</v>
      </c>
      <c r="FHG69" s="831">
        <f t="shared" si="2134"/>
        <v>0</v>
      </c>
      <c r="FHI69" s="831">
        <f t="shared" si="2134"/>
        <v>0</v>
      </c>
      <c r="FHK69" s="831">
        <f t="shared" si="2134"/>
        <v>0</v>
      </c>
      <c r="FHM69" s="831">
        <f t="shared" si="2134"/>
        <v>0</v>
      </c>
      <c r="FHO69" s="831">
        <f t="shared" si="2134"/>
        <v>0</v>
      </c>
      <c r="FHQ69" s="831">
        <f t="shared" si="2134"/>
        <v>0</v>
      </c>
      <c r="FHS69" s="831">
        <f t="shared" si="2134"/>
        <v>0</v>
      </c>
      <c r="FHU69" s="831">
        <f t="shared" si="2134"/>
        <v>0</v>
      </c>
      <c r="FHW69" s="831">
        <f t="shared" si="2134"/>
        <v>0</v>
      </c>
      <c r="FHY69" s="831">
        <f t="shared" si="2134"/>
        <v>0</v>
      </c>
      <c r="FIA69" s="831">
        <f t="shared" si="2134"/>
        <v>0</v>
      </c>
      <c r="FIC69" s="831">
        <f t="shared" si="2134"/>
        <v>0</v>
      </c>
      <c r="FIE69" s="831">
        <f t="shared" si="2134"/>
        <v>0</v>
      </c>
      <c r="FIG69" s="831">
        <f t="shared" si="2134"/>
        <v>0</v>
      </c>
      <c r="FII69" s="831">
        <f t="shared" si="2134"/>
        <v>0</v>
      </c>
      <c r="FIK69" s="831">
        <f t="shared" si="2134"/>
        <v>0</v>
      </c>
      <c r="FIM69" s="831">
        <f t="shared" si="2134"/>
        <v>0</v>
      </c>
      <c r="FIO69" s="831">
        <f t="shared" si="2134"/>
        <v>0</v>
      </c>
      <c r="FIQ69" s="831">
        <f t="shared" si="2134"/>
        <v>0</v>
      </c>
      <c r="FIS69" s="831">
        <f t="shared" si="2134"/>
        <v>0</v>
      </c>
      <c r="FIU69" s="831">
        <f t="shared" si="2166"/>
        <v>0</v>
      </c>
      <c r="FIW69" s="831">
        <f t="shared" si="2166"/>
        <v>0</v>
      </c>
      <c r="FIY69" s="831">
        <f t="shared" si="2166"/>
        <v>0</v>
      </c>
      <c r="FJA69" s="831">
        <f t="shared" si="2166"/>
        <v>0</v>
      </c>
      <c r="FJC69" s="831">
        <f t="shared" si="2166"/>
        <v>0</v>
      </c>
      <c r="FJE69" s="831">
        <f t="shared" si="2166"/>
        <v>0</v>
      </c>
      <c r="FJG69" s="831">
        <f t="shared" si="2166"/>
        <v>0</v>
      </c>
      <c r="FJI69" s="831">
        <f t="shared" si="2166"/>
        <v>0</v>
      </c>
      <c r="FJK69" s="831">
        <f t="shared" si="2166"/>
        <v>0</v>
      </c>
      <c r="FJM69" s="831">
        <f t="shared" si="2166"/>
        <v>0</v>
      </c>
      <c r="FJO69" s="831">
        <f t="shared" si="2166"/>
        <v>0</v>
      </c>
      <c r="FJQ69" s="831">
        <f t="shared" si="2166"/>
        <v>0</v>
      </c>
      <c r="FJS69" s="831">
        <f t="shared" si="2166"/>
        <v>0</v>
      </c>
      <c r="FJU69" s="831">
        <f t="shared" si="2166"/>
        <v>0</v>
      </c>
      <c r="FJW69" s="831">
        <f t="shared" si="2166"/>
        <v>0</v>
      </c>
      <c r="FJY69" s="831">
        <f t="shared" si="2166"/>
        <v>0</v>
      </c>
      <c r="FKA69" s="831">
        <f t="shared" si="2166"/>
        <v>0</v>
      </c>
      <c r="FKC69" s="831">
        <f t="shared" si="2166"/>
        <v>0</v>
      </c>
      <c r="FKE69" s="831">
        <f t="shared" si="2166"/>
        <v>0</v>
      </c>
      <c r="FKG69" s="831">
        <f t="shared" si="2166"/>
        <v>0</v>
      </c>
      <c r="FKI69" s="831">
        <f t="shared" si="2166"/>
        <v>0</v>
      </c>
      <c r="FKK69" s="831">
        <f t="shared" si="2166"/>
        <v>0</v>
      </c>
      <c r="FKM69" s="831">
        <f t="shared" si="2166"/>
        <v>0</v>
      </c>
      <c r="FKO69" s="831">
        <f t="shared" si="2166"/>
        <v>0</v>
      </c>
      <c r="FKQ69" s="831">
        <f t="shared" si="2166"/>
        <v>0</v>
      </c>
      <c r="FKS69" s="831">
        <f t="shared" si="2166"/>
        <v>0</v>
      </c>
      <c r="FKU69" s="831">
        <f t="shared" si="2166"/>
        <v>0</v>
      </c>
      <c r="FKW69" s="831">
        <f t="shared" si="2166"/>
        <v>0</v>
      </c>
      <c r="FKY69" s="831">
        <f t="shared" si="2166"/>
        <v>0</v>
      </c>
      <c r="FLA69" s="831">
        <f t="shared" si="2166"/>
        <v>0</v>
      </c>
      <c r="FLC69" s="831">
        <f t="shared" si="2166"/>
        <v>0</v>
      </c>
      <c r="FLE69" s="831">
        <f t="shared" si="2166"/>
        <v>0</v>
      </c>
      <c r="FLG69" s="831">
        <f t="shared" si="2198"/>
        <v>0</v>
      </c>
      <c r="FLI69" s="831">
        <f t="shared" si="2198"/>
        <v>0</v>
      </c>
      <c r="FLK69" s="831">
        <f t="shared" si="2198"/>
        <v>0</v>
      </c>
      <c r="FLM69" s="831">
        <f t="shared" si="2198"/>
        <v>0</v>
      </c>
      <c r="FLO69" s="831">
        <f t="shared" si="2198"/>
        <v>0</v>
      </c>
      <c r="FLQ69" s="831">
        <f t="shared" si="2198"/>
        <v>0</v>
      </c>
      <c r="FLS69" s="831">
        <f t="shared" si="2198"/>
        <v>0</v>
      </c>
      <c r="FLU69" s="831">
        <f t="shared" si="2198"/>
        <v>0</v>
      </c>
      <c r="FLW69" s="831">
        <f t="shared" si="2198"/>
        <v>0</v>
      </c>
      <c r="FLY69" s="831">
        <f t="shared" si="2198"/>
        <v>0</v>
      </c>
      <c r="FMA69" s="831">
        <f t="shared" si="2198"/>
        <v>0</v>
      </c>
      <c r="FMC69" s="831">
        <f t="shared" si="2198"/>
        <v>0</v>
      </c>
      <c r="FME69" s="831">
        <f t="shared" si="2198"/>
        <v>0</v>
      </c>
      <c r="FMG69" s="831">
        <f t="shared" si="2198"/>
        <v>0</v>
      </c>
      <c r="FMI69" s="831">
        <f t="shared" si="2198"/>
        <v>0</v>
      </c>
      <c r="FMK69" s="831">
        <f t="shared" si="2198"/>
        <v>0</v>
      </c>
      <c r="FMM69" s="831">
        <f t="shared" si="2198"/>
        <v>0</v>
      </c>
      <c r="FMO69" s="831">
        <f t="shared" si="2198"/>
        <v>0</v>
      </c>
      <c r="FMQ69" s="831">
        <f t="shared" si="2198"/>
        <v>0</v>
      </c>
      <c r="FMS69" s="831">
        <f t="shared" si="2198"/>
        <v>0</v>
      </c>
      <c r="FMU69" s="831">
        <f t="shared" si="2198"/>
        <v>0</v>
      </c>
      <c r="FMW69" s="831">
        <f t="shared" si="2198"/>
        <v>0</v>
      </c>
      <c r="FMY69" s="831">
        <f t="shared" si="2198"/>
        <v>0</v>
      </c>
      <c r="FNA69" s="831">
        <f t="shared" si="2198"/>
        <v>0</v>
      </c>
      <c r="FNC69" s="831">
        <f t="shared" si="2198"/>
        <v>0</v>
      </c>
      <c r="FNE69" s="831">
        <f t="shared" si="2198"/>
        <v>0</v>
      </c>
      <c r="FNG69" s="831">
        <f t="shared" si="2198"/>
        <v>0</v>
      </c>
      <c r="FNI69" s="831">
        <f t="shared" si="2198"/>
        <v>0</v>
      </c>
      <c r="FNK69" s="831">
        <f t="shared" si="2198"/>
        <v>0</v>
      </c>
      <c r="FNM69" s="831">
        <f t="shared" si="2198"/>
        <v>0</v>
      </c>
      <c r="FNO69" s="831">
        <f t="shared" si="2198"/>
        <v>0</v>
      </c>
      <c r="FNQ69" s="831">
        <f t="shared" si="2198"/>
        <v>0</v>
      </c>
      <c r="FNS69" s="831">
        <f t="shared" si="2230"/>
        <v>0</v>
      </c>
      <c r="FNU69" s="831">
        <f t="shared" si="2230"/>
        <v>0</v>
      </c>
      <c r="FNW69" s="831">
        <f t="shared" si="2230"/>
        <v>0</v>
      </c>
      <c r="FNY69" s="831">
        <f t="shared" si="2230"/>
        <v>0</v>
      </c>
      <c r="FOA69" s="831">
        <f t="shared" si="2230"/>
        <v>0</v>
      </c>
      <c r="FOC69" s="831">
        <f t="shared" si="2230"/>
        <v>0</v>
      </c>
      <c r="FOE69" s="831">
        <f t="shared" si="2230"/>
        <v>0</v>
      </c>
      <c r="FOG69" s="831">
        <f t="shared" si="2230"/>
        <v>0</v>
      </c>
      <c r="FOI69" s="831">
        <f t="shared" si="2230"/>
        <v>0</v>
      </c>
      <c r="FOK69" s="831">
        <f t="shared" si="2230"/>
        <v>0</v>
      </c>
      <c r="FOM69" s="831">
        <f t="shared" si="2230"/>
        <v>0</v>
      </c>
      <c r="FOO69" s="831">
        <f t="shared" si="2230"/>
        <v>0</v>
      </c>
      <c r="FOQ69" s="831">
        <f t="shared" si="2230"/>
        <v>0</v>
      </c>
      <c r="FOS69" s="831">
        <f t="shared" si="2230"/>
        <v>0</v>
      </c>
      <c r="FOU69" s="831">
        <f t="shared" si="2230"/>
        <v>0</v>
      </c>
      <c r="FOW69" s="831">
        <f t="shared" si="2230"/>
        <v>0</v>
      </c>
      <c r="FOY69" s="831">
        <f t="shared" si="2230"/>
        <v>0</v>
      </c>
      <c r="FPA69" s="831">
        <f t="shared" si="2230"/>
        <v>0</v>
      </c>
      <c r="FPC69" s="831">
        <f t="shared" si="2230"/>
        <v>0</v>
      </c>
      <c r="FPE69" s="831">
        <f t="shared" si="2230"/>
        <v>0</v>
      </c>
      <c r="FPG69" s="831">
        <f t="shared" si="2230"/>
        <v>0</v>
      </c>
      <c r="FPI69" s="831">
        <f t="shared" si="2230"/>
        <v>0</v>
      </c>
      <c r="FPK69" s="831">
        <f t="shared" si="2230"/>
        <v>0</v>
      </c>
      <c r="FPM69" s="831">
        <f t="shared" si="2230"/>
        <v>0</v>
      </c>
      <c r="FPO69" s="831">
        <f t="shared" si="2230"/>
        <v>0</v>
      </c>
      <c r="FPQ69" s="831">
        <f t="shared" si="2230"/>
        <v>0</v>
      </c>
      <c r="FPS69" s="831">
        <f t="shared" si="2230"/>
        <v>0</v>
      </c>
      <c r="FPU69" s="831">
        <f t="shared" si="2230"/>
        <v>0</v>
      </c>
      <c r="FPW69" s="831">
        <f t="shared" si="2230"/>
        <v>0</v>
      </c>
      <c r="FPY69" s="831">
        <f t="shared" si="2230"/>
        <v>0</v>
      </c>
      <c r="FQA69" s="831">
        <f t="shared" si="2230"/>
        <v>0</v>
      </c>
      <c r="FQC69" s="831">
        <f t="shared" si="2230"/>
        <v>0</v>
      </c>
      <c r="FQE69" s="831">
        <f t="shared" si="2262"/>
        <v>0</v>
      </c>
      <c r="FQG69" s="831">
        <f t="shared" si="2262"/>
        <v>0</v>
      </c>
      <c r="FQI69" s="831">
        <f t="shared" si="2262"/>
        <v>0</v>
      </c>
      <c r="FQK69" s="831">
        <f t="shared" si="2262"/>
        <v>0</v>
      </c>
      <c r="FQM69" s="831">
        <f t="shared" si="2262"/>
        <v>0</v>
      </c>
      <c r="FQO69" s="831">
        <f t="shared" si="2262"/>
        <v>0</v>
      </c>
      <c r="FQQ69" s="831">
        <f t="shared" si="2262"/>
        <v>0</v>
      </c>
      <c r="FQS69" s="831">
        <f t="shared" si="2262"/>
        <v>0</v>
      </c>
      <c r="FQU69" s="831">
        <f t="shared" si="2262"/>
        <v>0</v>
      </c>
      <c r="FQW69" s="831">
        <f t="shared" si="2262"/>
        <v>0</v>
      </c>
      <c r="FQY69" s="831">
        <f t="shared" si="2262"/>
        <v>0</v>
      </c>
      <c r="FRA69" s="831">
        <f t="shared" si="2262"/>
        <v>0</v>
      </c>
      <c r="FRC69" s="831">
        <f t="shared" si="2262"/>
        <v>0</v>
      </c>
      <c r="FRE69" s="831">
        <f t="shared" si="2262"/>
        <v>0</v>
      </c>
      <c r="FRG69" s="831">
        <f t="shared" si="2262"/>
        <v>0</v>
      </c>
      <c r="FRI69" s="831">
        <f t="shared" si="2262"/>
        <v>0</v>
      </c>
      <c r="FRK69" s="831">
        <f t="shared" si="2262"/>
        <v>0</v>
      </c>
      <c r="FRM69" s="831">
        <f t="shared" si="2262"/>
        <v>0</v>
      </c>
      <c r="FRO69" s="831">
        <f t="shared" si="2262"/>
        <v>0</v>
      </c>
      <c r="FRQ69" s="831">
        <f t="shared" si="2262"/>
        <v>0</v>
      </c>
      <c r="FRS69" s="831">
        <f t="shared" si="2262"/>
        <v>0</v>
      </c>
      <c r="FRU69" s="831">
        <f t="shared" si="2262"/>
        <v>0</v>
      </c>
      <c r="FRW69" s="831">
        <f t="shared" si="2262"/>
        <v>0</v>
      </c>
      <c r="FRY69" s="831">
        <f t="shared" si="2262"/>
        <v>0</v>
      </c>
      <c r="FSA69" s="831">
        <f t="shared" si="2262"/>
        <v>0</v>
      </c>
      <c r="FSC69" s="831">
        <f t="shared" si="2262"/>
        <v>0</v>
      </c>
      <c r="FSE69" s="831">
        <f t="shared" si="2262"/>
        <v>0</v>
      </c>
      <c r="FSG69" s="831">
        <f t="shared" si="2262"/>
        <v>0</v>
      </c>
      <c r="FSI69" s="831">
        <f t="shared" si="2262"/>
        <v>0</v>
      </c>
      <c r="FSK69" s="831">
        <f t="shared" si="2262"/>
        <v>0</v>
      </c>
      <c r="FSM69" s="831">
        <f t="shared" si="2262"/>
        <v>0</v>
      </c>
      <c r="FSO69" s="831">
        <f t="shared" si="2262"/>
        <v>0</v>
      </c>
      <c r="FSQ69" s="831">
        <f t="shared" si="2294"/>
        <v>0</v>
      </c>
      <c r="FSS69" s="831">
        <f t="shared" si="2294"/>
        <v>0</v>
      </c>
      <c r="FSU69" s="831">
        <f t="shared" si="2294"/>
        <v>0</v>
      </c>
      <c r="FSW69" s="831">
        <f t="shared" si="2294"/>
        <v>0</v>
      </c>
      <c r="FSY69" s="831">
        <f t="shared" si="2294"/>
        <v>0</v>
      </c>
      <c r="FTA69" s="831">
        <f t="shared" si="2294"/>
        <v>0</v>
      </c>
      <c r="FTC69" s="831">
        <f t="shared" si="2294"/>
        <v>0</v>
      </c>
      <c r="FTE69" s="831">
        <f t="shared" si="2294"/>
        <v>0</v>
      </c>
      <c r="FTG69" s="831">
        <f t="shared" si="2294"/>
        <v>0</v>
      </c>
      <c r="FTI69" s="831">
        <f t="shared" si="2294"/>
        <v>0</v>
      </c>
      <c r="FTK69" s="831">
        <f t="shared" si="2294"/>
        <v>0</v>
      </c>
      <c r="FTM69" s="831">
        <f t="shared" si="2294"/>
        <v>0</v>
      </c>
      <c r="FTO69" s="831">
        <f t="shared" si="2294"/>
        <v>0</v>
      </c>
      <c r="FTQ69" s="831">
        <f t="shared" si="2294"/>
        <v>0</v>
      </c>
      <c r="FTS69" s="831">
        <f t="shared" si="2294"/>
        <v>0</v>
      </c>
      <c r="FTU69" s="831">
        <f t="shared" si="2294"/>
        <v>0</v>
      </c>
      <c r="FTW69" s="831">
        <f t="shared" si="2294"/>
        <v>0</v>
      </c>
      <c r="FTY69" s="831">
        <f t="shared" si="2294"/>
        <v>0</v>
      </c>
      <c r="FUA69" s="831">
        <f t="shared" si="2294"/>
        <v>0</v>
      </c>
      <c r="FUC69" s="831">
        <f t="shared" si="2294"/>
        <v>0</v>
      </c>
      <c r="FUE69" s="831">
        <f t="shared" si="2294"/>
        <v>0</v>
      </c>
      <c r="FUG69" s="831">
        <f t="shared" si="2294"/>
        <v>0</v>
      </c>
      <c r="FUI69" s="831">
        <f t="shared" si="2294"/>
        <v>0</v>
      </c>
      <c r="FUK69" s="831">
        <f t="shared" si="2294"/>
        <v>0</v>
      </c>
      <c r="FUM69" s="831">
        <f t="shared" si="2294"/>
        <v>0</v>
      </c>
      <c r="FUO69" s="831">
        <f t="shared" si="2294"/>
        <v>0</v>
      </c>
      <c r="FUQ69" s="831">
        <f t="shared" si="2294"/>
        <v>0</v>
      </c>
      <c r="FUS69" s="831">
        <f t="shared" si="2294"/>
        <v>0</v>
      </c>
      <c r="FUU69" s="831">
        <f t="shared" si="2294"/>
        <v>0</v>
      </c>
      <c r="FUW69" s="831">
        <f t="shared" si="2294"/>
        <v>0</v>
      </c>
      <c r="FUY69" s="831">
        <f t="shared" si="2294"/>
        <v>0</v>
      </c>
      <c r="FVA69" s="831">
        <f t="shared" si="2294"/>
        <v>0</v>
      </c>
      <c r="FVC69" s="831">
        <f t="shared" si="2326"/>
        <v>0</v>
      </c>
      <c r="FVE69" s="831">
        <f t="shared" si="2326"/>
        <v>0</v>
      </c>
      <c r="FVG69" s="831">
        <f t="shared" si="2326"/>
        <v>0</v>
      </c>
      <c r="FVI69" s="831">
        <f t="shared" si="2326"/>
        <v>0</v>
      </c>
      <c r="FVK69" s="831">
        <f t="shared" si="2326"/>
        <v>0</v>
      </c>
      <c r="FVM69" s="831">
        <f t="shared" si="2326"/>
        <v>0</v>
      </c>
      <c r="FVO69" s="831">
        <f t="shared" si="2326"/>
        <v>0</v>
      </c>
      <c r="FVQ69" s="831">
        <f t="shared" si="2326"/>
        <v>0</v>
      </c>
      <c r="FVS69" s="831">
        <f t="shared" si="2326"/>
        <v>0</v>
      </c>
      <c r="FVU69" s="831">
        <f t="shared" si="2326"/>
        <v>0</v>
      </c>
      <c r="FVW69" s="831">
        <f t="shared" si="2326"/>
        <v>0</v>
      </c>
      <c r="FVY69" s="831">
        <f t="shared" si="2326"/>
        <v>0</v>
      </c>
      <c r="FWA69" s="831">
        <f t="shared" si="2326"/>
        <v>0</v>
      </c>
      <c r="FWC69" s="831">
        <f t="shared" si="2326"/>
        <v>0</v>
      </c>
      <c r="FWE69" s="831">
        <f t="shared" si="2326"/>
        <v>0</v>
      </c>
      <c r="FWG69" s="831">
        <f t="shared" si="2326"/>
        <v>0</v>
      </c>
      <c r="FWI69" s="831">
        <f t="shared" si="2326"/>
        <v>0</v>
      </c>
      <c r="FWK69" s="831">
        <f t="shared" si="2326"/>
        <v>0</v>
      </c>
      <c r="FWM69" s="831">
        <f t="shared" si="2326"/>
        <v>0</v>
      </c>
      <c r="FWO69" s="831">
        <f t="shared" si="2326"/>
        <v>0</v>
      </c>
      <c r="FWQ69" s="831">
        <f t="shared" si="2326"/>
        <v>0</v>
      </c>
      <c r="FWS69" s="831">
        <f t="shared" si="2326"/>
        <v>0</v>
      </c>
      <c r="FWU69" s="831">
        <f t="shared" si="2326"/>
        <v>0</v>
      </c>
      <c r="FWW69" s="831">
        <f t="shared" si="2326"/>
        <v>0</v>
      </c>
      <c r="FWY69" s="831">
        <f t="shared" si="2326"/>
        <v>0</v>
      </c>
      <c r="FXA69" s="831">
        <f t="shared" si="2326"/>
        <v>0</v>
      </c>
      <c r="FXC69" s="831">
        <f t="shared" si="2326"/>
        <v>0</v>
      </c>
      <c r="FXE69" s="831">
        <f t="shared" si="2326"/>
        <v>0</v>
      </c>
      <c r="FXG69" s="831">
        <f t="shared" si="2326"/>
        <v>0</v>
      </c>
      <c r="FXI69" s="831">
        <f t="shared" si="2326"/>
        <v>0</v>
      </c>
      <c r="FXK69" s="831">
        <f t="shared" si="2326"/>
        <v>0</v>
      </c>
      <c r="FXM69" s="831">
        <f t="shared" si="2326"/>
        <v>0</v>
      </c>
      <c r="FXO69" s="831">
        <f t="shared" si="2358"/>
        <v>0</v>
      </c>
      <c r="FXQ69" s="831">
        <f t="shared" si="2358"/>
        <v>0</v>
      </c>
      <c r="FXS69" s="831">
        <f t="shared" si="2358"/>
        <v>0</v>
      </c>
      <c r="FXU69" s="831">
        <f t="shared" si="2358"/>
        <v>0</v>
      </c>
      <c r="FXW69" s="831">
        <f t="shared" si="2358"/>
        <v>0</v>
      </c>
      <c r="FXY69" s="831">
        <f t="shared" si="2358"/>
        <v>0</v>
      </c>
      <c r="FYA69" s="831">
        <f t="shared" si="2358"/>
        <v>0</v>
      </c>
      <c r="FYC69" s="831">
        <f t="shared" si="2358"/>
        <v>0</v>
      </c>
      <c r="FYE69" s="831">
        <f t="shared" si="2358"/>
        <v>0</v>
      </c>
      <c r="FYG69" s="831">
        <f t="shared" si="2358"/>
        <v>0</v>
      </c>
      <c r="FYI69" s="831">
        <f t="shared" si="2358"/>
        <v>0</v>
      </c>
      <c r="FYK69" s="831">
        <f t="shared" si="2358"/>
        <v>0</v>
      </c>
      <c r="FYM69" s="831">
        <f t="shared" si="2358"/>
        <v>0</v>
      </c>
      <c r="FYO69" s="831">
        <f t="shared" si="2358"/>
        <v>0</v>
      </c>
      <c r="FYQ69" s="831">
        <f t="shared" si="2358"/>
        <v>0</v>
      </c>
      <c r="FYS69" s="831">
        <f t="shared" si="2358"/>
        <v>0</v>
      </c>
      <c r="FYU69" s="831">
        <f t="shared" si="2358"/>
        <v>0</v>
      </c>
      <c r="FYW69" s="831">
        <f t="shared" si="2358"/>
        <v>0</v>
      </c>
      <c r="FYY69" s="831">
        <f t="shared" si="2358"/>
        <v>0</v>
      </c>
      <c r="FZA69" s="831">
        <f t="shared" si="2358"/>
        <v>0</v>
      </c>
      <c r="FZC69" s="831">
        <f t="shared" si="2358"/>
        <v>0</v>
      </c>
      <c r="FZE69" s="831">
        <f t="shared" si="2358"/>
        <v>0</v>
      </c>
      <c r="FZG69" s="831">
        <f t="shared" si="2358"/>
        <v>0</v>
      </c>
      <c r="FZI69" s="831">
        <f t="shared" si="2358"/>
        <v>0</v>
      </c>
      <c r="FZK69" s="831">
        <f t="shared" si="2358"/>
        <v>0</v>
      </c>
      <c r="FZM69" s="831">
        <f t="shared" si="2358"/>
        <v>0</v>
      </c>
      <c r="FZO69" s="831">
        <f t="shared" si="2358"/>
        <v>0</v>
      </c>
      <c r="FZQ69" s="831">
        <f t="shared" si="2358"/>
        <v>0</v>
      </c>
      <c r="FZS69" s="831">
        <f t="shared" si="2358"/>
        <v>0</v>
      </c>
      <c r="FZU69" s="831">
        <f t="shared" si="2358"/>
        <v>0</v>
      </c>
      <c r="FZW69" s="831">
        <f t="shared" si="2358"/>
        <v>0</v>
      </c>
      <c r="FZY69" s="831">
        <f t="shared" si="2358"/>
        <v>0</v>
      </c>
      <c r="GAA69" s="831">
        <f t="shared" si="2390"/>
        <v>0</v>
      </c>
      <c r="GAC69" s="831">
        <f t="shared" si="2390"/>
        <v>0</v>
      </c>
      <c r="GAE69" s="831">
        <f t="shared" si="2390"/>
        <v>0</v>
      </c>
      <c r="GAG69" s="831">
        <f t="shared" si="2390"/>
        <v>0</v>
      </c>
      <c r="GAI69" s="831">
        <f t="shared" si="2390"/>
        <v>0</v>
      </c>
      <c r="GAK69" s="831">
        <f t="shared" si="2390"/>
        <v>0</v>
      </c>
      <c r="GAM69" s="831">
        <f t="shared" si="2390"/>
        <v>0</v>
      </c>
      <c r="GAO69" s="831">
        <f t="shared" si="2390"/>
        <v>0</v>
      </c>
      <c r="GAQ69" s="831">
        <f t="shared" si="2390"/>
        <v>0</v>
      </c>
      <c r="GAS69" s="831">
        <f t="shared" si="2390"/>
        <v>0</v>
      </c>
      <c r="GAU69" s="831">
        <f t="shared" si="2390"/>
        <v>0</v>
      </c>
      <c r="GAW69" s="831">
        <f t="shared" si="2390"/>
        <v>0</v>
      </c>
      <c r="GAY69" s="831">
        <f t="shared" si="2390"/>
        <v>0</v>
      </c>
      <c r="GBA69" s="831">
        <f t="shared" si="2390"/>
        <v>0</v>
      </c>
      <c r="GBC69" s="831">
        <f t="shared" si="2390"/>
        <v>0</v>
      </c>
      <c r="GBE69" s="831">
        <f t="shared" si="2390"/>
        <v>0</v>
      </c>
      <c r="GBG69" s="831">
        <f t="shared" si="2390"/>
        <v>0</v>
      </c>
      <c r="GBI69" s="831">
        <f t="shared" si="2390"/>
        <v>0</v>
      </c>
      <c r="GBK69" s="831">
        <f t="shared" si="2390"/>
        <v>0</v>
      </c>
      <c r="GBM69" s="831">
        <f t="shared" si="2390"/>
        <v>0</v>
      </c>
      <c r="GBO69" s="831">
        <f t="shared" si="2390"/>
        <v>0</v>
      </c>
      <c r="GBQ69" s="831">
        <f t="shared" si="2390"/>
        <v>0</v>
      </c>
      <c r="GBS69" s="831">
        <f t="shared" si="2390"/>
        <v>0</v>
      </c>
      <c r="GBU69" s="831">
        <f t="shared" si="2390"/>
        <v>0</v>
      </c>
      <c r="GBW69" s="831">
        <f t="shared" si="2390"/>
        <v>0</v>
      </c>
      <c r="GBY69" s="831">
        <f t="shared" si="2390"/>
        <v>0</v>
      </c>
      <c r="GCA69" s="831">
        <f t="shared" si="2390"/>
        <v>0</v>
      </c>
      <c r="GCC69" s="831">
        <f t="shared" si="2390"/>
        <v>0</v>
      </c>
      <c r="GCE69" s="831">
        <f t="shared" si="2390"/>
        <v>0</v>
      </c>
      <c r="GCG69" s="831">
        <f t="shared" si="2390"/>
        <v>0</v>
      </c>
      <c r="GCI69" s="831">
        <f t="shared" si="2390"/>
        <v>0</v>
      </c>
      <c r="GCK69" s="831">
        <f t="shared" si="2390"/>
        <v>0</v>
      </c>
      <c r="GCM69" s="831">
        <f t="shared" si="2422"/>
        <v>0</v>
      </c>
      <c r="GCO69" s="831">
        <f t="shared" si="2422"/>
        <v>0</v>
      </c>
      <c r="GCQ69" s="831">
        <f t="shared" si="2422"/>
        <v>0</v>
      </c>
      <c r="GCS69" s="831">
        <f t="shared" si="2422"/>
        <v>0</v>
      </c>
      <c r="GCU69" s="831">
        <f t="shared" si="2422"/>
        <v>0</v>
      </c>
      <c r="GCW69" s="831">
        <f t="shared" si="2422"/>
        <v>0</v>
      </c>
      <c r="GCY69" s="831">
        <f t="shared" si="2422"/>
        <v>0</v>
      </c>
      <c r="GDA69" s="831">
        <f t="shared" si="2422"/>
        <v>0</v>
      </c>
      <c r="GDC69" s="831">
        <f t="shared" si="2422"/>
        <v>0</v>
      </c>
      <c r="GDE69" s="831">
        <f t="shared" si="2422"/>
        <v>0</v>
      </c>
      <c r="GDG69" s="831">
        <f t="shared" si="2422"/>
        <v>0</v>
      </c>
      <c r="GDI69" s="831">
        <f t="shared" si="2422"/>
        <v>0</v>
      </c>
      <c r="GDK69" s="831">
        <f t="shared" si="2422"/>
        <v>0</v>
      </c>
      <c r="GDM69" s="831">
        <f t="shared" si="2422"/>
        <v>0</v>
      </c>
      <c r="GDO69" s="831">
        <f t="shared" si="2422"/>
        <v>0</v>
      </c>
      <c r="GDQ69" s="831">
        <f t="shared" si="2422"/>
        <v>0</v>
      </c>
      <c r="GDS69" s="831">
        <f t="shared" si="2422"/>
        <v>0</v>
      </c>
      <c r="GDU69" s="831">
        <f t="shared" si="2422"/>
        <v>0</v>
      </c>
      <c r="GDW69" s="831">
        <f t="shared" si="2422"/>
        <v>0</v>
      </c>
      <c r="GDY69" s="831">
        <f t="shared" si="2422"/>
        <v>0</v>
      </c>
      <c r="GEA69" s="831">
        <f t="shared" si="2422"/>
        <v>0</v>
      </c>
      <c r="GEC69" s="831">
        <f t="shared" si="2422"/>
        <v>0</v>
      </c>
      <c r="GEE69" s="831">
        <f t="shared" si="2422"/>
        <v>0</v>
      </c>
      <c r="GEG69" s="831">
        <f t="shared" si="2422"/>
        <v>0</v>
      </c>
      <c r="GEI69" s="831">
        <f t="shared" si="2422"/>
        <v>0</v>
      </c>
      <c r="GEK69" s="831">
        <f t="shared" si="2422"/>
        <v>0</v>
      </c>
      <c r="GEM69" s="831">
        <f t="shared" si="2422"/>
        <v>0</v>
      </c>
      <c r="GEO69" s="831">
        <f t="shared" si="2422"/>
        <v>0</v>
      </c>
      <c r="GEQ69" s="831">
        <f t="shared" si="2422"/>
        <v>0</v>
      </c>
      <c r="GES69" s="831">
        <f t="shared" si="2422"/>
        <v>0</v>
      </c>
      <c r="GEU69" s="831">
        <f t="shared" si="2422"/>
        <v>0</v>
      </c>
      <c r="GEW69" s="831">
        <f t="shared" si="2422"/>
        <v>0</v>
      </c>
      <c r="GEY69" s="831">
        <f t="shared" si="2454"/>
        <v>0</v>
      </c>
      <c r="GFA69" s="831">
        <f t="shared" si="2454"/>
        <v>0</v>
      </c>
      <c r="GFC69" s="831">
        <f t="shared" si="2454"/>
        <v>0</v>
      </c>
      <c r="GFE69" s="831">
        <f t="shared" si="2454"/>
        <v>0</v>
      </c>
      <c r="GFG69" s="831">
        <f t="shared" si="2454"/>
        <v>0</v>
      </c>
      <c r="GFI69" s="831">
        <f t="shared" si="2454"/>
        <v>0</v>
      </c>
      <c r="GFK69" s="831">
        <f t="shared" si="2454"/>
        <v>0</v>
      </c>
      <c r="GFM69" s="831">
        <f t="shared" si="2454"/>
        <v>0</v>
      </c>
      <c r="GFO69" s="831">
        <f t="shared" si="2454"/>
        <v>0</v>
      </c>
      <c r="GFQ69" s="831">
        <f t="shared" si="2454"/>
        <v>0</v>
      </c>
      <c r="GFS69" s="831">
        <f t="shared" si="2454"/>
        <v>0</v>
      </c>
      <c r="GFU69" s="831">
        <f t="shared" si="2454"/>
        <v>0</v>
      </c>
      <c r="GFW69" s="831">
        <f t="shared" si="2454"/>
        <v>0</v>
      </c>
      <c r="GFY69" s="831">
        <f t="shared" si="2454"/>
        <v>0</v>
      </c>
      <c r="GGA69" s="831">
        <f t="shared" si="2454"/>
        <v>0</v>
      </c>
      <c r="GGC69" s="831">
        <f t="shared" si="2454"/>
        <v>0</v>
      </c>
      <c r="GGE69" s="831">
        <f t="shared" si="2454"/>
        <v>0</v>
      </c>
      <c r="GGG69" s="831">
        <f t="shared" si="2454"/>
        <v>0</v>
      </c>
      <c r="GGI69" s="831">
        <f t="shared" si="2454"/>
        <v>0</v>
      </c>
      <c r="GGK69" s="831">
        <f t="shared" si="2454"/>
        <v>0</v>
      </c>
      <c r="GGM69" s="831">
        <f t="shared" si="2454"/>
        <v>0</v>
      </c>
      <c r="GGO69" s="831">
        <f t="shared" si="2454"/>
        <v>0</v>
      </c>
      <c r="GGQ69" s="831">
        <f t="shared" si="2454"/>
        <v>0</v>
      </c>
      <c r="GGS69" s="831">
        <f t="shared" si="2454"/>
        <v>0</v>
      </c>
      <c r="GGU69" s="831">
        <f t="shared" si="2454"/>
        <v>0</v>
      </c>
      <c r="GGW69" s="831">
        <f t="shared" si="2454"/>
        <v>0</v>
      </c>
      <c r="GGY69" s="831">
        <f t="shared" si="2454"/>
        <v>0</v>
      </c>
      <c r="GHA69" s="831">
        <f t="shared" si="2454"/>
        <v>0</v>
      </c>
      <c r="GHC69" s="831">
        <f t="shared" si="2454"/>
        <v>0</v>
      </c>
      <c r="GHE69" s="831">
        <f t="shared" si="2454"/>
        <v>0</v>
      </c>
      <c r="GHG69" s="831">
        <f t="shared" si="2454"/>
        <v>0</v>
      </c>
      <c r="GHI69" s="831">
        <f t="shared" si="2454"/>
        <v>0</v>
      </c>
      <c r="GHK69" s="831">
        <f t="shared" si="2486"/>
        <v>0</v>
      </c>
      <c r="GHM69" s="831">
        <f t="shared" si="2486"/>
        <v>0</v>
      </c>
      <c r="GHO69" s="831">
        <f t="shared" si="2486"/>
        <v>0</v>
      </c>
      <c r="GHQ69" s="831">
        <f t="shared" si="2486"/>
        <v>0</v>
      </c>
      <c r="GHS69" s="831">
        <f t="shared" si="2486"/>
        <v>0</v>
      </c>
      <c r="GHU69" s="831">
        <f t="shared" si="2486"/>
        <v>0</v>
      </c>
      <c r="GHW69" s="831">
        <f t="shared" si="2486"/>
        <v>0</v>
      </c>
      <c r="GHY69" s="831">
        <f t="shared" si="2486"/>
        <v>0</v>
      </c>
      <c r="GIA69" s="831">
        <f t="shared" si="2486"/>
        <v>0</v>
      </c>
      <c r="GIC69" s="831">
        <f t="shared" si="2486"/>
        <v>0</v>
      </c>
      <c r="GIE69" s="831">
        <f t="shared" si="2486"/>
        <v>0</v>
      </c>
      <c r="GIG69" s="831">
        <f t="shared" si="2486"/>
        <v>0</v>
      </c>
      <c r="GII69" s="831">
        <f t="shared" si="2486"/>
        <v>0</v>
      </c>
      <c r="GIK69" s="831">
        <f t="shared" si="2486"/>
        <v>0</v>
      </c>
      <c r="GIM69" s="831">
        <f t="shared" si="2486"/>
        <v>0</v>
      </c>
      <c r="GIO69" s="831">
        <f t="shared" si="2486"/>
        <v>0</v>
      </c>
      <c r="GIQ69" s="831">
        <f t="shared" si="2486"/>
        <v>0</v>
      </c>
      <c r="GIS69" s="831">
        <f t="shared" si="2486"/>
        <v>0</v>
      </c>
      <c r="GIU69" s="831">
        <f t="shared" si="2486"/>
        <v>0</v>
      </c>
      <c r="GIW69" s="831">
        <f t="shared" si="2486"/>
        <v>0</v>
      </c>
      <c r="GIY69" s="831">
        <f t="shared" si="2486"/>
        <v>0</v>
      </c>
      <c r="GJA69" s="831">
        <f t="shared" si="2486"/>
        <v>0</v>
      </c>
      <c r="GJC69" s="831">
        <f t="shared" si="2486"/>
        <v>0</v>
      </c>
      <c r="GJE69" s="831">
        <f t="shared" si="2486"/>
        <v>0</v>
      </c>
      <c r="GJG69" s="831">
        <f t="shared" si="2486"/>
        <v>0</v>
      </c>
      <c r="GJI69" s="831">
        <f t="shared" si="2486"/>
        <v>0</v>
      </c>
      <c r="GJK69" s="831">
        <f t="shared" si="2486"/>
        <v>0</v>
      </c>
      <c r="GJM69" s="831">
        <f t="shared" si="2486"/>
        <v>0</v>
      </c>
      <c r="GJO69" s="831">
        <f t="shared" si="2486"/>
        <v>0</v>
      </c>
      <c r="GJQ69" s="831">
        <f t="shared" si="2486"/>
        <v>0</v>
      </c>
      <c r="GJS69" s="831">
        <f t="shared" si="2486"/>
        <v>0</v>
      </c>
      <c r="GJU69" s="831">
        <f t="shared" si="2486"/>
        <v>0</v>
      </c>
      <c r="GJW69" s="831">
        <f t="shared" si="2518"/>
        <v>0</v>
      </c>
      <c r="GJY69" s="831">
        <f t="shared" si="2518"/>
        <v>0</v>
      </c>
      <c r="GKA69" s="831">
        <f t="shared" si="2518"/>
        <v>0</v>
      </c>
      <c r="GKC69" s="831">
        <f t="shared" si="2518"/>
        <v>0</v>
      </c>
      <c r="GKE69" s="831">
        <f t="shared" si="2518"/>
        <v>0</v>
      </c>
      <c r="GKG69" s="831">
        <f t="shared" si="2518"/>
        <v>0</v>
      </c>
      <c r="GKI69" s="831">
        <f t="shared" si="2518"/>
        <v>0</v>
      </c>
      <c r="GKK69" s="831">
        <f t="shared" si="2518"/>
        <v>0</v>
      </c>
      <c r="GKM69" s="831">
        <f t="shared" si="2518"/>
        <v>0</v>
      </c>
      <c r="GKO69" s="831">
        <f t="shared" si="2518"/>
        <v>0</v>
      </c>
      <c r="GKQ69" s="831">
        <f t="shared" si="2518"/>
        <v>0</v>
      </c>
      <c r="GKS69" s="831">
        <f t="shared" si="2518"/>
        <v>0</v>
      </c>
      <c r="GKU69" s="831">
        <f t="shared" si="2518"/>
        <v>0</v>
      </c>
      <c r="GKW69" s="831">
        <f t="shared" si="2518"/>
        <v>0</v>
      </c>
      <c r="GKY69" s="831">
        <f t="shared" si="2518"/>
        <v>0</v>
      </c>
      <c r="GLA69" s="831">
        <f t="shared" si="2518"/>
        <v>0</v>
      </c>
      <c r="GLC69" s="831">
        <f t="shared" si="2518"/>
        <v>0</v>
      </c>
      <c r="GLE69" s="831">
        <f t="shared" si="2518"/>
        <v>0</v>
      </c>
      <c r="GLG69" s="831">
        <f t="shared" si="2518"/>
        <v>0</v>
      </c>
      <c r="GLI69" s="831">
        <f t="shared" si="2518"/>
        <v>0</v>
      </c>
      <c r="GLK69" s="831">
        <f t="shared" si="2518"/>
        <v>0</v>
      </c>
      <c r="GLM69" s="831">
        <f t="shared" si="2518"/>
        <v>0</v>
      </c>
      <c r="GLO69" s="831">
        <f t="shared" si="2518"/>
        <v>0</v>
      </c>
      <c r="GLQ69" s="831">
        <f t="shared" si="2518"/>
        <v>0</v>
      </c>
      <c r="GLS69" s="831">
        <f t="shared" si="2518"/>
        <v>0</v>
      </c>
      <c r="GLU69" s="831">
        <f t="shared" si="2518"/>
        <v>0</v>
      </c>
      <c r="GLW69" s="831">
        <f t="shared" si="2518"/>
        <v>0</v>
      </c>
      <c r="GLY69" s="831">
        <f t="shared" si="2518"/>
        <v>0</v>
      </c>
      <c r="GMA69" s="831">
        <f t="shared" si="2518"/>
        <v>0</v>
      </c>
      <c r="GMC69" s="831">
        <f t="shared" si="2518"/>
        <v>0</v>
      </c>
      <c r="GME69" s="831">
        <f t="shared" si="2518"/>
        <v>0</v>
      </c>
      <c r="GMG69" s="831">
        <f t="shared" si="2518"/>
        <v>0</v>
      </c>
      <c r="GMI69" s="831">
        <f t="shared" si="2550"/>
        <v>0</v>
      </c>
      <c r="GMK69" s="831">
        <f t="shared" si="2550"/>
        <v>0</v>
      </c>
      <c r="GMM69" s="831">
        <f t="shared" si="2550"/>
        <v>0</v>
      </c>
      <c r="GMO69" s="831">
        <f t="shared" si="2550"/>
        <v>0</v>
      </c>
      <c r="GMQ69" s="831">
        <f t="shared" si="2550"/>
        <v>0</v>
      </c>
      <c r="GMS69" s="831">
        <f t="shared" si="2550"/>
        <v>0</v>
      </c>
      <c r="GMU69" s="831">
        <f t="shared" si="2550"/>
        <v>0</v>
      </c>
      <c r="GMW69" s="831">
        <f t="shared" si="2550"/>
        <v>0</v>
      </c>
      <c r="GMY69" s="831">
        <f t="shared" si="2550"/>
        <v>0</v>
      </c>
      <c r="GNA69" s="831">
        <f t="shared" si="2550"/>
        <v>0</v>
      </c>
      <c r="GNC69" s="831">
        <f t="shared" si="2550"/>
        <v>0</v>
      </c>
      <c r="GNE69" s="831">
        <f t="shared" si="2550"/>
        <v>0</v>
      </c>
      <c r="GNG69" s="831">
        <f t="shared" si="2550"/>
        <v>0</v>
      </c>
      <c r="GNI69" s="831">
        <f t="shared" si="2550"/>
        <v>0</v>
      </c>
      <c r="GNK69" s="831">
        <f t="shared" si="2550"/>
        <v>0</v>
      </c>
      <c r="GNM69" s="831">
        <f t="shared" si="2550"/>
        <v>0</v>
      </c>
      <c r="GNO69" s="831">
        <f t="shared" si="2550"/>
        <v>0</v>
      </c>
      <c r="GNQ69" s="831">
        <f t="shared" si="2550"/>
        <v>0</v>
      </c>
      <c r="GNS69" s="831">
        <f t="shared" si="2550"/>
        <v>0</v>
      </c>
      <c r="GNU69" s="831">
        <f t="shared" si="2550"/>
        <v>0</v>
      </c>
      <c r="GNW69" s="831">
        <f t="shared" si="2550"/>
        <v>0</v>
      </c>
      <c r="GNY69" s="831">
        <f t="shared" si="2550"/>
        <v>0</v>
      </c>
      <c r="GOA69" s="831">
        <f t="shared" si="2550"/>
        <v>0</v>
      </c>
      <c r="GOC69" s="831">
        <f t="shared" si="2550"/>
        <v>0</v>
      </c>
      <c r="GOE69" s="831">
        <f t="shared" si="2550"/>
        <v>0</v>
      </c>
      <c r="GOG69" s="831">
        <f t="shared" si="2550"/>
        <v>0</v>
      </c>
      <c r="GOI69" s="831">
        <f t="shared" si="2550"/>
        <v>0</v>
      </c>
      <c r="GOK69" s="831">
        <f t="shared" si="2550"/>
        <v>0</v>
      </c>
      <c r="GOM69" s="831">
        <f t="shared" si="2550"/>
        <v>0</v>
      </c>
      <c r="GOO69" s="831">
        <f t="shared" si="2550"/>
        <v>0</v>
      </c>
      <c r="GOQ69" s="831">
        <f t="shared" si="2550"/>
        <v>0</v>
      </c>
      <c r="GOS69" s="831">
        <f t="shared" si="2550"/>
        <v>0</v>
      </c>
      <c r="GOU69" s="831">
        <f t="shared" si="2582"/>
        <v>0</v>
      </c>
      <c r="GOW69" s="831">
        <f t="shared" si="2582"/>
        <v>0</v>
      </c>
      <c r="GOY69" s="831">
        <f t="shared" si="2582"/>
        <v>0</v>
      </c>
      <c r="GPA69" s="831">
        <f t="shared" si="2582"/>
        <v>0</v>
      </c>
      <c r="GPC69" s="831">
        <f t="shared" si="2582"/>
        <v>0</v>
      </c>
      <c r="GPE69" s="831">
        <f t="shared" si="2582"/>
        <v>0</v>
      </c>
      <c r="GPG69" s="831">
        <f t="shared" si="2582"/>
        <v>0</v>
      </c>
      <c r="GPI69" s="831">
        <f t="shared" si="2582"/>
        <v>0</v>
      </c>
      <c r="GPK69" s="831">
        <f t="shared" si="2582"/>
        <v>0</v>
      </c>
      <c r="GPM69" s="831">
        <f t="shared" si="2582"/>
        <v>0</v>
      </c>
      <c r="GPO69" s="831">
        <f t="shared" si="2582"/>
        <v>0</v>
      </c>
      <c r="GPQ69" s="831">
        <f t="shared" si="2582"/>
        <v>0</v>
      </c>
      <c r="GPS69" s="831">
        <f t="shared" si="2582"/>
        <v>0</v>
      </c>
      <c r="GPU69" s="831">
        <f t="shared" si="2582"/>
        <v>0</v>
      </c>
      <c r="GPW69" s="831">
        <f t="shared" si="2582"/>
        <v>0</v>
      </c>
      <c r="GPY69" s="831">
        <f t="shared" si="2582"/>
        <v>0</v>
      </c>
      <c r="GQA69" s="831">
        <f t="shared" si="2582"/>
        <v>0</v>
      </c>
      <c r="GQC69" s="831">
        <f t="shared" si="2582"/>
        <v>0</v>
      </c>
      <c r="GQE69" s="831">
        <f t="shared" si="2582"/>
        <v>0</v>
      </c>
      <c r="GQG69" s="831">
        <f t="shared" si="2582"/>
        <v>0</v>
      </c>
      <c r="GQI69" s="831">
        <f t="shared" si="2582"/>
        <v>0</v>
      </c>
      <c r="GQK69" s="831">
        <f t="shared" si="2582"/>
        <v>0</v>
      </c>
      <c r="GQM69" s="831">
        <f t="shared" si="2582"/>
        <v>0</v>
      </c>
      <c r="GQO69" s="831">
        <f t="shared" si="2582"/>
        <v>0</v>
      </c>
      <c r="GQQ69" s="831">
        <f t="shared" si="2582"/>
        <v>0</v>
      </c>
      <c r="GQS69" s="831">
        <f t="shared" si="2582"/>
        <v>0</v>
      </c>
      <c r="GQU69" s="831">
        <f t="shared" si="2582"/>
        <v>0</v>
      </c>
      <c r="GQW69" s="831">
        <f t="shared" si="2582"/>
        <v>0</v>
      </c>
      <c r="GQY69" s="831">
        <f t="shared" si="2582"/>
        <v>0</v>
      </c>
      <c r="GRA69" s="831">
        <f t="shared" si="2582"/>
        <v>0</v>
      </c>
      <c r="GRC69" s="831">
        <f t="shared" si="2582"/>
        <v>0</v>
      </c>
      <c r="GRE69" s="831">
        <f t="shared" si="2582"/>
        <v>0</v>
      </c>
      <c r="GRG69" s="831">
        <f t="shared" si="2614"/>
        <v>0</v>
      </c>
      <c r="GRI69" s="831">
        <f t="shared" si="2614"/>
        <v>0</v>
      </c>
      <c r="GRK69" s="831">
        <f t="shared" si="2614"/>
        <v>0</v>
      </c>
      <c r="GRM69" s="831">
        <f t="shared" si="2614"/>
        <v>0</v>
      </c>
      <c r="GRO69" s="831">
        <f t="shared" si="2614"/>
        <v>0</v>
      </c>
      <c r="GRQ69" s="831">
        <f t="shared" si="2614"/>
        <v>0</v>
      </c>
      <c r="GRS69" s="831">
        <f t="shared" si="2614"/>
        <v>0</v>
      </c>
      <c r="GRU69" s="831">
        <f t="shared" si="2614"/>
        <v>0</v>
      </c>
      <c r="GRW69" s="831">
        <f t="shared" si="2614"/>
        <v>0</v>
      </c>
      <c r="GRY69" s="831">
        <f t="shared" si="2614"/>
        <v>0</v>
      </c>
      <c r="GSA69" s="831">
        <f t="shared" si="2614"/>
        <v>0</v>
      </c>
      <c r="GSC69" s="831">
        <f t="shared" si="2614"/>
        <v>0</v>
      </c>
      <c r="GSE69" s="831">
        <f t="shared" si="2614"/>
        <v>0</v>
      </c>
      <c r="GSG69" s="831">
        <f t="shared" si="2614"/>
        <v>0</v>
      </c>
      <c r="GSI69" s="831">
        <f t="shared" si="2614"/>
        <v>0</v>
      </c>
      <c r="GSK69" s="831">
        <f t="shared" si="2614"/>
        <v>0</v>
      </c>
      <c r="GSM69" s="831">
        <f t="shared" si="2614"/>
        <v>0</v>
      </c>
      <c r="GSO69" s="831">
        <f t="shared" si="2614"/>
        <v>0</v>
      </c>
      <c r="GSQ69" s="831">
        <f t="shared" si="2614"/>
        <v>0</v>
      </c>
      <c r="GSS69" s="831">
        <f t="shared" si="2614"/>
        <v>0</v>
      </c>
      <c r="GSU69" s="831">
        <f t="shared" si="2614"/>
        <v>0</v>
      </c>
      <c r="GSW69" s="831">
        <f t="shared" si="2614"/>
        <v>0</v>
      </c>
      <c r="GSY69" s="831">
        <f t="shared" si="2614"/>
        <v>0</v>
      </c>
      <c r="GTA69" s="831">
        <f t="shared" si="2614"/>
        <v>0</v>
      </c>
      <c r="GTC69" s="831">
        <f t="shared" si="2614"/>
        <v>0</v>
      </c>
      <c r="GTE69" s="831">
        <f t="shared" si="2614"/>
        <v>0</v>
      </c>
      <c r="GTG69" s="831">
        <f t="shared" si="2614"/>
        <v>0</v>
      </c>
      <c r="GTI69" s="831">
        <f t="shared" si="2614"/>
        <v>0</v>
      </c>
      <c r="GTK69" s="831">
        <f t="shared" si="2614"/>
        <v>0</v>
      </c>
      <c r="GTM69" s="831">
        <f t="shared" si="2614"/>
        <v>0</v>
      </c>
      <c r="GTO69" s="831">
        <f t="shared" si="2614"/>
        <v>0</v>
      </c>
      <c r="GTQ69" s="831">
        <f t="shared" si="2614"/>
        <v>0</v>
      </c>
      <c r="GTS69" s="831">
        <f t="shared" si="2646"/>
        <v>0</v>
      </c>
      <c r="GTU69" s="831">
        <f t="shared" si="2646"/>
        <v>0</v>
      </c>
      <c r="GTW69" s="831">
        <f t="shared" si="2646"/>
        <v>0</v>
      </c>
      <c r="GTY69" s="831">
        <f t="shared" si="2646"/>
        <v>0</v>
      </c>
      <c r="GUA69" s="831">
        <f t="shared" si="2646"/>
        <v>0</v>
      </c>
      <c r="GUC69" s="831">
        <f t="shared" si="2646"/>
        <v>0</v>
      </c>
      <c r="GUE69" s="831">
        <f t="shared" si="2646"/>
        <v>0</v>
      </c>
      <c r="GUG69" s="831">
        <f t="shared" si="2646"/>
        <v>0</v>
      </c>
      <c r="GUI69" s="831">
        <f t="shared" si="2646"/>
        <v>0</v>
      </c>
      <c r="GUK69" s="831">
        <f t="shared" si="2646"/>
        <v>0</v>
      </c>
      <c r="GUM69" s="831">
        <f t="shared" si="2646"/>
        <v>0</v>
      </c>
      <c r="GUO69" s="831">
        <f t="shared" si="2646"/>
        <v>0</v>
      </c>
      <c r="GUQ69" s="831">
        <f t="shared" si="2646"/>
        <v>0</v>
      </c>
      <c r="GUS69" s="831">
        <f t="shared" si="2646"/>
        <v>0</v>
      </c>
      <c r="GUU69" s="831">
        <f t="shared" si="2646"/>
        <v>0</v>
      </c>
      <c r="GUW69" s="831">
        <f t="shared" si="2646"/>
        <v>0</v>
      </c>
      <c r="GUY69" s="831">
        <f t="shared" si="2646"/>
        <v>0</v>
      </c>
      <c r="GVA69" s="831">
        <f t="shared" si="2646"/>
        <v>0</v>
      </c>
      <c r="GVC69" s="831">
        <f t="shared" si="2646"/>
        <v>0</v>
      </c>
      <c r="GVE69" s="831">
        <f t="shared" si="2646"/>
        <v>0</v>
      </c>
      <c r="GVG69" s="831">
        <f t="shared" si="2646"/>
        <v>0</v>
      </c>
      <c r="GVI69" s="831">
        <f t="shared" si="2646"/>
        <v>0</v>
      </c>
      <c r="GVK69" s="831">
        <f t="shared" si="2646"/>
        <v>0</v>
      </c>
      <c r="GVM69" s="831">
        <f t="shared" si="2646"/>
        <v>0</v>
      </c>
      <c r="GVO69" s="831">
        <f t="shared" si="2646"/>
        <v>0</v>
      </c>
      <c r="GVQ69" s="831">
        <f t="shared" si="2646"/>
        <v>0</v>
      </c>
      <c r="GVS69" s="831">
        <f t="shared" si="2646"/>
        <v>0</v>
      </c>
      <c r="GVU69" s="831">
        <f t="shared" si="2646"/>
        <v>0</v>
      </c>
      <c r="GVW69" s="831">
        <f t="shared" si="2646"/>
        <v>0</v>
      </c>
      <c r="GVY69" s="831">
        <f t="shared" si="2646"/>
        <v>0</v>
      </c>
      <c r="GWA69" s="831">
        <f t="shared" si="2646"/>
        <v>0</v>
      </c>
      <c r="GWC69" s="831">
        <f t="shared" si="2646"/>
        <v>0</v>
      </c>
      <c r="GWE69" s="831">
        <f t="shared" si="2678"/>
        <v>0</v>
      </c>
      <c r="GWG69" s="831">
        <f t="shared" si="2678"/>
        <v>0</v>
      </c>
      <c r="GWI69" s="831">
        <f t="shared" si="2678"/>
        <v>0</v>
      </c>
      <c r="GWK69" s="831">
        <f t="shared" si="2678"/>
        <v>0</v>
      </c>
      <c r="GWM69" s="831">
        <f t="shared" si="2678"/>
        <v>0</v>
      </c>
      <c r="GWO69" s="831">
        <f t="shared" si="2678"/>
        <v>0</v>
      </c>
      <c r="GWQ69" s="831">
        <f t="shared" si="2678"/>
        <v>0</v>
      </c>
      <c r="GWS69" s="831">
        <f t="shared" si="2678"/>
        <v>0</v>
      </c>
      <c r="GWU69" s="831">
        <f t="shared" si="2678"/>
        <v>0</v>
      </c>
      <c r="GWW69" s="831">
        <f t="shared" si="2678"/>
        <v>0</v>
      </c>
      <c r="GWY69" s="831">
        <f t="shared" si="2678"/>
        <v>0</v>
      </c>
      <c r="GXA69" s="831">
        <f t="shared" si="2678"/>
        <v>0</v>
      </c>
      <c r="GXC69" s="831">
        <f t="shared" si="2678"/>
        <v>0</v>
      </c>
      <c r="GXE69" s="831">
        <f t="shared" si="2678"/>
        <v>0</v>
      </c>
      <c r="GXG69" s="831">
        <f t="shared" si="2678"/>
        <v>0</v>
      </c>
      <c r="GXI69" s="831">
        <f t="shared" si="2678"/>
        <v>0</v>
      </c>
      <c r="GXK69" s="831">
        <f t="shared" si="2678"/>
        <v>0</v>
      </c>
      <c r="GXM69" s="831">
        <f t="shared" si="2678"/>
        <v>0</v>
      </c>
      <c r="GXO69" s="831">
        <f t="shared" si="2678"/>
        <v>0</v>
      </c>
      <c r="GXQ69" s="831">
        <f t="shared" si="2678"/>
        <v>0</v>
      </c>
      <c r="GXS69" s="831">
        <f t="shared" si="2678"/>
        <v>0</v>
      </c>
      <c r="GXU69" s="831">
        <f t="shared" si="2678"/>
        <v>0</v>
      </c>
      <c r="GXW69" s="831">
        <f t="shared" si="2678"/>
        <v>0</v>
      </c>
      <c r="GXY69" s="831">
        <f t="shared" si="2678"/>
        <v>0</v>
      </c>
      <c r="GYA69" s="831">
        <f t="shared" si="2678"/>
        <v>0</v>
      </c>
      <c r="GYC69" s="831">
        <f t="shared" si="2678"/>
        <v>0</v>
      </c>
      <c r="GYE69" s="831">
        <f t="shared" si="2678"/>
        <v>0</v>
      </c>
      <c r="GYG69" s="831">
        <f t="shared" si="2678"/>
        <v>0</v>
      </c>
      <c r="GYI69" s="831">
        <f t="shared" si="2678"/>
        <v>0</v>
      </c>
      <c r="GYK69" s="831">
        <f t="shared" si="2678"/>
        <v>0</v>
      </c>
      <c r="GYM69" s="831">
        <f t="shared" si="2678"/>
        <v>0</v>
      </c>
      <c r="GYO69" s="831">
        <f t="shared" si="2678"/>
        <v>0</v>
      </c>
      <c r="GYQ69" s="831">
        <f t="shared" si="2710"/>
        <v>0</v>
      </c>
      <c r="GYS69" s="831">
        <f t="shared" si="2710"/>
        <v>0</v>
      </c>
      <c r="GYU69" s="831">
        <f t="shared" si="2710"/>
        <v>0</v>
      </c>
      <c r="GYW69" s="831">
        <f t="shared" si="2710"/>
        <v>0</v>
      </c>
      <c r="GYY69" s="831">
        <f t="shared" si="2710"/>
        <v>0</v>
      </c>
      <c r="GZA69" s="831">
        <f t="shared" si="2710"/>
        <v>0</v>
      </c>
      <c r="GZC69" s="831">
        <f t="shared" si="2710"/>
        <v>0</v>
      </c>
      <c r="GZE69" s="831">
        <f t="shared" si="2710"/>
        <v>0</v>
      </c>
      <c r="GZG69" s="831">
        <f t="shared" si="2710"/>
        <v>0</v>
      </c>
      <c r="GZI69" s="831">
        <f t="shared" si="2710"/>
        <v>0</v>
      </c>
      <c r="GZK69" s="831">
        <f t="shared" si="2710"/>
        <v>0</v>
      </c>
      <c r="GZM69" s="831">
        <f t="shared" si="2710"/>
        <v>0</v>
      </c>
      <c r="GZO69" s="831">
        <f t="shared" si="2710"/>
        <v>0</v>
      </c>
      <c r="GZQ69" s="831">
        <f t="shared" si="2710"/>
        <v>0</v>
      </c>
      <c r="GZS69" s="831">
        <f t="shared" si="2710"/>
        <v>0</v>
      </c>
      <c r="GZU69" s="831">
        <f t="shared" si="2710"/>
        <v>0</v>
      </c>
      <c r="GZW69" s="831">
        <f t="shared" si="2710"/>
        <v>0</v>
      </c>
      <c r="GZY69" s="831">
        <f t="shared" si="2710"/>
        <v>0</v>
      </c>
      <c r="HAA69" s="831">
        <f t="shared" si="2710"/>
        <v>0</v>
      </c>
      <c r="HAC69" s="831">
        <f t="shared" si="2710"/>
        <v>0</v>
      </c>
      <c r="HAE69" s="831">
        <f t="shared" si="2710"/>
        <v>0</v>
      </c>
      <c r="HAG69" s="831">
        <f t="shared" si="2710"/>
        <v>0</v>
      </c>
      <c r="HAI69" s="831">
        <f t="shared" si="2710"/>
        <v>0</v>
      </c>
      <c r="HAK69" s="831">
        <f t="shared" si="2710"/>
        <v>0</v>
      </c>
      <c r="HAM69" s="831">
        <f t="shared" si="2710"/>
        <v>0</v>
      </c>
      <c r="HAO69" s="831">
        <f t="shared" si="2710"/>
        <v>0</v>
      </c>
      <c r="HAQ69" s="831">
        <f t="shared" si="2710"/>
        <v>0</v>
      </c>
      <c r="HAS69" s="831">
        <f t="shared" si="2710"/>
        <v>0</v>
      </c>
      <c r="HAU69" s="831">
        <f t="shared" si="2710"/>
        <v>0</v>
      </c>
      <c r="HAW69" s="831">
        <f t="shared" si="2710"/>
        <v>0</v>
      </c>
      <c r="HAY69" s="831">
        <f t="shared" si="2710"/>
        <v>0</v>
      </c>
      <c r="HBA69" s="831">
        <f t="shared" si="2710"/>
        <v>0</v>
      </c>
      <c r="HBC69" s="831">
        <f t="shared" si="2742"/>
        <v>0</v>
      </c>
      <c r="HBE69" s="831">
        <f t="shared" si="2742"/>
        <v>0</v>
      </c>
      <c r="HBG69" s="831">
        <f t="shared" si="2742"/>
        <v>0</v>
      </c>
      <c r="HBI69" s="831">
        <f t="shared" si="2742"/>
        <v>0</v>
      </c>
      <c r="HBK69" s="831">
        <f t="shared" si="2742"/>
        <v>0</v>
      </c>
      <c r="HBM69" s="831">
        <f t="shared" si="2742"/>
        <v>0</v>
      </c>
      <c r="HBO69" s="831">
        <f t="shared" si="2742"/>
        <v>0</v>
      </c>
      <c r="HBQ69" s="831">
        <f t="shared" si="2742"/>
        <v>0</v>
      </c>
      <c r="HBS69" s="831">
        <f t="shared" si="2742"/>
        <v>0</v>
      </c>
      <c r="HBU69" s="831">
        <f t="shared" si="2742"/>
        <v>0</v>
      </c>
      <c r="HBW69" s="831">
        <f t="shared" si="2742"/>
        <v>0</v>
      </c>
      <c r="HBY69" s="831">
        <f t="shared" si="2742"/>
        <v>0</v>
      </c>
      <c r="HCA69" s="831">
        <f t="shared" si="2742"/>
        <v>0</v>
      </c>
      <c r="HCC69" s="831">
        <f t="shared" si="2742"/>
        <v>0</v>
      </c>
      <c r="HCE69" s="831">
        <f t="shared" si="2742"/>
        <v>0</v>
      </c>
      <c r="HCG69" s="831">
        <f t="shared" si="2742"/>
        <v>0</v>
      </c>
      <c r="HCI69" s="831">
        <f t="shared" si="2742"/>
        <v>0</v>
      </c>
      <c r="HCK69" s="831">
        <f t="shared" si="2742"/>
        <v>0</v>
      </c>
      <c r="HCM69" s="831">
        <f t="shared" si="2742"/>
        <v>0</v>
      </c>
      <c r="HCO69" s="831">
        <f t="shared" si="2742"/>
        <v>0</v>
      </c>
      <c r="HCQ69" s="831">
        <f t="shared" si="2742"/>
        <v>0</v>
      </c>
      <c r="HCS69" s="831">
        <f t="shared" si="2742"/>
        <v>0</v>
      </c>
      <c r="HCU69" s="831">
        <f t="shared" si="2742"/>
        <v>0</v>
      </c>
      <c r="HCW69" s="831">
        <f t="shared" si="2742"/>
        <v>0</v>
      </c>
      <c r="HCY69" s="831">
        <f t="shared" si="2742"/>
        <v>0</v>
      </c>
      <c r="HDA69" s="831">
        <f t="shared" si="2742"/>
        <v>0</v>
      </c>
      <c r="HDC69" s="831">
        <f t="shared" si="2742"/>
        <v>0</v>
      </c>
      <c r="HDE69" s="831">
        <f t="shared" si="2742"/>
        <v>0</v>
      </c>
      <c r="HDG69" s="831">
        <f t="shared" si="2742"/>
        <v>0</v>
      </c>
      <c r="HDI69" s="831">
        <f t="shared" si="2742"/>
        <v>0</v>
      </c>
      <c r="HDK69" s="831">
        <f t="shared" si="2742"/>
        <v>0</v>
      </c>
      <c r="HDM69" s="831">
        <f t="shared" si="2742"/>
        <v>0</v>
      </c>
      <c r="HDO69" s="831">
        <f t="shared" si="2774"/>
        <v>0</v>
      </c>
      <c r="HDQ69" s="831">
        <f t="shared" si="2774"/>
        <v>0</v>
      </c>
      <c r="HDS69" s="831">
        <f t="shared" si="2774"/>
        <v>0</v>
      </c>
      <c r="HDU69" s="831">
        <f t="shared" si="2774"/>
        <v>0</v>
      </c>
      <c r="HDW69" s="831">
        <f t="shared" si="2774"/>
        <v>0</v>
      </c>
      <c r="HDY69" s="831">
        <f t="shared" si="2774"/>
        <v>0</v>
      </c>
      <c r="HEA69" s="831">
        <f t="shared" si="2774"/>
        <v>0</v>
      </c>
      <c r="HEC69" s="831">
        <f t="shared" si="2774"/>
        <v>0</v>
      </c>
      <c r="HEE69" s="831">
        <f t="shared" si="2774"/>
        <v>0</v>
      </c>
      <c r="HEG69" s="831">
        <f t="shared" si="2774"/>
        <v>0</v>
      </c>
      <c r="HEI69" s="831">
        <f t="shared" si="2774"/>
        <v>0</v>
      </c>
      <c r="HEK69" s="831">
        <f t="shared" si="2774"/>
        <v>0</v>
      </c>
      <c r="HEM69" s="831">
        <f t="shared" si="2774"/>
        <v>0</v>
      </c>
      <c r="HEO69" s="831">
        <f t="shared" si="2774"/>
        <v>0</v>
      </c>
      <c r="HEQ69" s="831">
        <f t="shared" si="2774"/>
        <v>0</v>
      </c>
      <c r="HES69" s="831">
        <f t="shared" si="2774"/>
        <v>0</v>
      </c>
      <c r="HEU69" s="831">
        <f t="shared" si="2774"/>
        <v>0</v>
      </c>
      <c r="HEW69" s="831">
        <f t="shared" si="2774"/>
        <v>0</v>
      </c>
      <c r="HEY69" s="831">
        <f t="shared" si="2774"/>
        <v>0</v>
      </c>
      <c r="HFA69" s="831">
        <f t="shared" si="2774"/>
        <v>0</v>
      </c>
      <c r="HFC69" s="831">
        <f t="shared" si="2774"/>
        <v>0</v>
      </c>
      <c r="HFE69" s="831">
        <f t="shared" si="2774"/>
        <v>0</v>
      </c>
      <c r="HFG69" s="831">
        <f t="shared" si="2774"/>
        <v>0</v>
      </c>
      <c r="HFI69" s="831">
        <f t="shared" si="2774"/>
        <v>0</v>
      </c>
      <c r="HFK69" s="831">
        <f t="shared" si="2774"/>
        <v>0</v>
      </c>
      <c r="HFM69" s="831">
        <f t="shared" si="2774"/>
        <v>0</v>
      </c>
      <c r="HFO69" s="831">
        <f t="shared" si="2774"/>
        <v>0</v>
      </c>
      <c r="HFQ69" s="831">
        <f t="shared" si="2774"/>
        <v>0</v>
      </c>
      <c r="HFS69" s="831">
        <f t="shared" si="2774"/>
        <v>0</v>
      </c>
      <c r="HFU69" s="831">
        <f t="shared" si="2774"/>
        <v>0</v>
      </c>
      <c r="HFW69" s="831">
        <f t="shared" si="2774"/>
        <v>0</v>
      </c>
      <c r="HFY69" s="831">
        <f t="shared" si="2774"/>
        <v>0</v>
      </c>
      <c r="HGA69" s="831">
        <f t="shared" si="2806"/>
        <v>0</v>
      </c>
      <c r="HGC69" s="831">
        <f t="shared" si="2806"/>
        <v>0</v>
      </c>
      <c r="HGE69" s="831">
        <f t="shared" si="2806"/>
        <v>0</v>
      </c>
      <c r="HGG69" s="831">
        <f t="shared" si="2806"/>
        <v>0</v>
      </c>
      <c r="HGI69" s="831">
        <f t="shared" si="2806"/>
        <v>0</v>
      </c>
      <c r="HGK69" s="831">
        <f t="shared" si="2806"/>
        <v>0</v>
      </c>
      <c r="HGM69" s="831">
        <f t="shared" si="2806"/>
        <v>0</v>
      </c>
      <c r="HGO69" s="831">
        <f t="shared" si="2806"/>
        <v>0</v>
      </c>
      <c r="HGQ69" s="831">
        <f t="shared" si="2806"/>
        <v>0</v>
      </c>
      <c r="HGS69" s="831">
        <f t="shared" si="2806"/>
        <v>0</v>
      </c>
      <c r="HGU69" s="831">
        <f t="shared" si="2806"/>
        <v>0</v>
      </c>
      <c r="HGW69" s="831">
        <f t="shared" si="2806"/>
        <v>0</v>
      </c>
      <c r="HGY69" s="831">
        <f t="shared" si="2806"/>
        <v>0</v>
      </c>
      <c r="HHA69" s="831">
        <f t="shared" si="2806"/>
        <v>0</v>
      </c>
      <c r="HHC69" s="831">
        <f t="shared" si="2806"/>
        <v>0</v>
      </c>
      <c r="HHE69" s="831">
        <f t="shared" si="2806"/>
        <v>0</v>
      </c>
      <c r="HHG69" s="831">
        <f t="shared" si="2806"/>
        <v>0</v>
      </c>
      <c r="HHI69" s="831">
        <f t="shared" si="2806"/>
        <v>0</v>
      </c>
      <c r="HHK69" s="831">
        <f t="shared" si="2806"/>
        <v>0</v>
      </c>
      <c r="HHM69" s="831">
        <f t="shared" si="2806"/>
        <v>0</v>
      </c>
      <c r="HHO69" s="831">
        <f t="shared" si="2806"/>
        <v>0</v>
      </c>
      <c r="HHQ69" s="831">
        <f t="shared" si="2806"/>
        <v>0</v>
      </c>
      <c r="HHS69" s="831">
        <f t="shared" si="2806"/>
        <v>0</v>
      </c>
      <c r="HHU69" s="831">
        <f t="shared" si="2806"/>
        <v>0</v>
      </c>
      <c r="HHW69" s="831">
        <f t="shared" si="2806"/>
        <v>0</v>
      </c>
      <c r="HHY69" s="831">
        <f t="shared" si="2806"/>
        <v>0</v>
      </c>
      <c r="HIA69" s="831">
        <f t="shared" si="2806"/>
        <v>0</v>
      </c>
      <c r="HIC69" s="831">
        <f t="shared" si="2806"/>
        <v>0</v>
      </c>
      <c r="HIE69" s="831">
        <f t="shared" si="2806"/>
        <v>0</v>
      </c>
      <c r="HIG69" s="831">
        <f t="shared" si="2806"/>
        <v>0</v>
      </c>
      <c r="HII69" s="831">
        <f t="shared" si="2806"/>
        <v>0</v>
      </c>
      <c r="HIK69" s="831">
        <f t="shared" si="2806"/>
        <v>0</v>
      </c>
      <c r="HIM69" s="831">
        <f t="shared" si="2838"/>
        <v>0</v>
      </c>
      <c r="HIO69" s="831">
        <f t="shared" si="2838"/>
        <v>0</v>
      </c>
      <c r="HIQ69" s="831">
        <f t="shared" si="2838"/>
        <v>0</v>
      </c>
      <c r="HIS69" s="831">
        <f t="shared" si="2838"/>
        <v>0</v>
      </c>
      <c r="HIU69" s="831">
        <f t="shared" si="2838"/>
        <v>0</v>
      </c>
      <c r="HIW69" s="831">
        <f t="shared" si="2838"/>
        <v>0</v>
      </c>
      <c r="HIY69" s="831">
        <f t="shared" si="2838"/>
        <v>0</v>
      </c>
      <c r="HJA69" s="831">
        <f t="shared" si="2838"/>
        <v>0</v>
      </c>
      <c r="HJC69" s="831">
        <f t="shared" si="2838"/>
        <v>0</v>
      </c>
      <c r="HJE69" s="831">
        <f t="shared" si="2838"/>
        <v>0</v>
      </c>
      <c r="HJG69" s="831">
        <f t="shared" si="2838"/>
        <v>0</v>
      </c>
      <c r="HJI69" s="831">
        <f t="shared" si="2838"/>
        <v>0</v>
      </c>
      <c r="HJK69" s="831">
        <f t="shared" si="2838"/>
        <v>0</v>
      </c>
      <c r="HJM69" s="831">
        <f t="shared" si="2838"/>
        <v>0</v>
      </c>
      <c r="HJO69" s="831">
        <f t="shared" si="2838"/>
        <v>0</v>
      </c>
      <c r="HJQ69" s="831">
        <f t="shared" si="2838"/>
        <v>0</v>
      </c>
      <c r="HJS69" s="831">
        <f t="shared" si="2838"/>
        <v>0</v>
      </c>
      <c r="HJU69" s="831">
        <f t="shared" si="2838"/>
        <v>0</v>
      </c>
      <c r="HJW69" s="831">
        <f t="shared" si="2838"/>
        <v>0</v>
      </c>
      <c r="HJY69" s="831">
        <f t="shared" si="2838"/>
        <v>0</v>
      </c>
      <c r="HKA69" s="831">
        <f t="shared" si="2838"/>
        <v>0</v>
      </c>
      <c r="HKC69" s="831">
        <f t="shared" si="2838"/>
        <v>0</v>
      </c>
      <c r="HKE69" s="831">
        <f t="shared" si="2838"/>
        <v>0</v>
      </c>
      <c r="HKG69" s="831">
        <f t="shared" si="2838"/>
        <v>0</v>
      </c>
      <c r="HKI69" s="831">
        <f t="shared" si="2838"/>
        <v>0</v>
      </c>
      <c r="HKK69" s="831">
        <f t="shared" si="2838"/>
        <v>0</v>
      </c>
      <c r="HKM69" s="831">
        <f t="shared" si="2838"/>
        <v>0</v>
      </c>
      <c r="HKO69" s="831">
        <f t="shared" si="2838"/>
        <v>0</v>
      </c>
      <c r="HKQ69" s="831">
        <f t="shared" si="2838"/>
        <v>0</v>
      </c>
      <c r="HKS69" s="831">
        <f t="shared" si="2838"/>
        <v>0</v>
      </c>
      <c r="HKU69" s="831">
        <f t="shared" si="2838"/>
        <v>0</v>
      </c>
      <c r="HKW69" s="831">
        <f t="shared" si="2838"/>
        <v>0</v>
      </c>
      <c r="HKY69" s="831">
        <f t="shared" si="2870"/>
        <v>0</v>
      </c>
      <c r="HLA69" s="831">
        <f t="shared" si="2870"/>
        <v>0</v>
      </c>
      <c r="HLC69" s="831">
        <f t="shared" si="2870"/>
        <v>0</v>
      </c>
      <c r="HLE69" s="831">
        <f t="shared" si="2870"/>
        <v>0</v>
      </c>
      <c r="HLG69" s="831">
        <f t="shared" si="2870"/>
        <v>0</v>
      </c>
      <c r="HLI69" s="831">
        <f t="shared" si="2870"/>
        <v>0</v>
      </c>
      <c r="HLK69" s="831">
        <f t="shared" si="2870"/>
        <v>0</v>
      </c>
      <c r="HLM69" s="831">
        <f t="shared" si="2870"/>
        <v>0</v>
      </c>
      <c r="HLO69" s="831">
        <f t="shared" si="2870"/>
        <v>0</v>
      </c>
      <c r="HLQ69" s="831">
        <f t="shared" si="2870"/>
        <v>0</v>
      </c>
      <c r="HLS69" s="831">
        <f t="shared" si="2870"/>
        <v>0</v>
      </c>
      <c r="HLU69" s="831">
        <f t="shared" si="2870"/>
        <v>0</v>
      </c>
      <c r="HLW69" s="831">
        <f t="shared" si="2870"/>
        <v>0</v>
      </c>
      <c r="HLY69" s="831">
        <f t="shared" si="2870"/>
        <v>0</v>
      </c>
      <c r="HMA69" s="831">
        <f t="shared" si="2870"/>
        <v>0</v>
      </c>
      <c r="HMC69" s="831">
        <f t="shared" si="2870"/>
        <v>0</v>
      </c>
      <c r="HME69" s="831">
        <f t="shared" si="2870"/>
        <v>0</v>
      </c>
      <c r="HMG69" s="831">
        <f t="shared" si="2870"/>
        <v>0</v>
      </c>
      <c r="HMI69" s="831">
        <f t="shared" si="2870"/>
        <v>0</v>
      </c>
      <c r="HMK69" s="831">
        <f t="shared" si="2870"/>
        <v>0</v>
      </c>
      <c r="HMM69" s="831">
        <f t="shared" si="2870"/>
        <v>0</v>
      </c>
      <c r="HMO69" s="831">
        <f t="shared" si="2870"/>
        <v>0</v>
      </c>
      <c r="HMQ69" s="831">
        <f t="shared" si="2870"/>
        <v>0</v>
      </c>
      <c r="HMS69" s="831">
        <f t="shared" si="2870"/>
        <v>0</v>
      </c>
      <c r="HMU69" s="831">
        <f t="shared" si="2870"/>
        <v>0</v>
      </c>
      <c r="HMW69" s="831">
        <f t="shared" si="2870"/>
        <v>0</v>
      </c>
      <c r="HMY69" s="831">
        <f t="shared" si="2870"/>
        <v>0</v>
      </c>
      <c r="HNA69" s="831">
        <f t="shared" si="2870"/>
        <v>0</v>
      </c>
      <c r="HNC69" s="831">
        <f t="shared" si="2870"/>
        <v>0</v>
      </c>
      <c r="HNE69" s="831">
        <f t="shared" si="2870"/>
        <v>0</v>
      </c>
      <c r="HNG69" s="831">
        <f t="shared" si="2870"/>
        <v>0</v>
      </c>
      <c r="HNI69" s="831">
        <f t="shared" si="2870"/>
        <v>0</v>
      </c>
      <c r="HNK69" s="831">
        <f t="shared" si="2902"/>
        <v>0</v>
      </c>
      <c r="HNM69" s="831">
        <f t="shared" si="2902"/>
        <v>0</v>
      </c>
      <c r="HNO69" s="831">
        <f t="shared" si="2902"/>
        <v>0</v>
      </c>
      <c r="HNQ69" s="831">
        <f t="shared" si="2902"/>
        <v>0</v>
      </c>
      <c r="HNS69" s="831">
        <f t="shared" si="2902"/>
        <v>0</v>
      </c>
      <c r="HNU69" s="831">
        <f t="shared" si="2902"/>
        <v>0</v>
      </c>
      <c r="HNW69" s="831">
        <f t="shared" si="2902"/>
        <v>0</v>
      </c>
      <c r="HNY69" s="831">
        <f t="shared" si="2902"/>
        <v>0</v>
      </c>
      <c r="HOA69" s="831">
        <f t="shared" si="2902"/>
        <v>0</v>
      </c>
      <c r="HOC69" s="831">
        <f t="shared" si="2902"/>
        <v>0</v>
      </c>
      <c r="HOE69" s="831">
        <f t="shared" si="2902"/>
        <v>0</v>
      </c>
      <c r="HOG69" s="831">
        <f t="shared" si="2902"/>
        <v>0</v>
      </c>
      <c r="HOI69" s="831">
        <f t="shared" si="2902"/>
        <v>0</v>
      </c>
      <c r="HOK69" s="831">
        <f t="shared" si="2902"/>
        <v>0</v>
      </c>
      <c r="HOM69" s="831">
        <f t="shared" si="2902"/>
        <v>0</v>
      </c>
      <c r="HOO69" s="831">
        <f t="shared" si="2902"/>
        <v>0</v>
      </c>
      <c r="HOQ69" s="831">
        <f t="shared" si="2902"/>
        <v>0</v>
      </c>
      <c r="HOS69" s="831">
        <f t="shared" si="2902"/>
        <v>0</v>
      </c>
      <c r="HOU69" s="831">
        <f t="shared" si="2902"/>
        <v>0</v>
      </c>
      <c r="HOW69" s="831">
        <f t="shared" si="2902"/>
        <v>0</v>
      </c>
      <c r="HOY69" s="831">
        <f t="shared" si="2902"/>
        <v>0</v>
      </c>
      <c r="HPA69" s="831">
        <f t="shared" si="2902"/>
        <v>0</v>
      </c>
      <c r="HPC69" s="831">
        <f t="shared" si="2902"/>
        <v>0</v>
      </c>
      <c r="HPE69" s="831">
        <f t="shared" si="2902"/>
        <v>0</v>
      </c>
      <c r="HPG69" s="831">
        <f t="shared" si="2902"/>
        <v>0</v>
      </c>
      <c r="HPI69" s="831">
        <f t="shared" si="2902"/>
        <v>0</v>
      </c>
      <c r="HPK69" s="831">
        <f t="shared" si="2902"/>
        <v>0</v>
      </c>
      <c r="HPM69" s="831">
        <f t="shared" si="2902"/>
        <v>0</v>
      </c>
      <c r="HPO69" s="831">
        <f t="shared" si="2902"/>
        <v>0</v>
      </c>
      <c r="HPQ69" s="831">
        <f t="shared" si="2902"/>
        <v>0</v>
      </c>
      <c r="HPS69" s="831">
        <f t="shared" si="2902"/>
        <v>0</v>
      </c>
      <c r="HPU69" s="831">
        <f t="shared" si="2902"/>
        <v>0</v>
      </c>
      <c r="HPW69" s="831">
        <f t="shared" si="2934"/>
        <v>0</v>
      </c>
      <c r="HPY69" s="831">
        <f t="shared" si="2934"/>
        <v>0</v>
      </c>
      <c r="HQA69" s="831">
        <f t="shared" si="2934"/>
        <v>0</v>
      </c>
      <c r="HQC69" s="831">
        <f t="shared" si="2934"/>
        <v>0</v>
      </c>
      <c r="HQE69" s="831">
        <f t="shared" si="2934"/>
        <v>0</v>
      </c>
      <c r="HQG69" s="831">
        <f t="shared" si="2934"/>
        <v>0</v>
      </c>
      <c r="HQI69" s="831">
        <f t="shared" si="2934"/>
        <v>0</v>
      </c>
      <c r="HQK69" s="831">
        <f t="shared" si="2934"/>
        <v>0</v>
      </c>
      <c r="HQM69" s="831">
        <f t="shared" si="2934"/>
        <v>0</v>
      </c>
      <c r="HQO69" s="831">
        <f t="shared" si="2934"/>
        <v>0</v>
      </c>
      <c r="HQQ69" s="831">
        <f t="shared" si="2934"/>
        <v>0</v>
      </c>
      <c r="HQS69" s="831">
        <f t="shared" si="2934"/>
        <v>0</v>
      </c>
      <c r="HQU69" s="831">
        <f t="shared" si="2934"/>
        <v>0</v>
      </c>
      <c r="HQW69" s="831">
        <f t="shared" si="2934"/>
        <v>0</v>
      </c>
      <c r="HQY69" s="831">
        <f t="shared" si="2934"/>
        <v>0</v>
      </c>
      <c r="HRA69" s="831">
        <f t="shared" si="2934"/>
        <v>0</v>
      </c>
      <c r="HRC69" s="831">
        <f t="shared" si="2934"/>
        <v>0</v>
      </c>
      <c r="HRE69" s="831">
        <f t="shared" si="2934"/>
        <v>0</v>
      </c>
      <c r="HRG69" s="831">
        <f t="shared" si="2934"/>
        <v>0</v>
      </c>
      <c r="HRI69" s="831">
        <f t="shared" si="2934"/>
        <v>0</v>
      </c>
      <c r="HRK69" s="831">
        <f t="shared" si="2934"/>
        <v>0</v>
      </c>
      <c r="HRM69" s="831">
        <f t="shared" si="2934"/>
        <v>0</v>
      </c>
      <c r="HRO69" s="831">
        <f t="shared" si="2934"/>
        <v>0</v>
      </c>
      <c r="HRQ69" s="831">
        <f t="shared" si="2934"/>
        <v>0</v>
      </c>
      <c r="HRS69" s="831">
        <f t="shared" si="2934"/>
        <v>0</v>
      </c>
      <c r="HRU69" s="831">
        <f t="shared" si="2934"/>
        <v>0</v>
      </c>
      <c r="HRW69" s="831">
        <f t="shared" si="2934"/>
        <v>0</v>
      </c>
      <c r="HRY69" s="831">
        <f t="shared" si="2934"/>
        <v>0</v>
      </c>
      <c r="HSA69" s="831">
        <f t="shared" si="2934"/>
        <v>0</v>
      </c>
      <c r="HSC69" s="831">
        <f t="shared" si="2934"/>
        <v>0</v>
      </c>
      <c r="HSE69" s="831">
        <f t="shared" si="2934"/>
        <v>0</v>
      </c>
      <c r="HSG69" s="831">
        <f t="shared" si="2934"/>
        <v>0</v>
      </c>
      <c r="HSI69" s="831">
        <f t="shared" si="2966"/>
        <v>0</v>
      </c>
      <c r="HSK69" s="831">
        <f t="shared" si="2966"/>
        <v>0</v>
      </c>
      <c r="HSM69" s="831">
        <f t="shared" si="2966"/>
        <v>0</v>
      </c>
      <c r="HSO69" s="831">
        <f t="shared" si="2966"/>
        <v>0</v>
      </c>
      <c r="HSQ69" s="831">
        <f t="shared" si="2966"/>
        <v>0</v>
      </c>
      <c r="HSS69" s="831">
        <f t="shared" si="2966"/>
        <v>0</v>
      </c>
      <c r="HSU69" s="831">
        <f t="shared" si="2966"/>
        <v>0</v>
      </c>
      <c r="HSW69" s="831">
        <f t="shared" si="2966"/>
        <v>0</v>
      </c>
      <c r="HSY69" s="831">
        <f t="shared" si="2966"/>
        <v>0</v>
      </c>
      <c r="HTA69" s="831">
        <f t="shared" si="2966"/>
        <v>0</v>
      </c>
      <c r="HTC69" s="831">
        <f t="shared" si="2966"/>
        <v>0</v>
      </c>
      <c r="HTE69" s="831">
        <f t="shared" si="2966"/>
        <v>0</v>
      </c>
      <c r="HTG69" s="831">
        <f t="shared" si="2966"/>
        <v>0</v>
      </c>
      <c r="HTI69" s="831">
        <f t="shared" si="2966"/>
        <v>0</v>
      </c>
      <c r="HTK69" s="831">
        <f t="shared" si="2966"/>
        <v>0</v>
      </c>
      <c r="HTM69" s="831">
        <f t="shared" si="2966"/>
        <v>0</v>
      </c>
      <c r="HTO69" s="831">
        <f t="shared" si="2966"/>
        <v>0</v>
      </c>
      <c r="HTQ69" s="831">
        <f t="shared" si="2966"/>
        <v>0</v>
      </c>
      <c r="HTS69" s="831">
        <f t="shared" si="2966"/>
        <v>0</v>
      </c>
      <c r="HTU69" s="831">
        <f t="shared" si="2966"/>
        <v>0</v>
      </c>
      <c r="HTW69" s="831">
        <f t="shared" si="2966"/>
        <v>0</v>
      </c>
      <c r="HTY69" s="831">
        <f t="shared" si="2966"/>
        <v>0</v>
      </c>
      <c r="HUA69" s="831">
        <f t="shared" si="2966"/>
        <v>0</v>
      </c>
      <c r="HUC69" s="831">
        <f t="shared" si="2966"/>
        <v>0</v>
      </c>
      <c r="HUE69" s="831">
        <f t="shared" si="2966"/>
        <v>0</v>
      </c>
      <c r="HUG69" s="831">
        <f t="shared" si="2966"/>
        <v>0</v>
      </c>
      <c r="HUI69" s="831">
        <f t="shared" si="2966"/>
        <v>0</v>
      </c>
      <c r="HUK69" s="831">
        <f t="shared" si="2966"/>
        <v>0</v>
      </c>
      <c r="HUM69" s="831">
        <f t="shared" si="2966"/>
        <v>0</v>
      </c>
      <c r="HUO69" s="831">
        <f t="shared" si="2966"/>
        <v>0</v>
      </c>
      <c r="HUQ69" s="831">
        <f t="shared" si="2966"/>
        <v>0</v>
      </c>
      <c r="HUS69" s="831">
        <f t="shared" si="2966"/>
        <v>0</v>
      </c>
      <c r="HUU69" s="831">
        <f t="shared" si="2998"/>
        <v>0</v>
      </c>
      <c r="HUW69" s="831">
        <f t="shared" si="2998"/>
        <v>0</v>
      </c>
      <c r="HUY69" s="831">
        <f t="shared" si="2998"/>
        <v>0</v>
      </c>
      <c r="HVA69" s="831">
        <f t="shared" si="2998"/>
        <v>0</v>
      </c>
      <c r="HVC69" s="831">
        <f t="shared" si="2998"/>
        <v>0</v>
      </c>
      <c r="HVE69" s="831">
        <f t="shared" si="2998"/>
        <v>0</v>
      </c>
      <c r="HVG69" s="831">
        <f t="shared" si="2998"/>
        <v>0</v>
      </c>
      <c r="HVI69" s="831">
        <f t="shared" si="2998"/>
        <v>0</v>
      </c>
      <c r="HVK69" s="831">
        <f t="shared" si="2998"/>
        <v>0</v>
      </c>
      <c r="HVM69" s="831">
        <f t="shared" si="2998"/>
        <v>0</v>
      </c>
      <c r="HVO69" s="831">
        <f t="shared" si="2998"/>
        <v>0</v>
      </c>
      <c r="HVQ69" s="831">
        <f t="shared" si="2998"/>
        <v>0</v>
      </c>
      <c r="HVS69" s="831">
        <f t="shared" si="2998"/>
        <v>0</v>
      </c>
      <c r="HVU69" s="831">
        <f t="shared" si="2998"/>
        <v>0</v>
      </c>
      <c r="HVW69" s="831">
        <f t="shared" si="2998"/>
        <v>0</v>
      </c>
      <c r="HVY69" s="831">
        <f t="shared" si="2998"/>
        <v>0</v>
      </c>
      <c r="HWA69" s="831">
        <f t="shared" si="2998"/>
        <v>0</v>
      </c>
      <c r="HWC69" s="831">
        <f t="shared" si="2998"/>
        <v>0</v>
      </c>
      <c r="HWE69" s="831">
        <f t="shared" si="2998"/>
        <v>0</v>
      </c>
      <c r="HWG69" s="831">
        <f t="shared" si="2998"/>
        <v>0</v>
      </c>
      <c r="HWI69" s="831">
        <f t="shared" si="2998"/>
        <v>0</v>
      </c>
      <c r="HWK69" s="831">
        <f t="shared" si="2998"/>
        <v>0</v>
      </c>
      <c r="HWM69" s="831">
        <f t="shared" si="2998"/>
        <v>0</v>
      </c>
      <c r="HWO69" s="831">
        <f t="shared" si="2998"/>
        <v>0</v>
      </c>
      <c r="HWQ69" s="831">
        <f t="shared" si="2998"/>
        <v>0</v>
      </c>
      <c r="HWS69" s="831">
        <f t="shared" si="2998"/>
        <v>0</v>
      </c>
      <c r="HWU69" s="831">
        <f t="shared" si="2998"/>
        <v>0</v>
      </c>
      <c r="HWW69" s="831">
        <f t="shared" si="2998"/>
        <v>0</v>
      </c>
      <c r="HWY69" s="831">
        <f t="shared" si="2998"/>
        <v>0</v>
      </c>
      <c r="HXA69" s="831">
        <f t="shared" si="2998"/>
        <v>0</v>
      </c>
      <c r="HXC69" s="831">
        <f t="shared" si="2998"/>
        <v>0</v>
      </c>
      <c r="HXE69" s="831">
        <f t="shared" si="2998"/>
        <v>0</v>
      </c>
      <c r="HXG69" s="831">
        <f t="shared" si="3030"/>
        <v>0</v>
      </c>
      <c r="HXI69" s="831">
        <f t="shared" si="3030"/>
        <v>0</v>
      </c>
      <c r="HXK69" s="831">
        <f t="shared" si="3030"/>
        <v>0</v>
      </c>
      <c r="HXM69" s="831">
        <f t="shared" si="3030"/>
        <v>0</v>
      </c>
      <c r="HXO69" s="831">
        <f t="shared" si="3030"/>
        <v>0</v>
      </c>
      <c r="HXQ69" s="831">
        <f t="shared" si="3030"/>
        <v>0</v>
      </c>
      <c r="HXS69" s="831">
        <f t="shared" si="3030"/>
        <v>0</v>
      </c>
      <c r="HXU69" s="831">
        <f t="shared" si="3030"/>
        <v>0</v>
      </c>
      <c r="HXW69" s="831">
        <f t="shared" si="3030"/>
        <v>0</v>
      </c>
      <c r="HXY69" s="831">
        <f t="shared" si="3030"/>
        <v>0</v>
      </c>
      <c r="HYA69" s="831">
        <f t="shared" si="3030"/>
        <v>0</v>
      </c>
      <c r="HYC69" s="831">
        <f t="shared" si="3030"/>
        <v>0</v>
      </c>
      <c r="HYE69" s="831">
        <f t="shared" si="3030"/>
        <v>0</v>
      </c>
      <c r="HYG69" s="831">
        <f t="shared" si="3030"/>
        <v>0</v>
      </c>
      <c r="HYI69" s="831">
        <f t="shared" si="3030"/>
        <v>0</v>
      </c>
      <c r="HYK69" s="831">
        <f t="shared" si="3030"/>
        <v>0</v>
      </c>
      <c r="HYM69" s="831">
        <f t="shared" si="3030"/>
        <v>0</v>
      </c>
      <c r="HYO69" s="831">
        <f t="shared" si="3030"/>
        <v>0</v>
      </c>
      <c r="HYQ69" s="831">
        <f t="shared" si="3030"/>
        <v>0</v>
      </c>
      <c r="HYS69" s="831">
        <f t="shared" si="3030"/>
        <v>0</v>
      </c>
      <c r="HYU69" s="831">
        <f t="shared" si="3030"/>
        <v>0</v>
      </c>
      <c r="HYW69" s="831">
        <f t="shared" si="3030"/>
        <v>0</v>
      </c>
      <c r="HYY69" s="831">
        <f t="shared" si="3030"/>
        <v>0</v>
      </c>
      <c r="HZA69" s="831">
        <f t="shared" si="3030"/>
        <v>0</v>
      </c>
      <c r="HZC69" s="831">
        <f t="shared" si="3030"/>
        <v>0</v>
      </c>
      <c r="HZE69" s="831">
        <f t="shared" si="3030"/>
        <v>0</v>
      </c>
      <c r="HZG69" s="831">
        <f t="shared" si="3030"/>
        <v>0</v>
      </c>
      <c r="HZI69" s="831">
        <f t="shared" si="3030"/>
        <v>0</v>
      </c>
      <c r="HZK69" s="831">
        <f t="shared" si="3030"/>
        <v>0</v>
      </c>
      <c r="HZM69" s="831">
        <f t="shared" si="3030"/>
        <v>0</v>
      </c>
      <c r="HZO69" s="831">
        <f t="shared" si="3030"/>
        <v>0</v>
      </c>
      <c r="HZQ69" s="831">
        <f t="shared" si="3030"/>
        <v>0</v>
      </c>
      <c r="HZS69" s="831">
        <f t="shared" si="3062"/>
        <v>0</v>
      </c>
      <c r="HZU69" s="831">
        <f t="shared" si="3062"/>
        <v>0</v>
      </c>
      <c r="HZW69" s="831">
        <f t="shared" si="3062"/>
        <v>0</v>
      </c>
      <c r="HZY69" s="831">
        <f t="shared" si="3062"/>
        <v>0</v>
      </c>
      <c r="IAA69" s="831">
        <f t="shared" si="3062"/>
        <v>0</v>
      </c>
      <c r="IAC69" s="831">
        <f t="shared" si="3062"/>
        <v>0</v>
      </c>
      <c r="IAE69" s="831">
        <f t="shared" si="3062"/>
        <v>0</v>
      </c>
      <c r="IAG69" s="831">
        <f t="shared" si="3062"/>
        <v>0</v>
      </c>
      <c r="IAI69" s="831">
        <f t="shared" si="3062"/>
        <v>0</v>
      </c>
      <c r="IAK69" s="831">
        <f t="shared" si="3062"/>
        <v>0</v>
      </c>
      <c r="IAM69" s="831">
        <f t="shared" si="3062"/>
        <v>0</v>
      </c>
      <c r="IAO69" s="831">
        <f t="shared" si="3062"/>
        <v>0</v>
      </c>
      <c r="IAQ69" s="831">
        <f t="shared" si="3062"/>
        <v>0</v>
      </c>
      <c r="IAS69" s="831">
        <f t="shared" si="3062"/>
        <v>0</v>
      </c>
      <c r="IAU69" s="831">
        <f t="shared" si="3062"/>
        <v>0</v>
      </c>
      <c r="IAW69" s="831">
        <f t="shared" si="3062"/>
        <v>0</v>
      </c>
      <c r="IAY69" s="831">
        <f t="shared" si="3062"/>
        <v>0</v>
      </c>
      <c r="IBA69" s="831">
        <f t="shared" si="3062"/>
        <v>0</v>
      </c>
      <c r="IBC69" s="831">
        <f t="shared" si="3062"/>
        <v>0</v>
      </c>
      <c r="IBE69" s="831">
        <f t="shared" si="3062"/>
        <v>0</v>
      </c>
      <c r="IBG69" s="831">
        <f t="shared" si="3062"/>
        <v>0</v>
      </c>
      <c r="IBI69" s="831">
        <f t="shared" si="3062"/>
        <v>0</v>
      </c>
      <c r="IBK69" s="831">
        <f t="shared" si="3062"/>
        <v>0</v>
      </c>
      <c r="IBM69" s="831">
        <f t="shared" si="3062"/>
        <v>0</v>
      </c>
      <c r="IBO69" s="831">
        <f t="shared" si="3062"/>
        <v>0</v>
      </c>
      <c r="IBQ69" s="831">
        <f t="shared" si="3062"/>
        <v>0</v>
      </c>
      <c r="IBS69" s="831">
        <f t="shared" si="3062"/>
        <v>0</v>
      </c>
      <c r="IBU69" s="831">
        <f t="shared" si="3062"/>
        <v>0</v>
      </c>
      <c r="IBW69" s="831">
        <f t="shared" si="3062"/>
        <v>0</v>
      </c>
      <c r="IBY69" s="831">
        <f t="shared" si="3062"/>
        <v>0</v>
      </c>
      <c r="ICA69" s="831">
        <f t="shared" si="3062"/>
        <v>0</v>
      </c>
      <c r="ICC69" s="831">
        <f t="shared" si="3062"/>
        <v>0</v>
      </c>
      <c r="ICE69" s="831">
        <f t="shared" si="3094"/>
        <v>0</v>
      </c>
      <c r="ICG69" s="831">
        <f t="shared" si="3094"/>
        <v>0</v>
      </c>
      <c r="ICI69" s="831">
        <f t="shared" si="3094"/>
        <v>0</v>
      </c>
      <c r="ICK69" s="831">
        <f t="shared" si="3094"/>
        <v>0</v>
      </c>
      <c r="ICM69" s="831">
        <f t="shared" si="3094"/>
        <v>0</v>
      </c>
      <c r="ICO69" s="831">
        <f t="shared" si="3094"/>
        <v>0</v>
      </c>
      <c r="ICQ69" s="831">
        <f t="shared" si="3094"/>
        <v>0</v>
      </c>
      <c r="ICS69" s="831">
        <f t="shared" si="3094"/>
        <v>0</v>
      </c>
      <c r="ICU69" s="831">
        <f t="shared" si="3094"/>
        <v>0</v>
      </c>
      <c r="ICW69" s="831">
        <f t="shared" si="3094"/>
        <v>0</v>
      </c>
      <c r="ICY69" s="831">
        <f t="shared" si="3094"/>
        <v>0</v>
      </c>
      <c r="IDA69" s="831">
        <f t="shared" si="3094"/>
        <v>0</v>
      </c>
      <c r="IDC69" s="831">
        <f t="shared" si="3094"/>
        <v>0</v>
      </c>
      <c r="IDE69" s="831">
        <f t="shared" si="3094"/>
        <v>0</v>
      </c>
      <c r="IDG69" s="831">
        <f t="shared" si="3094"/>
        <v>0</v>
      </c>
      <c r="IDI69" s="831">
        <f t="shared" si="3094"/>
        <v>0</v>
      </c>
      <c r="IDK69" s="831">
        <f t="shared" si="3094"/>
        <v>0</v>
      </c>
      <c r="IDM69" s="831">
        <f t="shared" si="3094"/>
        <v>0</v>
      </c>
      <c r="IDO69" s="831">
        <f t="shared" si="3094"/>
        <v>0</v>
      </c>
      <c r="IDQ69" s="831">
        <f t="shared" si="3094"/>
        <v>0</v>
      </c>
      <c r="IDS69" s="831">
        <f t="shared" si="3094"/>
        <v>0</v>
      </c>
      <c r="IDU69" s="831">
        <f t="shared" si="3094"/>
        <v>0</v>
      </c>
      <c r="IDW69" s="831">
        <f t="shared" si="3094"/>
        <v>0</v>
      </c>
      <c r="IDY69" s="831">
        <f t="shared" si="3094"/>
        <v>0</v>
      </c>
      <c r="IEA69" s="831">
        <f t="shared" si="3094"/>
        <v>0</v>
      </c>
      <c r="IEC69" s="831">
        <f t="shared" si="3094"/>
        <v>0</v>
      </c>
      <c r="IEE69" s="831">
        <f t="shared" si="3094"/>
        <v>0</v>
      </c>
      <c r="IEG69" s="831">
        <f t="shared" si="3094"/>
        <v>0</v>
      </c>
      <c r="IEI69" s="831">
        <f t="shared" si="3094"/>
        <v>0</v>
      </c>
      <c r="IEK69" s="831">
        <f t="shared" si="3094"/>
        <v>0</v>
      </c>
      <c r="IEM69" s="831">
        <f t="shared" si="3094"/>
        <v>0</v>
      </c>
      <c r="IEO69" s="831">
        <f t="shared" si="3094"/>
        <v>0</v>
      </c>
      <c r="IEQ69" s="831">
        <f t="shared" si="3126"/>
        <v>0</v>
      </c>
      <c r="IES69" s="831">
        <f t="shared" si="3126"/>
        <v>0</v>
      </c>
      <c r="IEU69" s="831">
        <f t="shared" si="3126"/>
        <v>0</v>
      </c>
      <c r="IEW69" s="831">
        <f t="shared" si="3126"/>
        <v>0</v>
      </c>
      <c r="IEY69" s="831">
        <f t="shared" si="3126"/>
        <v>0</v>
      </c>
      <c r="IFA69" s="831">
        <f t="shared" si="3126"/>
        <v>0</v>
      </c>
      <c r="IFC69" s="831">
        <f t="shared" si="3126"/>
        <v>0</v>
      </c>
      <c r="IFE69" s="831">
        <f t="shared" si="3126"/>
        <v>0</v>
      </c>
      <c r="IFG69" s="831">
        <f t="shared" si="3126"/>
        <v>0</v>
      </c>
      <c r="IFI69" s="831">
        <f t="shared" si="3126"/>
        <v>0</v>
      </c>
      <c r="IFK69" s="831">
        <f t="shared" si="3126"/>
        <v>0</v>
      </c>
      <c r="IFM69" s="831">
        <f t="shared" si="3126"/>
        <v>0</v>
      </c>
      <c r="IFO69" s="831">
        <f t="shared" si="3126"/>
        <v>0</v>
      </c>
      <c r="IFQ69" s="831">
        <f t="shared" si="3126"/>
        <v>0</v>
      </c>
      <c r="IFS69" s="831">
        <f t="shared" si="3126"/>
        <v>0</v>
      </c>
      <c r="IFU69" s="831">
        <f t="shared" si="3126"/>
        <v>0</v>
      </c>
      <c r="IFW69" s="831">
        <f t="shared" si="3126"/>
        <v>0</v>
      </c>
      <c r="IFY69" s="831">
        <f t="shared" si="3126"/>
        <v>0</v>
      </c>
      <c r="IGA69" s="831">
        <f t="shared" si="3126"/>
        <v>0</v>
      </c>
      <c r="IGC69" s="831">
        <f t="shared" si="3126"/>
        <v>0</v>
      </c>
      <c r="IGE69" s="831">
        <f t="shared" si="3126"/>
        <v>0</v>
      </c>
      <c r="IGG69" s="831">
        <f t="shared" si="3126"/>
        <v>0</v>
      </c>
      <c r="IGI69" s="831">
        <f t="shared" si="3126"/>
        <v>0</v>
      </c>
      <c r="IGK69" s="831">
        <f t="shared" si="3126"/>
        <v>0</v>
      </c>
      <c r="IGM69" s="831">
        <f t="shared" si="3126"/>
        <v>0</v>
      </c>
      <c r="IGO69" s="831">
        <f t="shared" si="3126"/>
        <v>0</v>
      </c>
      <c r="IGQ69" s="831">
        <f t="shared" si="3126"/>
        <v>0</v>
      </c>
      <c r="IGS69" s="831">
        <f t="shared" si="3126"/>
        <v>0</v>
      </c>
      <c r="IGU69" s="831">
        <f t="shared" si="3126"/>
        <v>0</v>
      </c>
      <c r="IGW69" s="831">
        <f t="shared" si="3126"/>
        <v>0</v>
      </c>
      <c r="IGY69" s="831">
        <f t="shared" si="3126"/>
        <v>0</v>
      </c>
      <c r="IHA69" s="831">
        <f t="shared" si="3126"/>
        <v>0</v>
      </c>
      <c r="IHC69" s="831">
        <f t="shared" si="3158"/>
        <v>0</v>
      </c>
      <c r="IHE69" s="831">
        <f t="shared" si="3158"/>
        <v>0</v>
      </c>
      <c r="IHG69" s="831">
        <f t="shared" si="3158"/>
        <v>0</v>
      </c>
      <c r="IHI69" s="831">
        <f t="shared" si="3158"/>
        <v>0</v>
      </c>
      <c r="IHK69" s="831">
        <f t="shared" si="3158"/>
        <v>0</v>
      </c>
      <c r="IHM69" s="831">
        <f t="shared" si="3158"/>
        <v>0</v>
      </c>
      <c r="IHO69" s="831">
        <f t="shared" si="3158"/>
        <v>0</v>
      </c>
      <c r="IHQ69" s="831">
        <f t="shared" si="3158"/>
        <v>0</v>
      </c>
      <c r="IHS69" s="831">
        <f t="shared" si="3158"/>
        <v>0</v>
      </c>
      <c r="IHU69" s="831">
        <f t="shared" si="3158"/>
        <v>0</v>
      </c>
      <c r="IHW69" s="831">
        <f t="shared" si="3158"/>
        <v>0</v>
      </c>
      <c r="IHY69" s="831">
        <f t="shared" si="3158"/>
        <v>0</v>
      </c>
      <c r="IIA69" s="831">
        <f t="shared" si="3158"/>
        <v>0</v>
      </c>
      <c r="IIC69" s="831">
        <f t="shared" si="3158"/>
        <v>0</v>
      </c>
      <c r="IIE69" s="831">
        <f t="shared" si="3158"/>
        <v>0</v>
      </c>
      <c r="IIG69" s="831">
        <f t="shared" si="3158"/>
        <v>0</v>
      </c>
      <c r="III69" s="831">
        <f t="shared" si="3158"/>
        <v>0</v>
      </c>
      <c r="IIK69" s="831">
        <f t="shared" si="3158"/>
        <v>0</v>
      </c>
      <c r="IIM69" s="831">
        <f t="shared" si="3158"/>
        <v>0</v>
      </c>
      <c r="IIO69" s="831">
        <f t="shared" si="3158"/>
        <v>0</v>
      </c>
      <c r="IIQ69" s="831">
        <f t="shared" si="3158"/>
        <v>0</v>
      </c>
      <c r="IIS69" s="831">
        <f t="shared" si="3158"/>
        <v>0</v>
      </c>
      <c r="IIU69" s="831">
        <f t="shared" si="3158"/>
        <v>0</v>
      </c>
      <c r="IIW69" s="831">
        <f t="shared" si="3158"/>
        <v>0</v>
      </c>
      <c r="IIY69" s="831">
        <f t="shared" si="3158"/>
        <v>0</v>
      </c>
      <c r="IJA69" s="831">
        <f t="shared" si="3158"/>
        <v>0</v>
      </c>
      <c r="IJC69" s="831">
        <f t="shared" si="3158"/>
        <v>0</v>
      </c>
      <c r="IJE69" s="831">
        <f t="shared" si="3158"/>
        <v>0</v>
      </c>
      <c r="IJG69" s="831">
        <f t="shared" si="3158"/>
        <v>0</v>
      </c>
      <c r="IJI69" s="831">
        <f t="shared" si="3158"/>
        <v>0</v>
      </c>
      <c r="IJK69" s="831">
        <f t="shared" si="3158"/>
        <v>0</v>
      </c>
      <c r="IJM69" s="831">
        <f t="shared" si="3158"/>
        <v>0</v>
      </c>
      <c r="IJO69" s="831">
        <f t="shared" si="3190"/>
        <v>0</v>
      </c>
      <c r="IJQ69" s="831">
        <f t="shared" si="3190"/>
        <v>0</v>
      </c>
      <c r="IJS69" s="831">
        <f t="shared" si="3190"/>
        <v>0</v>
      </c>
      <c r="IJU69" s="831">
        <f t="shared" si="3190"/>
        <v>0</v>
      </c>
      <c r="IJW69" s="831">
        <f t="shared" si="3190"/>
        <v>0</v>
      </c>
      <c r="IJY69" s="831">
        <f t="shared" si="3190"/>
        <v>0</v>
      </c>
      <c r="IKA69" s="831">
        <f t="shared" si="3190"/>
        <v>0</v>
      </c>
      <c r="IKC69" s="831">
        <f t="shared" si="3190"/>
        <v>0</v>
      </c>
      <c r="IKE69" s="831">
        <f t="shared" si="3190"/>
        <v>0</v>
      </c>
      <c r="IKG69" s="831">
        <f t="shared" si="3190"/>
        <v>0</v>
      </c>
      <c r="IKI69" s="831">
        <f t="shared" si="3190"/>
        <v>0</v>
      </c>
      <c r="IKK69" s="831">
        <f t="shared" si="3190"/>
        <v>0</v>
      </c>
      <c r="IKM69" s="831">
        <f t="shared" si="3190"/>
        <v>0</v>
      </c>
      <c r="IKO69" s="831">
        <f t="shared" si="3190"/>
        <v>0</v>
      </c>
      <c r="IKQ69" s="831">
        <f t="shared" si="3190"/>
        <v>0</v>
      </c>
      <c r="IKS69" s="831">
        <f t="shared" si="3190"/>
        <v>0</v>
      </c>
      <c r="IKU69" s="831">
        <f t="shared" si="3190"/>
        <v>0</v>
      </c>
      <c r="IKW69" s="831">
        <f t="shared" si="3190"/>
        <v>0</v>
      </c>
      <c r="IKY69" s="831">
        <f t="shared" si="3190"/>
        <v>0</v>
      </c>
      <c r="ILA69" s="831">
        <f t="shared" si="3190"/>
        <v>0</v>
      </c>
      <c r="ILC69" s="831">
        <f t="shared" si="3190"/>
        <v>0</v>
      </c>
      <c r="ILE69" s="831">
        <f t="shared" si="3190"/>
        <v>0</v>
      </c>
      <c r="ILG69" s="831">
        <f t="shared" si="3190"/>
        <v>0</v>
      </c>
      <c r="ILI69" s="831">
        <f t="shared" si="3190"/>
        <v>0</v>
      </c>
      <c r="ILK69" s="831">
        <f t="shared" si="3190"/>
        <v>0</v>
      </c>
      <c r="ILM69" s="831">
        <f t="shared" si="3190"/>
        <v>0</v>
      </c>
      <c r="ILO69" s="831">
        <f t="shared" si="3190"/>
        <v>0</v>
      </c>
      <c r="ILQ69" s="831">
        <f t="shared" si="3190"/>
        <v>0</v>
      </c>
      <c r="ILS69" s="831">
        <f t="shared" si="3190"/>
        <v>0</v>
      </c>
      <c r="ILU69" s="831">
        <f t="shared" si="3190"/>
        <v>0</v>
      </c>
      <c r="ILW69" s="831">
        <f t="shared" si="3190"/>
        <v>0</v>
      </c>
      <c r="ILY69" s="831">
        <f t="shared" si="3190"/>
        <v>0</v>
      </c>
      <c r="IMA69" s="831">
        <f t="shared" si="3222"/>
        <v>0</v>
      </c>
      <c r="IMC69" s="831">
        <f t="shared" si="3222"/>
        <v>0</v>
      </c>
      <c r="IME69" s="831">
        <f t="shared" si="3222"/>
        <v>0</v>
      </c>
      <c r="IMG69" s="831">
        <f t="shared" si="3222"/>
        <v>0</v>
      </c>
      <c r="IMI69" s="831">
        <f t="shared" si="3222"/>
        <v>0</v>
      </c>
      <c r="IMK69" s="831">
        <f t="shared" si="3222"/>
        <v>0</v>
      </c>
      <c r="IMM69" s="831">
        <f t="shared" si="3222"/>
        <v>0</v>
      </c>
      <c r="IMO69" s="831">
        <f t="shared" si="3222"/>
        <v>0</v>
      </c>
      <c r="IMQ69" s="831">
        <f t="shared" si="3222"/>
        <v>0</v>
      </c>
      <c r="IMS69" s="831">
        <f t="shared" si="3222"/>
        <v>0</v>
      </c>
      <c r="IMU69" s="831">
        <f t="shared" si="3222"/>
        <v>0</v>
      </c>
      <c r="IMW69" s="831">
        <f t="shared" si="3222"/>
        <v>0</v>
      </c>
      <c r="IMY69" s="831">
        <f t="shared" si="3222"/>
        <v>0</v>
      </c>
      <c r="INA69" s="831">
        <f t="shared" si="3222"/>
        <v>0</v>
      </c>
      <c r="INC69" s="831">
        <f t="shared" si="3222"/>
        <v>0</v>
      </c>
      <c r="INE69" s="831">
        <f t="shared" si="3222"/>
        <v>0</v>
      </c>
      <c r="ING69" s="831">
        <f t="shared" si="3222"/>
        <v>0</v>
      </c>
      <c r="INI69" s="831">
        <f t="shared" si="3222"/>
        <v>0</v>
      </c>
      <c r="INK69" s="831">
        <f t="shared" si="3222"/>
        <v>0</v>
      </c>
      <c r="INM69" s="831">
        <f t="shared" si="3222"/>
        <v>0</v>
      </c>
      <c r="INO69" s="831">
        <f t="shared" si="3222"/>
        <v>0</v>
      </c>
      <c r="INQ69" s="831">
        <f t="shared" si="3222"/>
        <v>0</v>
      </c>
      <c r="INS69" s="831">
        <f t="shared" si="3222"/>
        <v>0</v>
      </c>
      <c r="INU69" s="831">
        <f t="shared" si="3222"/>
        <v>0</v>
      </c>
      <c r="INW69" s="831">
        <f t="shared" si="3222"/>
        <v>0</v>
      </c>
      <c r="INY69" s="831">
        <f t="shared" si="3222"/>
        <v>0</v>
      </c>
      <c r="IOA69" s="831">
        <f t="shared" si="3222"/>
        <v>0</v>
      </c>
      <c r="IOC69" s="831">
        <f t="shared" si="3222"/>
        <v>0</v>
      </c>
      <c r="IOE69" s="831">
        <f t="shared" si="3222"/>
        <v>0</v>
      </c>
      <c r="IOG69" s="831">
        <f t="shared" si="3222"/>
        <v>0</v>
      </c>
      <c r="IOI69" s="831">
        <f t="shared" si="3222"/>
        <v>0</v>
      </c>
      <c r="IOK69" s="831">
        <f t="shared" si="3222"/>
        <v>0</v>
      </c>
      <c r="IOM69" s="831">
        <f t="shared" si="3254"/>
        <v>0</v>
      </c>
      <c r="IOO69" s="831">
        <f t="shared" si="3254"/>
        <v>0</v>
      </c>
      <c r="IOQ69" s="831">
        <f t="shared" si="3254"/>
        <v>0</v>
      </c>
      <c r="IOS69" s="831">
        <f t="shared" si="3254"/>
        <v>0</v>
      </c>
      <c r="IOU69" s="831">
        <f t="shared" si="3254"/>
        <v>0</v>
      </c>
      <c r="IOW69" s="831">
        <f t="shared" si="3254"/>
        <v>0</v>
      </c>
      <c r="IOY69" s="831">
        <f t="shared" si="3254"/>
        <v>0</v>
      </c>
      <c r="IPA69" s="831">
        <f t="shared" si="3254"/>
        <v>0</v>
      </c>
      <c r="IPC69" s="831">
        <f t="shared" si="3254"/>
        <v>0</v>
      </c>
      <c r="IPE69" s="831">
        <f t="shared" si="3254"/>
        <v>0</v>
      </c>
      <c r="IPG69" s="831">
        <f t="shared" si="3254"/>
        <v>0</v>
      </c>
      <c r="IPI69" s="831">
        <f t="shared" si="3254"/>
        <v>0</v>
      </c>
      <c r="IPK69" s="831">
        <f t="shared" si="3254"/>
        <v>0</v>
      </c>
      <c r="IPM69" s="831">
        <f t="shared" si="3254"/>
        <v>0</v>
      </c>
      <c r="IPO69" s="831">
        <f t="shared" si="3254"/>
        <v>0</v>
      </c>
      <c r="IPQ69" s="831">
        <f t="shared" si="3254"/>
        <v>0</v>
      </c>
      <c r="IPS69" s="831">
        <f t="shared" si="3254"/>
        <v>0</v>
      </c>
      <c r="IPU69" s="831">
        <f t="shared" si="3254"/>
        <v>0</v>
      </c>
      <c r="IPW69" s="831">
        <f t="shared" si="3254"/>
        <v>0</v>
      </c>
      <c r="IPY69" s="831">
        <f t="shared" si="3254"/>
        <v>0</v>
      </c>
      <c r="IQA69" s="831">
        <f t="shared" si="3254"/>
        <v>0</v>
      </c>
      <c r="IQC69" s="831">
        <f t="shared" si="3254"/>
        <v>0</v>
      </c>
      <c r="IQE69" s="831">
        <f t="shared" si="3254"/>
        <v>0</v>
      </c>
      <c r="IQG69" s="831">
        <f t="shared" si="3254"/>
        <v>0</v>
      </c>
      <c r="IQI69" s="831">
        <f t="shared" si="3254"/>
        <v>0</v>
      </c>
      <c r="IQK69" s="831">
        <f t="shared" si="3254"/>
        <v>0</v>
      </c>
      <c r="IQM69" s="831">
        <f t="shared" si="3254"/>
        <v>0</v>
      </c>
      <c r="IQO69" s="831">
        <f t="shared" si="3254"/>
        <v>0</v>
      </c>
      <c r="IQQ69" s="831">
        <f t="shared" si="3254"/>
        <v>0</v>
      </c>
      <c r="IQS69" s="831">
        <f t="shared" si="3254"/>
        <v>0</v>
      </c>
      <c r="IQU69" s="831">
        <f t="shared" si="3254"/>
        <v>0</v>
      </c>
      <c r="IQW69" s="831">
        <f t="shared" si="3254"/>
        <v>0</v>
      </c>
      <c r="IQY69" s="831">
        <f t="shared" si="3286"/>
        <v>0</v>
      </c>
      <c r="IRA69" s="831">
        <f t="shared" si="3286"/>
        <v>0</v>
      </c>
      <c r="IRC69" s="831">
        <f t="shared" si="3286"/>
        <v>0</v>
      </c>
      <c r="IRE69" s="831">
        <f t="shared" si="3286"/>
        <v>0</v>
      </c>
      <c r="IRG69" s="831">
        <f t="shared" si="3286"/>
        <v>0</v>
      </c>
      <c r="IRI69" s="831">
        <f t="shared" si="3286"/>
        <v>0</v>
      </c>
      <c r="IRK69" s="831">
        <f t="shared" si="3286"/>
        <v>0</v>
      </c>
      <c r="IRM69" s="831">
        <f t="shared" si="3286"/>
        <v>0</v>
      </c>
      <c r="IRO69" s="831">
        <f t="shared" si="3286"/>
        <v>0</v>
      </c>
      <c r="IRQ69" s="831">
        <f t="shared" si="3286"/>
        <v>0</v>
      </c>
      <c r="IRS69" s="831">
        <f t="shared" si="3286"/>
        <v>0</v>
      </c>
      <c r="IRU69" s="831">
        <f t="shared" si="3286"/>
        <v>0</v>
      </c>
      <c r="IRW69" s="831">
        <f t="shared" si="3286"/>
        <v>0</v>
      </c>
      <c r="IRY69" s="831">
        <f t="shared" si="3286"/>
        <v>0</v>
      </c>
      <c r="ISA69" s="831">
        <f t="shared" si="3286"/>
        <v>0</v>
      </c>
      <c r="ISC69" s="831">
        <f t="shared" si="3286"/>
        <v>0</v>
      </c>
      <c r="ISE69" s="831">
        <f t="shared" si="3286"/>
        <v>0</v>
      </c>
      <c r="ISG69" s="831">
        <f t="shared" si="3286"/>
        <v>0</v>
      </c>
      <c r="ISI69" s="831">
        <f t="shared" si="3286"/>
        <v>0</v>
      </c>
      <c r="ISK69" s="831">
        <f t="shared" si="3286"/>
        <v>0</v>
      </c>
      <c r="ISM69" s="831">
        <f t="shared" si="3286"/>
        <v>0</v>
      </c>
      <c r="ISO69" s="831">
        <f t="shared" si="3286"/>
        <v>0</v>
      </c>
      <c r="ISQ69" s="831">
        <f t="shared" si="3286"/>
        <v>0</v>
      </c>
      <c r="ISS69" s="831">
        <f t="shared" si="3286"/>
        <v>0</v>
      </c>
      <c r="ISU69" s="831">
        <f t="shared" si="3286"/>
        <v>0</v>
      </c>
      <c r="ISW69" s="831">
        <f t="shared" si="3286"/>
        <v>0</v>
      </c>
      <c r="ISY69" s="831">
        <f t="shared" si="3286"/>
        <v>0</v>
      </c>
      <c r="ITA69" s="831">
        <f t="shared" si="3286"/>
        <v>0</v>
      </c>
      <c r="ITC69" s="831">
        <f t="shared" si="3286"/>
        <v>0</v>
      </c>
      <c r="ITE69" s="831">
        <f t="shared" si="3286"/>
        <v>0</v>
      </c>
      <c r="ITG69" s="831">
        <f t="shared" si="3286"/>
        <v>0</v>
      </c>
      <c r="ITI69" s="831">
        <f t="shared" si="3286"/>
        <v>0</v>
      </c>
      <c r="ITK69" s="831">
        <f t="shared" si="3318"/>
        <v>0</v>
      </c>
      <c r="ITM69" s="831">
        <f t="shared" si="3318"/>
        <v>0</v>
      </c>
      <c r="ITO69" s="831">
        <f t="shared" si="3318"/>
        <v>0</v>
      </c>
      <c r="ITQ69" s="831">
        <f t="shared" si="3318"/>
        <v>0</v>
      </c>
      <c r="ITS69" s="831">
        <f t="shared" si="3318"/>
        <v>0</v>
      </c>
      <c r="ITU69" s="831">
        <f t="shared" si="3318"/>
        <v>0</v>
      </c>
      <c r="ITW69" s="831">
        <f t="shared" si="3318"/>
        <v>0</v>
      </c>
      <c r="ITY69" s="831">
        <f t="shared" si="3318"/>
        <v>0</v>
      </c>
      <c r="IUA69" s="831">
        <f t="shared" si="3318"/>
        <v>0</v>
      </c>
      <c r="IUC69" s="831">
        <f t="shared" si="3318"/>
        <v>0</v>
      </c>
      <c r="IUE69" s="831">
        <f t="shared" si="3318"/>
        <v>0</v>
      </c>
      <c r="IUG69" s="831">
        <f t="shared" si="3318"/>
        <v>0</v>
      </c>
      <c r="IUI69" s="831">
        <f t="shared" si="3318"/>
        <v>0</v>
      </c>
      <c r="IUK69" s="831">
        <f t="shared" si="3318"/>
        <v>0</v>
      </c>
      <c r="IUM69" s="831">
        <f t="shared" si="3318"/>
        <v>0</v>
      </c>
      <c r="IUO69" s="831">
        <f t="shared" si="3318"/>
        <v>0</v>
      </c>
      <c r="IUQ69" s="831">
        <f t="shared" si="3318"/>
        <v>0</v>
      </c>
      <c r="IUS69" s="831">
        <f t="shared" si="3318"/>
        <v>0</v>
      </c>
      <c r="IUU69" s="831">
        <f t="shared" si="3318"/>
        <v>0</v>
      </c>
      <c r="IUW69" s="831">
        <f t="shared" si="3318"/>
        <v>0</v>
      </c>
      <c r="IUY69" s="831">
        <f t="shared" si="3318"/>
        <v>0</v>
      </c>
      <c r="IVA69" s="831">
        <f t="shared" si="3318"/>
        <v>0</v>
      </c>
      <c r="IVC69" s="831">
        <f t="shared" si="3318"/>
        <v>0</v>
      </c>
      <c r="IVE69" s="831">
        <f t="shared" si="3318"/>
        <v>0</v>
      </c>
      <c r="IVG69" s="831">
        <f t="shared" si="3318"/>
        <v>0</v>
      </c>
      <c r="IVI69" s="831">
        <f t="shared" si="3318"/>
        <v>0</v>
      </c>
      <c r="IVK69" s="831">
        <f t="shared" si="3318"/>
        <v>0</v>
      </c>
      <c r="IVM69" s="831">
        <f t="shared" si="3318"/>
        <v>0</v>
      </c>
      <c r="IVO69" s="831">
        <f t="shared" si="3318"/>
        <v>0</v>
      </c>
      <c r="IVQ69" s="831">
        <f t="shared" si="3318"/>
        <v>0</v>
      </c>
      <c r="IVS69" s="831">
        <f t="shared" si="3318"/>
        <v>0</v>
      </c>
      <c r="IVU69" s="831">
        <f t="shared" si="3318"/>
        <v>0</v>
      </c>
      <c r="IVW69" s="831">
        <f t="shared" si="3350"/>
        <v>0</v>
      </c>
      <c r="IVY69" s="831">
        <f t="shared" si="3350"/>
        <v>0</v>
      </c>
      <c r="IWA69" s="831">
        <f t="shared" si="3350"/>
        <v>0</v>
      </c>
      <c r="IWC69" s="831">
        <f t="shared" si="3350"/>
        <v>0</v>
      </c>
      <c r="IWE69" s="831">
        <f t="shared" si="3350"/>
        <v>0</v>
      </c>
      <c r="IWG69" s="831">
        <f t="shared" si="3350"/>
        <v>0</v>
      </c>
      <c r="IWI69" s="831">
        <f t="shared" si="3350"/>
        <v>0</v>
      </c>
      <c r="IWK69" s="831">
        <f t="shared" si="3350"/>
        <v>0</v>
      </c>
      <c r="IWM69" s="831">
        <f t="shared" si="3350"/>
        <v>0</v>
      </c>
      <c r="IWO69" s="831">
        <f t="shared" si="3350"/>
        <v>0</v>
      </c>
      <c r="IWQ69" s="831">
        <f t="shared" si="3350"/>
        <v>0</v>
      </c>
      <c r="IWS69" s="831">
        <f t="shared" si="3350"/>
        <v>0</v>
      </c>
      <c r="IWU69" s="831">
        <f t="shared" si="3350"/>
        <v>0</v>
      </c>
      <c r="IWW69" s="831">
        <f t="shared" si="3350"/>
        <v>0</v>
      </c>
      <c r="IWY69" s="831">
        <f t="shared" si="3350"/>
        <v>0</v>
      </c>
      <c r="IXA69" s="831">
        <f t="shared" si="3350"/>
        <v>0</v>
      </c>
      <c r="IXC69" s="831">
        <f t="shared" si="3350"/>
        <v>0</v>
      </c>
      <c r="IXE69" s="831">
        <f t="shared" si="3350"/>
        <v>0</v>
      </c>
      <c r="IXG69" s="831">
        <f t="shared" si="3350"/>
        <v>0</v>
      </c>
      <c r="IXI69" s="831">
        <f t="shared" si="3350"/>
        <v>0</v>
      </c>
      <c r="IXK69" s="831">
        <f t="shared" si="3350"/>
        <v>0</v>
      </c>
      <c r="IXM69" s="831">
        <f t="shared" si="3350"/>
        <v>0</v>
      </c>
      <c r="IXO69" s="831">
        <f t="shared" si="3350"/>
        <v>0</v>
      </c>
      <c r="IXQ69" s="831">
        <f t="shared" si="3350"/>
        <v>0</v>
      </c>
      <c r="IXS69" s="831">
        <f t="shared" si="3350"/>
        <v>0</v>
      </c>
      <c r="IXU69" s="831">
        <f t="shared" si="3350"/>
        <v>0</v>
      </c>
      <c r="IXW69" s="831">
        <f t="shared" si="3350"/>
        <v>0</v>
      </c>
      <c r="IXY69" s="831">
        <f t="shared" si="3350"/>
        <v>0</v>
      </c>
      <c r="IYA69" s="831">
        <f t="shared" si="3350"/>
        <v>0</v>
      </c>
      <c r="IYC69" s="831">
        <f t="shared" si="3350"/>
        <v>0</v>
      </c>
      <c r="IYE69" s="831">
        <f t="shared" si="3350"/>
        <v>0</v>
      </c>
      <c r="IYG69" s="831">
        <f t="shared" si="3350"/>
        <v>0</v>
      </c>
      <c r="IYI69" s="831">
        <f t="shared" si="3382"/>
        <v>0</v>
      </c>
      <c r="IYK69" s="831">
        <f t="shared" si="3382"/>
        <v>0</v>
      </c>
      <c r="IYM69" s="831">
        <f t="shared" si="3382"/>
        <v>0</v>
      </c>
      <c r="IYO69" s="831">
        <f t="shared" si="3382"/>
        <v>0</v>
      </c>
      <c r="IYQ69" s="831">
        <f t="shared" si="3382"/>
        <v>0</v>
      </c>
      <c r="IYS69" s="831">
        <f t="shared" si="3382"/>
        <v>0</v>
      </c>
      <c r="IYU69" s="831">
        <f t="shared" si="3382"/>
        <v>0</v>
      </c>
      <c r="IYW69" s="831">
        <f t="shared" si="3382"/>
        <v>0</v>
      </c>
      <c r="IYY69" s="831">
        <f t="shared" si="3382"/>
        <v>0</v>
      </c>
      <c r="IZA69" s="831">
        <f t="shared" si="3382"/>
        <v>0</v>
      </c>
      <c r="IZC69" s="831">
        <f t="shared" si="3382"/>
        <v>0</v>
      </c>
      <c r="IZE69" s="831">
        <f t="shared" si="3382"/>
        <v>0</v>
      </c>
      <c r="IZG69" s="831">
        <f t="shared" si="3382"/>
        <v>0</v>
      </c>
      <c r="IZI69" s="831">
        <f t="shared" si="3382"/>
        <v>0</v>
      </c>
      <c r="IZK69" s="831">
        <f t="shared" si="3382"/>
        <v>0</v>
      </c>
      <c r="IZM69" s="831">
        <f t="shared" si="3382"/>
        <v>0</v>
      </c>
      <c r="IZO69" s="831">
        <f t="shared" si="3382"/>
        <v>0</v>
      </c>
      <c r="IZQ69" s="831">
        <f t="shared" si="3382"/>
        <v>0</v>
      </c>
      <c r="IZS69" s="831">
        <f t="shared" si="3382"/>
        <v>0</v>
      </c>
      <c r="IZU69" s="831">
        <f t="shared" si="3382"/>
        <v>0</v>
      </c>
      <c r="IZW69" s="831">
        <f t="shared" si="3382"/>
        <v>0</v>
      </c>
      <c r="IZY69" s="831">
        <f t="shared" si="3382"/>
        <v>0</v>
      </c>
      <c r="JAA69" s="831">
        <f t="shared" si="3382"/>
        <v>0</v>
      </c>
      <c r="JAC69" s="831">
        <f t="shared" si="3382"/>
        <v>0</v>
      </c>
      <c r="JAE69" s="831">
        <f t="shared" si="3382"/>
        <v>0</v>
      </c>
      <c r="JAG69" s="831">
        <f t="shared" si="3382"/>
        <v>0</v>
      </c>
      <c r="JAI69" s="831">
        <f t="shared" si="3382"/>
        <v>0</v>
      </c>
      <c r="JAK69" s="831">
        <f t="shared" si="3382"/>
        <v>0</v>
      </c>
      <c r="JAM69" s="831">
        <f t="shared" si="3382"/>
        <v>0</v>
      </c>
      <c r="JAO69" s="831">
        <f t="shared" si="3382"/>
        <v>0</v>
      </c>
      <c r="JAQ69" s="831">
        <f t="shared" si="3382"/>
        <v>0</v>
      </c>
      <c r="JAS69" s="831">
        <f t="shared" si="3382"/>
        <v>0</v>
      </c>
      <c r="JAU69" s="831">
        <f t="shared" si="3414"/>
        <v>0</v>
      </c>
      <c r="JAW69" s="831">
        <f t="shared" si="3414"/>
        <v>0</v>
      </c>
      <c r="JAY69" s="831">
        <f t="shared" si="3414"/>
        <v>0</v>
      </c>
      <c r="JBA69" s="831">
        <f t="shared" si="3414"/>
        <v>0</v>
      </c>
      <c r="JBC69" s="831">
        <f t="shared" si="3414"/>
        <v>0</v>
      </c>
      <c r="JBE69" s="831">
        <f t="shared" si="3414"/>
        <v>0</v>
      </c>
      <c r="JBG69" s="831">
        <f t="shared" si="3414"/>
        <v>0</v>
      </c>
      <c r="JBI69" s="831">
        <f t="shared" si="3414"/>
        <v>0</v>
      </c>
      <c r="JBK69" s="831">
        <f t="shared" si="3414"/>
        <v>0</v>
      </c>
      <c r="JBM69" s="831">
        <f t="shared" si="3414"/>
        <v>0</v>
      </c>
      <c r="JBO69" s="831">
        <f t="shared" si="3414"/>
        <v>0</v>
      </c>
      <c r="JBQ69" s="831">
        <f t="shared" si="3414"/>
        <v>0</v>
      </c>
      <c r="JBS69" s="831">
        <f t="shared" si="3414"/>
        <v>0</v>
      </c>
      <c r="JBU69" s="831">
        <f t="shared" si="3414"/>
        <v>0</v>
      </c>
      <c r="JBW69" s="831">
        <f t="shared" si="3414"/>
        <v>0</v>
      </c>
      <c r="JBY69" s="831">
        <f t="shared" si="3414"/>
        <v>0</v>
      </c>
      <c r="JCA69" s="831">
        <f t="shared" si="3414"/>
        <v>0</v>
      </c>
      <c r="JCC69" s="831">
        <f t="shared" si="3414"/>
        <v>0</v>
      </c>
      <c r="JCE69" s="831">
        <f t="shared" si="3414"/>
        <v>0</v>
      </c>
      <c r="JCG69" s="831">
        <f t="shared" si="3414"/>
        <v>0</v>
      </c>
      <c r="JCI69" s="831">
        <f t="shared" si="3414"/>
        <v>0</v>
      </c>
      <c r="JCK69" s="831">
        <f t="shared" si="3414"/>
        <v>0</v>
      </c>
      <c r="JCM69" s="831">
        <f t="shared" si="3414"/>
        <v>0</v>
      </c>
      <c r="JCO69" s="831">
        <f t="shared" si="3414"/>
        <v>0</v>
      </c>
      <c r="JCQ69" s="831">
        <f t="shared" si="3414"/>
        <v>0</v>
      </c>
      <c r="JCS69" s="831">
        <f t="shared" si="3414"/>
        <v>0</v>
      </c>
      <c r="JCU69" s="831">
        <f t="shared" si="3414"/>
        <v>0</v>
      </c>
      <c r="JCW69" s="831">
        <f t="shared" si="3414"/>
        <v>0</v>
      </c>
      <c r="JCY69" s="831">
        <f t="shared" si="3414"/>
        <v>0</v>
      </c>
      <c r="JDA69" s="831">
        <f t="shared" si="3414"/>
        <v>0</v>
      </c>
      <c r="JDC69" s="831">
        <f t="shared" si="3414"/>
        <v>0</v>
      </c>
      <c r="JDE69" s="831">
        <f t="shared" si="3414"/>
        <v>0</v>
      </c>
      <c r="JDG69" s="831">
        <f t="shared" si="3446"/>
        <v>0</v>
      </c>
      <c r="JDI69" s="831">
        <f t="shared" si="3446"/>
        <v>0</v>
      </c>
      <c r="JDK69" s="831">
        <f t="shared" si="3446"/>
        <v>0</v>
      </c>
      <c r="JDM69" s="831">
        <f t="shared" si="3446"/>
        <v>0</v>
      </c>
      <c r="JDO69" s="831">
        <f t="shared" si="3446"/>
        <v>0</v>
      </c>
      <c r="JDQ69" s="831">
        <f t="shared" si="3446"/>
        <v>0</v>
      </c>
      <c r="JDS69" s="831">
        <f t="shared" si="3446"/>
        <v>0</v>
      </c>
      <c r="JDU69" s="831">
        <f t="shared" si="3446"/>
        <v>0</v>
      </c>
      <c r="JDW69" s="831">
        <f t="shared" si="3446"/>
        <v>0</v>
      </c>
      <c r="JDY69" s="831">
        <f t="shared" si="3446"/>
        <v>0</v>
      </c>
      <c r="JEA69" s="831">
        <f t="shared" si="3446"/>
        <v>0</v>
      </c>
      <c r="JEC69" s="831">
        <f t="shared" si="3446"/>
        <v>0</v>
      </c>
      <c r="JEE69" s="831">
        <f t="shared" si="3446"/>
        <v>0</v>
      </c>
      <c r="JEG69" s="831">
        <f t="shared" si="3446"/>
        <v>0</v>
      </c>
      <c r="JEI69" s="831">
        <f t="shared" si="3446"/>
        <v>0</v>
      </c>
      <c r="JEK69" s="831">
        <f t="shared" si="3446"/>
        <v>0</v>
      </c>
      <c r="JEM69" s="831">
        <f t="shared" si="3446"/>
        <v>0</v>
      </c>
      <c r="JEO69" s="831">
        <f t="shared" si="3446"/>
        <v>0</v>
      </c>
      <c r="JEQ69" s="831">
        <f t="shared" si="3446"/>
        <v>0</v>
      </c>
      <c r="JES69" s="831">
        <f t="shared" si="3446"/>
        <v>0</v>
      </c>
      <c r="JEU69" s="831">
        <f t="shared" si="3446"/>
        <v>0</v>
      </c>
      <c r="JEW69" s="831">
        <f t="shared" si="3446"/>
        <v>0</v>
      </c>
      <c r="JEY69" s="831">
        <f t="shared" si="3446"/>
        <v>0</v>
      </c>
      <c r="JFA69" s="831">
        <f t="shared" si="3446"/>
        <v>0</v>
      </c>
      <c r="JFC69" s="831">
        <f t="shared" si="3446"/>
        <v>0</v>
      </c>
      <c r="JFE69" s="831">
        <f t="shared" si="3446"/>
        <v>0</v>
      </c>
      <c r="JFG69" s="831">
        <f t="shared" si="3446"/>
        <v>0</v>
      </c>
      <c r="JFI69" s="831">
        <f t="shared" si="3446"/>
        <v>0</v>
      </c>
      <c r="JFK69" s="831">
        <f t="shared" si="3446"/>
        <v>0</v>
      </c>
      <c r="JFM69" s="831">
        <f t="shared" si="3446"/>
        <v>0</v>
      </c>
      <c r="JFO69" s="831">
        <f t="shared" si="3446"/>
        <v>0</v>
      </c>
      <c r="JFQ69" s="831">
        <f t="shared" si="3446"/>
        <v>0</v>
      </c>
      <c r="JFS69" s="831">
        <f t="shared" si="3478"/>
        <v>0</v>
      </c>
      <c r="JFU69" s="831">
        <f t="shared" si="3478"/>
        <v>0</v>
      </c>
      <c r="JFW69" s="831">
        <f t="shared" si="3478"/>
        <v>0</v>
      </c>
      <c r="JFY69" s="831">
        <f t="shared" si="3478"/>
        <v>0</v>
      </c>
      <c r="JGA69" s="831">
        <f t="shared" si="3478"/>
        <v>0</v>
      </c>
      <c r="JGC69" s="831">
        <f t="shared" si="3478"/>
        <v>0</v>
      </c>
      <c r="JGE69" s="831">
        <f t="shared" si="3478"/>
        <v>0</v>
      </c>
      <c r="JGG69" s="831">
        <f t="shared" si="3478"/>
        <v>0</v>
      </c>
      <c r="JGI69" s="831">
        <f t="shared" si="3478"/>
        <v>0</v>
      </c>
      <c r="JGK69" s="831">
        <f t="shared" si="3478"/>
        <v>0</v>
      </c>
      <c r="JGM69" s="831">
        <f t="shared" si="3478"/>
        <v>0</v>
      </c>
      <c r="JGO69" s="831">
        <f t="shared" si="3478"/>
        <v>0</v>
      </c>
      <c r="JGQ69" s="831">
        <f t="shared" si="3478"/>
        <v>0</v>
      </c>
      <c r="JGS69" s="831">
        <f t="shared" si="3478"/>
        <v>0</v>
      </c>
      <c r="JGU69" s="831">
        <f t="shared" si="3478"/>
        <v>0</v>
      </c>
      <c r="JGW69" s="831">
        <f t="shared" si="3478"/>
        <v>0</v>
      </c>
      <c r="JGY69" s="831">
        <f t="shared" si="3478"/>
        <v>0</v>
      </c>
      <c r="JHA69" s="831">
        <f t="shared" si="3478"/>
        <v>0</v>
      </c>
      <c r="JHC69" s="831">
        <f t="shared" si="3478"/>
        <v>0</v>
      </c>
      <c r="JHE69" s="831">
        <f t="shared" si="3478"/>
        <v>0</v>
      </c>
      <c r="JHG69" s="831">
        <f t="shared" si="3478"/>
        <v>0</v>
      </c>
      <c r="JHI69" s="831">
        <f t="shared" si="3478"/>
        <v>0</v>
      </c>
      <c r="JHK69" s="831">
        <f t="shared" si="3478"/>
        <v>0</v>
      </c>
      <c r="JHM69" s="831">
        <f t="shared" si="3478"/>
        <v>0</v>
      </c>
      <c r="JHO69" s="831">
        <f t="shared" si="3478"/>
        <v>0</v>
      </c>
      <c r="JHQ69" s="831">
        <f t="shared" si="3478"/>
        <v>0</v>
      </c>
      <c r="JHS69" s="831">
        <f t="shared" si="3478"/>
        <v>0</v>
      </c>
      <c r="JHU69" s="831">
        <f t="shared" si="3478"/>
        <v>0</v>
      </c>
      <c r="JHW69" s="831">
        <f t="shared" si="3478"/>
        <v>0</v>
      </c>
      <c r="JHY69" s="831">
        <f t="shared" si="3478"/>
        <v>0</v>
      </c>
      <c r="JIA69" s="831">
        <f t="shared" si="3478"/>
        <v>0</v>
      </c>
      <c r="JIC69" s="831">
        <f t="shared" si="3478"/>
        <v>0</v>
      </c>
      <c r="JIE69" s="831">
        <f t="shared" si="3510"/>
        <v>0</v>
      </c>
      <c r="JIG69" s="831">
        <f t="shared" si="3510"/>
        <v>0</v>
      </c>
      <c r="JII69" s="831">
        <f t="shared" si="3510"/>
        <v>0</v>
      </c>
      <c r="JIK69" s="831">
        <f t="shared" si="3510"/>
        <v>0</v>
      </c>
      <c r="JIM69" s="831">
        <f t="shared" si="3510"/>
        <v>0</v>
      </c>
      <c r="JIO69" s="831">
        <f t="shared" si="3510"/>
        <v>0</v>
      </c>
      <c r="JIQ69" s="831">
        <f t="shared" si="3510"/>
        <v>0</v>
      </c>
      <c r="JIS69" s="831">
        <f t="shared" si="3510"/>
        <v>0</v>
      </c>
      <c r="JIU69" s="831">
        <f t="shared" si="3510"/>
        <v>0</v>
      </c>
      <c r="JIW69" s="831">
        <f t="shared" si="3510"/>
        <v>0</v>
      </c>
      <c r="JIY69" s="831">
        <f t="shared" si="3510"/>
        <v>0</v>
      </c>
      <c r="JJA69" s="831">
        <f t="shared" si="3510"/>
        <v>0</v>
      </c>
      <c r="JJC69" s="831">
        <f t="shared" si="3510"/>
        <v>0</v>
      </c>
      <c r="JJE69" s="831">
        <f t="shared" si="3510"/>
        <v>0</v>
      </c>
      <c r="JJG69" s="831">
        <f t="shared" si="3510"/>
        <v>0</v>
      </c>
      <c r="JJI69" s="831">
        <f t="shared" si="3510"/>
        <v>0</v>
      </c>
      <c r="JJK69" s="831">
        <f t="shared" si="3510"/>
        <v>0</v>
      </c>
      <c r="JJM69" s="831">
        <f t="shared" si="3510"/>
        <v>0</v>
      </c>
      <c r="JJO69" s="831">
        <f t="shared" si="3510"/>
        <v>0</v>
      </c>
      <c r="JJQ69" s="831">
        <f t="shared" si="3510"/>
        <v>0</v>
      </c>
      <c r="JJS69" s="831">
        <f t="shared" si="3510"/>
        <v>0</v>
      </c>
      <c r="JJU69" s="831">
        <f t="shared" si="3510"/>
        <v>0</v>
      </c>
      <c r="JJW69" s="831">
        <f t="shared" si="3510"/>
        <v>0</v>
      </c>
      <c r="JJY69" s="831">
        <f t="shared" si="3510"/>
        <v>0</v>
      </c>
      <c r="JKA69" s="831">
        <f t="shared" si="3510"/>
        <v>0</v>
      </c>
      <c r="JKC69" s="831">
        <f t="shared" si="3510"/>
        <v>0</v>
      </c>
      <c r="JKE69" s="831">
        <f t="shared" si="3510"/>
        <v>0</v>
      </c>
      <c r="JKG69" s="831">
        <f t="shared" si="3510"/>
        <v>0</v>
      </c>
      <c r="JKI69" s="831">
        <f t="shared" si="3510"/>
        <v>0</v>
      </c>
      <c r="JKK69" s="831">
        <f t="shared" si="3510"/>
        <v>0</v>
      </c>
      <c r="JKM69" s="831">
        <f t="shared" si="3510"/>
        <v>0</v>
      </c>
      <c r="JKO69" s="831">
        <f t="shared" si="3510"/>
        <v>0</v>
      </c>
      <c r="JKQ69" s="831">
        <f t="shared" si="3542"/>
        <v>0</v>
      </c>
      <c r="JKS69" s="831">
        <f t="shared" si="3542"/>
        <v>0</v>
      </c>
      <c r="JKU69" s="831">
        <f t="shared" si="3542"/>
        <v>0</v>
      </c>
      <c r="JKW69" s="831">
        <f t="shared" si="3542"/>
        <v>0</v>
      </c>
      <c r="JKY69" s="831">
        <f t="shared" si="3542"/>
        <v>0</v>
      </c>
      <c r="JLA69" s="831">
        <f t="shared" si="3542"/>
        <v>0</v>
      </c>
      <c r="JLC69" s="831">
        <f t="shared" si="3542"/>
        <v>0</v>
      </c>
      <c r="JLE69" s="831">
        <f t="shared" si="3542"/>
        <v>0</v>
      </c>
      <c r="JLG69" s="831">
        <f t="shared" si="3542"/>
        <v>0</v>
      </c>
      <c r="JLI69" s="831">
        <f t="shared" si="3542"/>
        <v>0</v>
      </c>
      <c r="JLK69" s="831">
        <f t="shared" si="3542"/>
        <v>0</v>
      </c>
      <c r="JLM69" s="831">
        <f t="shared" si="3542"/>
        <v>0</v>
      </c>
      <c r="JLO69" s="831">
        <f t="shared" si="3542"/>
        <v>0</v>
      </c>
      <c r="JLQ69" s="831">
        <f t="shared" si="3542"/>
        <v>0</v>
      </c>
      <c r="JLS69" s="831">
        <f t="shared" si="3542"/>
        <v>0</v>
      </c>
      <c r="JLU69" s="831">
        <f t="shared" si="3542"/>
        <v>0</v>
      </c>
      <c r="JLW69" s="831">
        <f t="shared" si="3542"/>
        <v>0</v>
      </c>
      <c r="JLY69" s="831">
        <f t="shared" si="3542"/>
        <v>0</v>
      </c>
      <c r="JMA69" s="831">
        <f t="shared" si="3542"/>
        <v>0</v>
      </c>
      <c r="JMC69" s="831">
        <f t="shared" si="3542"/>
        <v>0</v>
      </c>
      <c r="JME69" s="831">
        <f t="shared" si="3542"/>
        <v>0</v>
      </c>
      <c r="JMG69" s="831">
        <f t="shared" si="3542"/>
        <v>0</v>
      </c>
      <c r="JMI69" s="831">
        <f t="shared" si="3542"/>
        <v>0</v>
      </c>
      <c r="JMK69" s="831">
        <f t="shared" si="3542"/>
        <v>0</v>
      </c>
      <c r="JMM69" s="831">
        <f t="shared" si="3542"/>
        <v>0</v>
      </c>
      <c r="JMO69" s="831">
        <f t="shared" si="3542"/>
        <v>0</v>
      </c>
      <c r="JMQ69" s="831">
        <f t="shared" si="3542"/>
        <v>0</v>
      </c>
      <c r="JMS69" s="831">
        <f t="shared" si="3542"/>
        <v>0</v>
      </c>
      <c r="JMU69" s="831">
        <f t="shared" si="3542"/>
        <v>0</v>
      </c>
      <c r="JMW69" s="831">
        <f t="shared" si="3542"/>
        <v>0</v>
      </c>
      <c r="JMY69" s="831">
        <f t="shared" si="3542"/>
        <v>0</v>
      </c>
      <c r="JNA69" s="831">
        <f t="shared" si="3542"/>
        <v>0</v>
      </c>
      <c r="JNC69" s="831">
        <f t="shared" si="3574"/>
        <v>0</v>
      </c>
      <c r="JNE69" s="831">
        <f t="shared" si="3574"/>
        <v>0</v>
      </c>
      <c r="JNG69" s="831">
        <f t="shared" si="3574"/>
        <v>0</v>
      </c>
      <c r="JNI69" s="831">
        <f t="shared" si="3574"/>
        <v>0</v>
      </c>
      <c r="JNK69" s="831">
        <f t="shared" si="3574"/>
        <v>0</v>
      </c>
      <c r="JNM69" s="831">
        <f t="shared" si="3574"/>
        <v>0</v>
      </c>
      <c r="JNO69" s="831">
        <f t="shared" si="3574"/>
        <v>0</v>
      </c>
      <c r="JNQ69" s="831">
        <f t="shared" si="3574"/>
        <v>0</v>
      </c>
      <c r="JNS69" s="831">
        <f t="shared" si="3574"/>
        <v>0</v>
      </c>
      <c r="JNU69" s="831">
        <f t="shared" si="3574"/>
        <v>0</v>
      </c>
      <c r="JNW69" s="831">
        <f t="shared" si="3574"/>
        <v>0</v>
      </c>
      <c r="JNY69" s="831">
        <f t="shared" si="3574"/>
        <v>0</v>
      </c>
      <c r="JOA69" s="831">
        <f t="shared" si="3574"/>
        <v>0</v>
      </c>
      <c r="JOC69" s="831">
        <f t="shared" si="3574"/>
        <v>0</v>
      </c>
      <c r="JOE69" s="831">
        <f t="shared" si="3574"/>
        <v>0</v>
      </c>
      <c r="JOG69" s="831">
        <f t="shared" si="3574"/>
        <v>0</v>
      </c>
      <c r="JOI69" s="831">
        <f t="shared" si="3574"/>
        <v>0</v>
      </c>
      <c r="JOK69" s="831">
        <f t="shared" si="3574"/>
        <v>0</v>
      </c>
      <c r="JOM69" s="831">
        <f t="shared" si="3574"/>
        <v>0</v>
      </c>
      <c r="JOO69" s="831">
        <f t="shared" si="3574"/>
        <v>0</v>
      </c>
      <c r="JOQ69" s="831">
        <f t="shared" si="3574"/>
        <v>0</v>
      </c>
      <c r="JOS69" s="831">
        <f t="shared" si="3574"/>
        <v>0</v>
      </c>
      <c r="JOU69" s="831">
        <f t="shared" si="3574"/>
        <v>0</v>
      </c>
      <c r="JOW69" s="831">
        <f t="shared" si="3574"/>
        <v>0</v>
      </c>
      <c r="JOY69" s="831">
        <f t="shared" si="3574"/>
        <v>0</v>
      </c>
      <c r="JPA69" s="831">
        <f t="shared" si="3574"/>
        <v>0</v>
      </c>
      <c r="JPC69" s="831">
        <f t="shared" si="3574"/>
        <v>0</v>
      </c>
      <c r="JPE69" s="831">
        <f t="shared" si="3574"/>
        <v>0</v>
      </c>
      <c r="JPG69" s="831">
        <f t="shared" si="3574"/>
        <v>0</v>
      </c>
      <c r="JPI69" s="831">
        <f t="shared" si="3574"/>
        <v>0</v>
      </c>
      <c r="JPK69" s="831">
        <f t="shared" si="3574"/>
        <v>0</v>
      </c>
      <c r="JPM69" s="831">
        <f t="shared" si="3574"/>
        <v>0</v>
      </c>
      <c r="JPO69" s="831">
        <f t="shared" si="3606"/>
        <v>0</v>
      </c>
      <c r="JPQ69" s="831">
        <f t="shared" si="3606"/>
        <v>0</v>
      </c>
      <c r="JPS69" s="831">
        <f t="shared" si="3606"/>
        <v>0</v>
      </c>
      <c r="JPU69" s="831">
        <f t="shared" si="3606"/>
        <v>0</v>
      </c>
      <c r="JPW69" s="831">
        <f t="shared" si="3606"/>
        <v>0</v>
      </c>
      <c r="JPY69" s="831">
        <f t="shared" si="3606"/>
        <v>0</v>
      </c>
      <c r="JQA69" s="831">
        <f t="shared" si="3606"/>
        <v>0</v>
      </c>
      <c r="JQC69" s="831">
        <f t="shared" si="3606"/>
        <v>0</v>
      </c>
      <c r="JQE69" s="831">
        <f t="shared" si="3606"/>
        <v>0</v>
      </c>
      <c r="JQG69" s="831">
        <f t="shared" si="3606"/>
        <v>0</v>
      </c>
      <c r="JQI69" s="831">
        <f t="shared" si="3606"/>
        <v>0</v>
      </c>
      <c r="JQK69" s="831">
        <f t="shared" si="3606"/>
        <v>0</v>
      </c>
      <c r="JQM69" s="831">
        <f t="shared" si="3606"/>
        <v>0</v>
      </c>
      <c r="JQO69" s="831">
        <f t="shared" si="3606"/>
        <v>0</v>
      </c>
      <c r="JQQ69" s="831">
        <f t="shared" si="3606"/>
        <v>0</v>
      </c>
      <c r="JQS69" s="831">
        <f t="shared" si="3606"/>
        <v>0</v>
      </c>
      <c r="JQU69" s="831">
        <f t="shared" si="3606"/>
        <v>0</v>
      </c>
      <c r="JQW69" s="831">
        <f t="shared" si="3606"/>
        <v>0</v>
      </c>
      <c r="JQY69" s="831">
        <f t="shared" si="3606"/>
        <v>0</v>
      </c>
      <c r="JRA69" s="831">
        <f t="shared" si="3606"/>
        <v>0</v>
      </c>
      <c r="JRC69" s="831">
        <f t="shared" si="3606"/>
        <v>0</v>
      </c>
      <c r="JRE69" s="831">
        <f t="shared" si="3606"/>
        <v>0</v>
      </c>
      <c r="JRG69" s="831">
        <f t="shared" si="3606"/>
        <v>0</v>
      </c>
      <c r="JRI69" s="831">
        <f t="shared" si="3606"/>
        <v>0</v>
      </c>
      <c r="JRK69" s="831">
        <f t="shared" si="3606"/>
        <v>0</v>
      </c>
      <c r="JRM69" s="831">
        <f t="shared" si="3606"/>
        <v>0</v>
      </c>
      <c r="JRO69" s="831">
        <f t="shared" si="3606"/>
        <v>0</v>
      </c>
      <c r="JRQ69" s="831">
        <f t="shared" si="3606"/>
        <v>0</v>
      </c>
      <c r="JRS69" s="831">
        <f t="shared" si="3606"/>
        <v>0</v>
      </c>
      <c r="JRU69" s="831">
        <f t="shared" si="3606"/>
        <v>0</v>
      </c>
      <c r="JRW69" s="831">
        <f t="shared" si="3606"/>
        <v>0</v>
      </c>
      <c r="JRY69" s="831">
        <f t="shared" si="3606"/>
        <v>0</v>
      </c>
      <c r="JSA69" s="831">
        <f t="shared" si="3638"/>
        <v>0</v>
      </c>
      <c r="JSC69" s="831">
        <f t="shared" si="3638"/>
        <v>0</v>
      </c>
      <c r="JSE69" s="831">
        <f t="shared" si="3638"/>
        <v>0</v>
      </c>
      <c r="JSG69" s="831">
        <f t="shared" si="3638"/>
        <v>0</v>
      </c>
      <c r="JSI69" s="831">
        <f t="shared" si="3638"/>
        <v>0</v>
      </c>
      <c r="JSK69" s="831">
        <f t="shared" si="3638"/>
        <v>0</v>
      </c>
      <c r="JSM69" s="831">
        <f t="shared" si="3638"/>
        <v>0</v>
      </c>
      <c r="JSO69" s="831">
        <f t="shared" si="3638"/>
        <v>0</v>
      </c>
      <c r="JSQ69" s="831">
        <f t="shared" si="3638"/>
        <v>0</v>
      </c>
      <c r="JSS69" s="831">
        <f t="shared" si="3638"/>
        <v>0</v>
      </c>
      <c r="JSU69" s="831">
        <f t="shared" si="3638"/>
        <v>0</v>
      </c>
      <c r="JSW69" s="831">
        <f t="shared" si="3638"/>
        <v>0</v>
      </c>
      <c r="JSY69" s="831">
        <f t="shared" si="3638"/>
        <v>0</v>
      </c>
      <c r="JTA69" s="831">
        <f t="shared" si="3638"/>
        <v>0</v>
      </c>
      <c r="JTC69" s="831">
        <f t="shared" si="3638"/>
        <v>0</v>
      </c>
      <c r="JTE69" s="831">
        <f t="shared" si="3638"/>
        <v>0</v>
      </c>
      <c r="JTG69" s="831">
        <f t="shared" si="3638"/>
        <v>0</v>
      </c>
      <c r="JTI69" s="831">
        <f t="shared" si="3638"/>
        <v>0</v>
      </c>
      <c r="JTK69" s="831">
        <f t="shared" si="3638"/>
        <v>0</v>
      </c>
      <c r="JTM69" s="831">
        <f t="shared" si="3638"/>
        <v>0</v>
      </c>
      <c r="JTO69" s="831">
        <f t="shared" si="3638"/>
        <v>0</v>
      </c>
      <c r="JTQ69" s="831">
        <f t="shared" si="3638"/>
        <v>0</v>
      </c>
      <c r="JTS69" s="831">
        <f t="shared" si="3638"/>
        <v>0</v>
      </c>
      <c r="JTU69" s="831">
        <f t="shared" si="3638"/>
        <v>0</v>
      </c>
      <c r="JTW69" s="831">
        <f t="shared" si="3638"/>
        <v>0</v>
      </c>
      <c r="JTY69" s="831">
        <f t="shared" si="3638"/>
        <v>0</v>
      </c>
      <c r="JUA69" s="831">
        <f t="shared" si="3638"/>
        <v>0</v>
      </c>
      <c r="JUC69" s="831">
        <f t="shared" si="3638"/>
        <v>0</v>
      </c>
      <c r="JUE69" s="831">
        <f t="shared" si="3638"/>
        <v>0</v>
      </c>
      <c r="JUG69" s="831">
        <f t="shared" si="3638"/>
        <v>0</v>
      </c>
      <c r="JUI69" s="831">
        <f t="shared" si="3638"/>
        <v>0</v>
      </c>
      <c r="JUK69" s="831">
        <f t="shared" si="3638"/>
        <v>0</v>
      </c>
      <c r="JUM69" s="831">
        <f t="shared" si="3670"/>
        <v>0</v>
      </c>
      <c r="JUO69" s="831">
        <f t="shared" si="3670"/>
        <v>0</v>
      </c>
      <c r="JUQ69" s="831">
        <f t="shared" si="3670"/>
        <v>0</v>
      </c>
      <c r="JUS69" s="831">
        <f t="shared" si="3670"/>
        <v>0</v>
      </c>
      <c r="JUU69" s="831">
        <f t="shared" si="3670"/>
        <v>0</v>
      </c>
      <c r="JUW69" s="831">
        <f t="shared" si="3670"/>
        <v>0</v>
      </c>
      <c r="JUY69" s="831">
        <f t="shared" si="3670"/>
        <v>0</v>
      </c>
      <c r="JVA69" s="831">
        <f t="shared" si="3670"/>
        <v>0</v>
      </c>
      <c r="JVC69" s="831">
        <f t="shared" si="3670"/>
        <v>0</v>
      </c>
      <c r="JVE69" s="831">
        <f t="shared" si="3670"/>
        <v>0</v>
      </c>
      <c r="JVG69" s="831">
        <f t="shared" si="3670"/>
        <v>0</v>
      </c>
      <c r="JVI69" s="831">
        <f t="shared" si="3670"/>
        <v>0</v>
      </c>
      <c r="JVK69" s="831">
        <f t="shared" si="3670"/>
        <v>0</v>
      </c>
      <c r="JVM69" s="831">
        <f t="shared" si="3670"/>
        <v>0</v>
      </c>
      <c r="JVO69" s="831">
        <f t="shared" si="3670"/>
        <v>0</v>
      </c>
      <c r="JVQ69" s="831">
        <f t="shared" si="3670"/>
        <v>0</v>
      </c>
      <c r="JVS69" s="831">
        <f t="shared" si="3670"/>
        <v>0</v>
      </c>
      <c r="JVU69" s="831">
        <f t="shared" si="3670"/>
        <v>0</v>
      </c>
      <c r="JVW69" s="831">
        <f t="shared" si="3670"/>
        <v>0</v>
      </c>
      <c r="JVY69" s="831">
        <f t="shared" si="3670"/>
        <v>0</v>
      </c>
      <c r="JWA69" s="831">
        <f t="shared" si="3670"/>
        <v>0</v>
      </c>
      <c r="JWC69" s="831">
        <f t="shared" si="3670"/>
        <v>0</v>
      </c>
      <c r="JWE69" s="831">
        <f t="shared" si="3670"/>
        <v>0</v>
      </c>
      <c r="JWG69" s="831">
        <f t="shared" si="3670"/>
        <v>0</v>
      </c>
      <c r="JWI69" s="831">
        <f t="shared" si="3670"/>
        <v>0</v>
      </c>
      <c r="JWK69" s="831">
        <f t="shared" si="3670"/>
        <v>0</v>
      </c>
      <c r="JWM69" s="831">
        <f t="shared" si="3670"/>
        <v>0</v>
      </c>
      <c r="JWO69" s="831">
        <f t="shared" si="3670"/>
        <v>0</v>
      </c>
      <c r="JWQ69" s="831">
        <f t="shared" si="3670"/>
        <v>0</v>
      </c>
      <c r="JWS69" s="831">
        <f t="shared" si="3670"/>
        <v>0</v>
      </c>
      <c r="JWU69" s="831">
        <f t="shared" si="3670"/>
        <v>0</v>
      </c>
      <c r="JWW69" s="831">
        <f t="shared" si="3670"/>
        <v>0</v>
      </c>
      <c r="JWY69" s="831">
        <f t="shared" si="3702"/>
        <v>0</v>
      </c>
      <c r="JXA69" s="831">
        <f t="shared" si="3702"/>
        <v>0</v>
      </c>
      <c r="JXC69" s="831">
        <f t="shared" si="3702"/>
        <v>0</v>
      </c>
      <c r="JXE69" s="831">
        <f t="shared" si="3702"/>
        <v>0</v>
      </c>
      <c r="JXG69" s="831">
        <f t="shared" si="3702"/>
        <v>0</v>
      </c>
      <c r="JXI69" s="831">
        <f t="shared" si="3702"/>
        <v>0</v>
      </c>
      <c r="JXK69" s="831">
        <f t="shared" si="3702"/>
        <v>0</v>
      </c>
      <c r="JXM69" s="831">
        <f t="shared" si="3702"/>
        <v>0</v>
      </c>
      <c r="JXO69" s="831">
        <f t="shared" si="3702"/>
        <v>0</v>
      </c>
      <c r="JXQ69" s="831">
        <f t="shared" si="3702"/>
        <v>0</v>
      </c>
      <c r="JXS69" s="831">
        <f t="shared" si="3702"/>
        <v>0</v>
      </c>
      <c r="JXU69" s="831">
        <f t="shared" si="3702"/>
        <v>0</v>
      </c>
      <c r="JXW69" s="831">
        <f t="shared" si="3702"/>
        <v>0</v>
      </c>
      <c r="JXY69" s="831">
        <f t="shared" si="3702"/>
        <v>0</v>
      </c>
      <c r="JYA69" s="831">
        <f t="shared" si="3702"/>
        <v>0</v>
      </c>
      <c r="JYC69" s="831">
        <f t="shared" si="3702"/>
        <v>0</v>
      </c>
      <c r="JYE69" s="831">
        <f t="shared" si="3702"/>
        <v>0</v>
      </c>
      <c r="JYG69" s="831">
        <f t="shared" si="3702"/>
        <v>0</v>
      </c>
      <c r="JYI69" s="831">
        <f t="shared" si="3702"/>
        <v>0</v>
      </c>
      <c r="JYK69" s="831">
        <f t="shared" si="3702"/>
        <v>0</v>
      </c>
      <c r="JYM69" s="831">
        <f t="shared" si="3702"/>
        <v>0</v>
      </c>
      <c r="JYO69" s="831">
        <f t="shared" si="3702"/>
        <v>0</v>
      </c>
      <c r="JYQ69" s="831">
        <f t="shared" si="3702"/>
        <v>0</v>
      </c>
      <c r="JYS69" s="831">
        <f t="shared" si="3702"/>
        <v>0</v>
      </c>
      <c r="JYU69" s="831">
        <f t="shared" si="3702"/>
        <v>0</v>
      </c>
      <c r="JYW69" s="831">
        <f t="shared" si="3702"/>
        <v>0</v>
      </c>
      <c r="JYY69" s="831">
        <f t="shared" si="3702"/>
        <v>0</v>
      </c>
      <c r="JZA69" s="831">
        <f t="shared" si="3702"/>
        <v>0</v>
      </c>
      <c r="JZC69" s="831">
        <f t="shared" si="3702"/>
        <v>0</v>
      </c>
      <c r="JZE69" s="831">
        <f t="shared" si="3702"/>
        <v>0</v>
      </c>
      <c r="JZG69" s="831">
        <f t="shared" si="3702"/>
        <v>0</v>
      </c>
      <c r="JZI69" s="831">
        <f t="shared" si="3702"/>
        <v>0</v>
      </c>
      <c r="JZK69" s="831">
        <f t="shared" si="3734"/>
        <v>0</v>
      </c>
      <c r="JZM69" s="831">
        <f t="shared" si="3734"/>
        <v>0</v>
      </c>
      <c r="JZO69" s="831">
        <f t="shared" si="3734"/>
        <v>0</v>
      </c>
      <c r="JZQ69" s="831">
        <f t="shared" si="3734"/>
        <v>0</v>
      </c>
      <c r="JZS69" s="831">
        <f t="shared" si="3734"/>
        <v>0</v>
      </c>
      <c r="JZU69" s="831">
        <f t="shared" si="3734"/>
        <v>0</v>
      </c>
      <c r="JZW69" s="831">
        <f t="shared" si="3734"/>
        <v>0</v>
      </c>
      <c r="JZY69" s="831">
        <f t="shared" si="3734"/>
        <v>0</v>
      </c>
      <c r="KAA69" s="831">
        <f t="shared" si="3734"/>
        <v>0</v>
      </c>
      <c r="KAC69" s="831">
        <f t="shared" si="3734"/>
        <v>0</v>
      </c>
      <c r="KAE69" s="831">
        <f t="shared" si="3734"/>
        <v>0</v>
      </c>
      <c r="KAG69" s="831">
        <f t="shared" si="3734"/>
        <v>0</v>
      </c>
      <c r="KAI69" s="831">
        <f t="shared" si="3734"/>
        <v>0</v>
      </c>
      <c r="KAK69" s="831">
        <f t="shared" si="3734"/>
        <v>0</v>
      </c>
      <c r="KAM69" s="831">
        <f t="shared" si="3734"/>
        <v>0</v>
      </c>
      <c r="KAO69" s="831">
        <f t="shared" si="3734"/>
        <v>0</v>
      </c>
      <c r="KAQ69" s="831">
        <f t="shared" si="3734"/>
        <v>0</v>
      </c>
      <c r="KAS69" s="831">
        <f t="shared" si="3734"/>
        <v>0</v>
      </c>
      <c r="KAU69" s="831">
        <f t="shared" si="3734"/>
        <v>0</v>
      </c>
      <c r="KAW69" s="831">
        <f t="shared" si="3734"/>
        <v>0</v>
      </c>
      <c r="KAY69" s="831">
        <f t="shared" si="3734"/>
        <v>0</v>
      </c>
      <c r="KBA69" s="831">
        <f t="shared" si="3734"/>
        <v>0</v>
      </c>
      <c r="KBC69" s="831">
        <f t="shared" si="3734"/>
        <v>0</v>
      </c>
      <c r="KBE69" s="831">
        <f t="shared" si="3734"/>
        <v>0</v>
      </c>
      <c r="KBG69" s="831">
        <f t="shared" si="3734"/>
        <v>0</v>
      </c>
      <c r="KBI69" s="831">
        <f t="shared" si="3734"/>
        <v>0</v>
      </c>
      <c r="KBK69" s="831">
        <f t="shared" si="3734"/>
        <v>0</v>
      </c>
      <c r="KBM69" s="831">
        <f t="shared" si="3734"/>
        <v>0</v>
      </c>
      <c r="KBO69" s="831">
        <f t="shared" si="3734"/>
        <v>0</v>
      </c>
      <c r="KBQ69" s="831">
        <f t="shared" si="3734"/>
        <v>0</v>
      </c>
      <c r="KBS69" s="831">
        <f t="shared" si="3734"/>
        <v>0</v>
      </c>
      <c r="KBU69" s="831">
        <f t="shared" si="3734"/>
        <v>0</v>
      </c>
      <c r="KBW69" s="831">
        <f t="shared" si="3766"/>
        <v>0</v>
      </c>
      <c r="KBY69" s="831">
        <f t="shared" si="3766"/>
        <v>0</v>
      </c>
      <c r="KCA69" s="831">
        <f t="shared" si="3766"/>
        <v>0</v>
      </c>
      <c r="KCC69" s="831">
        <f t="shared" si="3766"/>
        <v>0</v>
      </c>
      <c r="KCE69" s="831">
        <f t="shared" si="3766"/>
        <v>0</v>
      </c>
      <c r="KCG69" s="831">
        <f t="shared" si="3766"/>
        <v>0</v>
      </c>
      <c r="KCI69" s="831">
        <f t="shared" si="3766"/>
        <v>0</v>
      </c>
      <c r="KCK69" s="831">
        <f t="shared" si="3766"/>
        <v>0</v>
      </c>
      <c r="KCM69" s="831">
        <f t="shared" si="3766"/>
        <v>0</v>
      </c>
      <c r="KCO69" s="831">
        <f t="shared" si="3766"/>
        <v>0</v>
      </c>
      <c r="KCQ69" s="831">
        <f t="shared" si="3766"/>
        <v>0</v>
      </c>
      <c r="KCS69" s="831">
        <f t="shared" si="3766"/>
        <v>0</v>
      </c>
      <c r="KCU69" s="831">
        <f t="shared" si="3766"/>
        <v>0</v>
      </c>
      <c r="KCW69" s="831">
        <f t="shared" si="3766"/>
        <v>0</v>
      </c>
      <c r="KCY69" s="831">
        <f t="shared" si="3766"/>
        <v>0</v>
      </c>
      <c r="KDA69" s="831">
        <f t="shared" si="3766"/>
        <v>0</v>
      </c>
      <c r="KDC69" s="831">
        <f t="shared" si="3766"/>
        <v>0</v>
      </c>
      <c r="KDE69" s="831">
        <f t="shared" si="3766"/>
        <v>0</v>
      </c>
      <c r="KDG69" s="831">
        <f t="shared" si="3766"/>
        <v>0</v>
      </c>
      <c r="KDI69" s="831">
        <f t="shared" si="3766"/>
        <v>0</v>
      </c>
      <c r="KDK69" s="831">
        <f t="shared" si="3766"/>
        <v>0</v>
      </c>
      <c r="KDM69" s="831">
        <f t="shared" si="3766"/>
        <v>0</v>
      </c>
      <c r="KDO69" s="831">
        <f t="shared" si="3766"/>
        <v>0</v>
      </c>
      <c r="KDQ69" s="831">
        <f t="shared" si="3766"/>
        <v>0</v>
      </c>
      <c r="KDS69" s="831">
        <f t="shared" si="3766"/>
        <v>0</v>
      </c>
      <c r="KDU69" s="831">
        <f t="shared" si="3766"/>
        <v>0</v>
      </c>
      <c r="KDW69" s="831">
        <f t="shared" si="3766"/>
        <v>0</v>
      </c>
      <c r="KDY69" s="831">
        <f t="shared" si="3766"/>
        <v>0</v>
      </c>
      <c r="KEA69" s="831">
        <f t="shared" si="3766"/>
        <v>0</v>
      </c>
      <c r="KEC69" s="831">
        <f t="shared" si="3766"/>
        <v>0</v>
      </c>
      <c r="KEE69" s="831">
        <f t="shared" si="3766"/>
        <v>0</v>
      </c>
      <c r="KEG69" s="831">
        <f t="shared" si="3766"/>
        <v>0</v>
      </c>
      <c r="KEI69" s="831">
        <f t="shared" si="3798"/>
        <v>0</v>
      </c>
      <c r="KEK69" s="831">
        <f t="shared" si="3798"/>
        <v>0</v>
      </c>
      <c r="KEM69" s="831">
        <f t="shared" si="3798"/>
        <v>0</v>
      </c>
      <c r="KEO69" s="831">
        <f t="shared" si="3798"/>
        <v>0</v>
      </c>
      <c r="KEQ69" s="831">
        <f t="shared" si="3798"/>
        <v>0</v>
      </c>
      <c r="KES69" s="831">
        <f t="shared" si="3798"/>
        <v>0</v>
      </c>
      <c r="KEU69" s="831">
        <f t="shared" si="3798"/>
        <v>0</v>
      </c>
      <c r="KEW69" s="831">
        <f t="shared" si="3798"/>
        <v>0</v>
      </c>
      <c r="KEY69" s="831">
        <f t="shared" si="3798"/>
        <v>0</v>
      </c>
      <c r="KFA69" s="831">
        <f t="shared" si="3798"/>
        <v>0</v>
      </c>
      <c r="KFC69" s="831">
        <f t="shared" si="3798"/>
        <v>0</v>
      </c>
      <c r="KFE69" s="831">
        <f t="shared" si="3798"/>
        <v>0</v>
      </c>
      <c r="KFG69" s="831">
        <f t="shared" si="3798"/>
        <v>0</v>
      </c>
      <c r="KFI69" s="831">
        <f t="shared" si="3798"/>
        <v>0</v>
      </c>
      <c r="KFK69" s="831">
        <f t="shared" si="3798"/>
        <v>0</v>
      </c>
      <c r="KFM69" s="831">
        <f t="shared" si="3798"/>
        <v>0</v>
      </c>
      <c r="KFO69" s="831">
        <f t="shared" si="3798"/>
        <v>0</v>
      </c>
      <c r="KFQ69" s="831">
        <f t="shared" si="3798"/>
        <v>0</v>
      </c>
      <c r="KFS69" s="831">
        <f t="shared" si="3798"/>
        <v>0</v>
      </c>
      <c r="KFU69" s="831">
        <f t="shared" si="3798"/>
        <v>0</v>
      </c>
      <c r="KFW69" s="831">
        <f t="shared" si="3798"/>
        <v>0</v>
      </c>
      <c r="KFY69" s="831">
        <f t="shared" si="3798"/>
        <v>0</v>
      </c>
      <c r="KGA69" s="831">
        <f t="shared" si="3798"/>
        <v>0</v>
      </c>
      <c r="KGC69" s="831">
        <f t="shared" si="3798"/>
        <v>0</v>
      </c>
      <c r="KGE69" s="831">
        <f t="shared" si="3798"/>
        <v>0</v>
      </c>
      <c r="KGG69" s="831">
        <f t="shared" si="3798"/>
        <v>0</v>
      </c>
      <c r="KGI69" s="831">
        <f t="shared" si="3798"/>
        <v>0</v>
      </c>
      <c r="KGK69" s="831">
        <f t="shared" si="3798"/>
        <v>0</v>
      </c>
      <c r="KGM69" s="831">
        <f t="shared" si="3798"/>
        <v>0</v>
      </c>
      <c r="KGO69" s="831">
        <f t="shared" si="3798"/>
        <v>0</v>
      </c>
      <c r="KGQ69" s="831">
        <f t="shared" si="3798"/>
        <v>0</v>
      </c>
      <c r="KGS69" s="831">
        <f t="shared" si="3798"/>
        <v>0</v>
      </c>
      <c r="KGU69" s="831">
        <f t="shared" si="3830"/>
        <v>0</v>
      </c>
      <c r="KGW69" s="831">
        <f t="shared" si="3830"/>
        <v>0</v>
      </c>
      <c r="KGY69" s="831">
        <f t="shared" si="3830"/>
        <v>0</v>
      </c>
      <c r="KHA69" s="831">
        <f t="shared" si="3830"/>
        <v>0</v>
      </c>
      <c r="KHC69" s="831">
        <f t="shared" si="3830"/>
        <v>0</v>
      </c>
      <c r="KHE69" s="831">
        <f t="shared" si="3830"/>
        <v>0</v>
      </c>
      <c r="KHG69" s="831">
        <f t="shared" si="3830"/>
        <v>0</v>
      </c>
      <c r="KHI69" s="831">
        <f t="shared" si="3830"/>
        <v>0</v>
      </c>
      <c r="KHK69" s="831">
        <f t="shared" si="3830"/>
        <v>0</v>
      </c>
      <c r="KHM69" s="831">
        <f t="shared" si="3830"/>
        <v>0</v>
      </c>
      <c r="KHO69" s="831">
        <f t="shared" si="3830"/>
        <v>0</v>
      </c>
      <c r="KHQ69" s="831">
        <f t="shared" si="3830"/>
        <v>0</v>
      </c>
      <c r="KHS69" s="831">
        <f t="shared" si="3830"/>
        <v>0</v>
      </c>
      <c r="KHU69" s="831">
        <f t="shared" si="3830"/>
        <v>0</v>
      </c>
      <c r="KHW69" s="831">
        <f t="shared" si="3830"/>
        <v>0</v>
      </c>
      <c r="KHY69" s="831">
        <f t="shared" si="3830"/>
        <v>0</v>
      </c>
      <c r="KIA69" s="831">
        <f t="shared" si="3830"/>
        <v>0</v>
      </c>
      <c r="KIC69" s="831">
        <f t="shared" si="3830"/>
        <v>0</v>
      </c>
      <c r="KIE69" s="831">
        <f t="shared" si="3830"/>
        <v>0</v>
      </c>
      <c r="KIG69" s="831">
        <f t="shared" si="3830"/>
        <v>0</v>
      </c>
      <c r="KII69" s="831">
        <f t="shared" si="3830"/>
        <v>0</v>
      </c>
      <c r="KIK69" s="831">
        <f t="shared" si="3830"/>
        <v>0</v>
      </c>
      <c r="KIM69" s="831">
        <f t="shared" si="3830"/>
        <v>0</v>
      </c>
      <c r="KIO69" s="831">
        <f t="shared" si="3830"/>
        <v>0</v>
      </c>
      <c r="KIQ69" s="831">
        <f t="shared" si="3830"/>
        <v>0</v>
      </c>
      <c r="KIS69" s="831">
        <f t="shared" si="3830"/>
        <v>0</v>
      </c>
      <c r="KIU69" s="831">
        <f t="shared" si="3830"/>
        <v>0</v>
      </c>
      <c r="KIW69" s="831">
        <f t="shared" si="3830"/>
        <v>0</v>
      </c>
      <c r="KIY69" s="831">
        <f t="shared" si="3830"/>
        <v>0</v>
      </c>
      <c r="KJA69" s="831">
        <f t="shared" si="3830"/>
        <v>0</v>
      </c>
      <c r="KJC69" s="831">
        <f t="shared" si="3830"/>
        <v>0</v>
      </c>
      <c r="KJE69" s="831">
        <f t="shared" si="3830"/>
        <v>0</v>
      </c>
      <c r="KJG69" s="831">
        <f t="shared" si="3862"/>
        <v>0</v>
      </c>
      <c r="KJI69" s="831">
        <f t="shared" si="3862"/>
        <v>0</v>
      </c>
      <c r="KJK69" s="831">
        <f t="shared" si="3862"/>
        <v>0</v>
      </c>
      <c r="KJM69" s="831">
        <f t="shared" si="3862"/>
        <v>0</v>
      </c>
      <c r="KJO69" s="831">
        <f t="shared" si="3862"/>
        <v>0</v>
      </c>
      <c r="KJQ69" s="831">
        <f t="shared" si="3862"/>
        <v>0</v>
      </c>
      <c r="KJS69" s="831">
        <f t="shared" si="3862"/>
        <v>0</v>
      </c>
      <c r="KJU69" s="831">
        <f t="shared" si="3862"/>
        <v>0</v>
      </c>
      <c r="KJW69" s="831">
        <f t="shared" si="3862"/>
        <v>0</v>
      </c>
      <c r="KJY69" s="831">
        <f t="shared" si="3862"/>
        <v>0</v>
      </c>
      <c r="KKA69" s="831">
        <f t="shared" si="3862"/>
        <v>0</v>
      </c>
      <c r="KKC69" s="831">
        <f t="shared" si="3862"/>
        <v>0</v>
      </c>
      <c r="KKE69" s="831">
        <f t="shared" si="3862"/>
        <v>0</v>
      </c>
      <c r="KKG69" s="831">
        <f t="shared" si="3862"/>
        <v>0</v>
      </c>
      <c r="KKI69" s="831">
        <f t="shared" si="3862"/>
        <v>0</v>
      </c>
      <c r="KKK69" s="831">
        <f t="shared" si="3862"/>
        <v>0</v>
      </c>
      <c r="KKM69" s="831">
        <f t="shared" si="3862"/>
        <v>0</v>
      </c>
      <c r="KKO69" s="831">
        <f t="shared" si="3862"/>
        <v>0</v>
      </c>
      <c r="KKQ69" s="831">
        <f t="shared" si="3862"/>
        <v>0</v>
      </c>
      <c r="KKS69" s="831">
        <f t="shared" si="3862"/>
        <v>0</v>
      </c>
      <c r="KKU69" s="831">
        <f t="shared" si="3862"/>
        <v>0</v>
      </c>
      <c r="KKW69" s="831">
        <f t="shared" si="3862"/>
        <v>0</v>
      </c>
      <c r="KKY69" s="831">
        <f t="shared" si="3862"/>
        <v>0</v>
      </c>
      <c r="KLA69" s="831">
        <f t="shared" si="3862"/>
        <v>0</v>
      </c>
      <c r="KLC69" s="831">
        <f t="shared" si="3862"/>
        <v>0</v>
      </c>
      <c r="KLE69" s="831">
        <f t="shared" si="3862"/>
        <v>0</v>
      </c>
      <c r="KLG69" s="831">
        <f t="shared" si="3862"/>
        <v>0</v>
      </c>
      <c r="KLI69" s="831">
        <f t="shared" si="3862"/>
        <v>0</v>
      </c>
      <c r="KLK69" s="831">
        <f t="shared" si="3862"/>
        <v>0</v>
      </c>
      <c r="KLM69" s="831">
        <f t="shared" si="3862"/>
        <v>0</v>
      </c>
      <c r="KLO69" s="831">
        <f t="shared" si="3862"/>
        <v>0</v>
      </c>
      <c r="KLQ69" s="831">
        <f t="shared" si="3862"/>
        <v>0</v>
      </c>
      <c r="KLS69" s="831">
        <f t="shared" si="3894"/>
        <v>0</v>
      </c>
      <c r="KLU69" s="831">
        <f t="shared" si="3894"/>
        <v>0</v>
      </c>
      <c r="KLW69" s="831">
        <f t="shared" si="3894"/>
        <v>0</v>
      </c>
      <c r="KLY69" s="831">
        <f t="shared" si="3894"/>
        <v>0</v>
      </c>
      <c r="KMA69" s="831">
        <f t="shared" si="3894"/>
        <v>0</v>
      </c>
      <c r="KMC69" s="831">
        <f t="shared" si="3894"/>
        <v>0</v>
      </c>
      <c r="KME69" s="831">
        <f t="shared" si="3894"/>
        <v>0</v>
      </c>
      <c r="KMG69" s="831">
        <f t="shared" si="3894"/>
        <v>0</v>
      </c>
      <c r="KMI69" s="831">
        <f t="shared" si="3894"/>
        <v>0</v>
      </c>
      <c r="KMK69" s="831">
        <f t="shared" si="3894"/>
        <v>0</v>
      </c>
      <c r="KMM69" s="831">
        <f t="shared" si="3894"/>
        <v>0</v>
      </c>
      <c r="KMO69" s="831">
        <f t="shared" si="3894"/>
        <v>0</v>
      </c>
      <c r="KMQ69" s="831">
        <f t="shared" si="3894"/>
        <v>0</v>
      </c>
      <c r="KMS69" s="831">
        <f t="shared" si="3894"/>
        <v>0</v>
      </c>
      <c r="KMU69" s="831">
        <f t="shared" si="3894"/>
        <v>0</v>
      </c>
      <c r="KMW69" s="831">
        <f t="shared" si="3894"/>
        <v>0</v>
      </c>
      <c r="KMY69" s="831">
        <f t="shared" si="3894"/>
        <v>0</v>
      </c>
      <c r="KNA69" s="831">
        <f t="shared" si="3894"/>
        <v>0</v>
      </c>
      <c r="KNC69" s="831">
        <f t="shared" si="3894"/>
        <v>0</v>
      </c>
      <c r="KNE69" s="831">
        <f t="shared" si="3894"/>
        <v>0</v>
      </c>
      <c r="KNG69" s="831">
        <f t="shared" si="3894"/>
        <v>0</v>
      </c>
      <c r="KNI69" s="831">
        <f t="shared" si="3894"/>
        <v>0</v>
      </c>
      <c r="KNK69" s="831">
        <f t="shared" si="3894"/>
        <v>0</v>
      </c>
      <c r="KNM69" s="831">
        <f t="shared" si="3894"/>
        <v>0</v>
      </c>
      <c r="KNO69" s="831">
        <f t="shared" si="3894"/>
        <v>0</v>
      </c>
      <c r="KNQ69" s="831">
        <f t="shared" si="3894"/>
        <v>0</v>
      </c>
      <c r="KNS69" s="831">
        <f t="shared" si="3894"/>
        <v>0</v>
      </c>
      <c r="KNU69" s="831">
        <f t="shared" si="3894"/>
        <v>0</v>
      </c>
      <c r="KNW69" s="831">
        <f t="shared" si="3894"/>
        <v>0</v>
      </c>
      <c r="KNY69" s="831">
        <f t="shared" si="3894"/>
        <v>0</v>
      </c>
      <c r="KOA69" s="831">
        <f t="shared" si="3894"/>
        <v>0</v>
      </c>
      <c r="KOC69" s="831">
        <f t="shared" si="3894"/>
        <v>0</v>
      </c>
      <c r="KOE69" s="831">
        <f t="shared" si="3926"/>
        <v>0</v>
      </c>
      <c r="KOG69" s="831">
        <f t="shared" si="3926"/>
        <v>0</v>
      </c>
      <c r="KOI69" s="831">
        <f t="shared" si="3926"/>
        <v>0</v>
      </c>
      <c r="KOK69" s="831">
        <f t="shared" si="3926"/>
        <v>0</v>
      </c>
      <c r="KOM69" s="831">
        <f t="shared" si="3926"/>
        <v>0</v>
      </c>
      <c r="KOO69" s="831">
        <f t="shared" si="3926"/>
        <v>0</v>
      </c>
      <c r="KOQ69" s="831">
        <f t="shared" si="3926"/>
        <v>0</v>
      </c>
      <c r="KOS69" s="831">
        <f t="shared" si="3926"/>
        <v>0</v>
      </c>
      <c r="KOU69" s="831">
        <f t="shared" si="3926"/>
        <v>0</v>
      </c>
      <c r="KOW69" s="831">
        <f t="shared" si="3926"/>
        <v>0</v>
      </c>
      <c r="KOY69" s="831">
        <f t="shared" si="3926"/>
        <v>0</v>
      </c>
      <c r="KPA69" s="831">
        <f t="shared" si="3926"/>
        <v>0</v>
      </c>
      <c r="KPC69" s="831">
        <f t="shared" si="3926"/>
        <v>0</v>
      </c>
      <c r="KPE69" s="831">
        <f t="shared" si="3926"/>
        <v>0</v>
      </c>
      <c r="KPG69" s="831">
        <f t="shared" si="3926"/>
        <v>0</v>
      </c>
      <c r="KPI69" s="831">
        <f t="shared" si="3926"/>
        <v>0</v>
      </c>
      <c r="KPK69" s="831">
        <f t="shared" si="3926"/>
        <v>0</v>
      </c>
      <c r="KPM69" s="831">
        <f t="shared" si="3926"/>
        <v>0</v>
      </c>
      <c r="KPO69" s="831">
        <f t="shared" si="3926"/>
        <v>0</v>
      </c>
      <c r="KPQ69" s="831">
        <f t="shared" si="3926"/>
        <v>0</v>
      </c>
      <c r="KPS69" s="831">
        <f t="shared" si="3926"/>
        <v>0</v>
      </c>
      <c r="KPU69" s="831">
        <f t="shared" si="3926"/>
        <v>0</v>
      </c>
      <c r="KPW69" s="831">
        <f t="shared" si="3926"/>
        <v>0</v>
      </c>
      <c r="KPY69" s="831">
        <f t="shared" si="3926"/>
        <v>0</v>
      </c>
      <c r="KQA69" s="831">
        <f t="shared" si="3926"/>
        <v>0</v>
      </c>
      <c r="KQC69" s="831">
        <f t="shared" si="3926"/>
        <v>0</v>
      </c>
      <c r="KQE69" s="831">
        <f t="shared" si="3926"/>
        <v>0</v>
      </c>
      <c r="KQG69" s="831">
        <f t="shared" si="3926"/>
        <v>0</v>
      </c>
      <c r="KQI69" s="831">
        <f t="shared" si="3926"/>
        <v>0</v>
      </c>
      <c r="KQK69" s="831">
        <f t="shared" si="3926"/>
        <v>0</v>
      </c>
      <c r="KQM69" s="831">
        <f t="shared" si="3926"/>
        <v>0</v>
      </c>
      <c r="KQO69" s="831">
        <f t="shared" si="3926"/>
        <v>0</v>
      </c>
      <c r="KQQ69" s="831">
        <f t="shared" si="3958"/>
        <v>0</v>
      </c>
      <c r="KQS69" s="831">
        <f t="shared" si="3958"/>
        <v>0</v>
      </c>
      <c r="KQU69" s="831">
        <f t="shared" si="3958"/>
        <v>0</v>
      </c>
      <c r="KQW69" s="831">
        <f t="shared" si="3958"/>
        <v>0</v>
      </c>
      <c r="KQY69" s="831">
        <f t="shared" si="3958"/>
        <v>0</v>
      </c>
      <c r="KRA69" s="831">
        <f t="shared" si="3958"/>
        <v>0</v>
      </c>
      <c r="KRC69" s="831">
        <f t="shared" si="3958"/>
        <v>0</v>
      </c>
      <c r="KRE69" s="831">
        <f t="shared" si="3958"/>
        <v>0</v>
      </c>
      <c r="KRG69" s="831">
        <f t="shared" si="3958"/>
        <v>0</v>
      </c>
      <c r="KRI69" s="831">
        <f t="shared" si="3958"/>
        <v>0</v>
      </c>
      <c r="KRK69" s="831">
        <f t="shared" si="3958"/>
        <v>0</v>
      </c>
      <c r="KRM69" s="831">
        <f t="shared" si="3958"/>
        <v>0</v>
      </c>
      <c r="KRO69" s="831">
        <f t="shared" si="3958"/>
        <v>0</v>
      </c>
      <c r="KRQ69" s="831">
        <f t="shared" si="3958"/>
        <v>0</v>
      </c>
      <c r="KRS69" s="831">
        <f t="shared" si="3958"/>
        <v>0</v>
      </c>
      <c r="KRU69" s="831">
        <f t="shared" si="3958"/>
        <v>0</v>
      </c>
      <c r="KRW69" s="831">
        <f t="shared" si="3958"/>
        <v>0</v>
      </c>
      <c r="KRY69" s="831">
        <f t="shared" si="3958"/>
        <v>0</v>
      </c>
      <c r="KSA69" s="831">
        <f t="shared" si="3958"/>
        <v>0</v>
      </c>
      <c r="KSC69" s="831">
        <f t="shared" si="3958"/>
        <v>0</v>
      </c>
      <c r="KSE69" s="831">
        <f t="shared" si="3958"/>
        <v>0</v>
      </c>
      <c r="KSG69" s="831">
        <f t="shared" si="3958"/>
        <v>0</v>
      </c>
      <c r="KSI69" s="831">
        <f t="shared" si="3958"/>
        <v>0</v>
      </c>
      <c r="KSK69" s="831">
        <f t="shared" si="3958"/>
        <v>0</v>
      </c>
      <c r="KSM69" s="831">
        <f t="shared" si="3958"/>
        <v>0</v>
      </c>
      <c r="KSO69" s="831">
        <f t="shared" si="3958"/>
        <v>0</v>
      </c>
      <c r="KSQ69" s="831">
        <f t="shared" si="3958"/>
        <v>0</v>
      </c>
      <c r="KSS69" s="831">
        <f t="shared" si="3958"/>
        <v>0</v>
      </c>
      <c r="KSU69" s="831">
        <f t="shared" si="3958"/>
        <v>0</v>
      </c>
      <c r="KSW69" s="831">
        <f t="shared" si="3958"/>
        <v>0</v>
      </c>
      <c r="KSY69" s="831">
        <f t="shared" si="3958"/>
        <v>0</v>
      </c>
      <c r="KTA69" s="831">
        <f t="shared" si="3958"/>
        <v>0</v>
      </c>
      <c r="KTC69" s="831">
        <f t="shared" si="3990"/>
        <v>0</v>
      </c>
      <c r="KTE69" s="831">
        <f t="shared" si="3990"/>
        <v>0</v>
      </c>
      <c r="KTG69" s="831">
        <f t="shared" si="3990"/>
        <v>0</v>
      </c>
      <c r="KTI69" s="831">
        <f t="shared" si="3990"/>
        <v>0</v>
      </c>
      <c r="KTK69" s="831">
        <f t="shared" si="3990"/>
        <v>0</v>
      </c>
      <c r="KTM69" s="831">
        <f t="shared" si="3990"/>
        <v>0</v>
      </c>
      <c r="KTO69" s="831">
        <f t="shared" si="3990"/>
        <v>0</v>
      </c>
      <c r="KTQ69" s="831">
        <f t="shared" si="3990"/>
        <v>0</v>
      </c>
      <c r="KTS69" s="831">
        <f t="shared" si="3990"/>
        <v>0</v>
      </c>
      <c r="KTU69" s="831">
        <f t="shared" si="3990"/>
        <v>0</v>
      </c>
      <c r="KTW69" s="831">
        <f t="shared" si="3990"/>
        <v>0</v>
      </c>
      <c r="KTY69" s="831">
        <f t="shared" si="3990"/>
        <v>0</v>
      </c>
      <c r="KUA69" s="831">
        <f t="shared" si="3990"/>
        <v>0</v>
      </c>
      <c r="KUC69" s="831">
        <f t="shared" si="3990"/>
        <v>0</v>
      </c>
      <c r="KUE69" s="831">
        <f t="shared" si="3990"/>
        <v>0</v>
      </c>
      <c r="KUG69" s="831">
        <f t="shared" si="3990"/>
        <v>0</v>
      </c>
      <c r="KUI69" s="831">
        <f t="shared" si="3990"/>
        <v>0</v>
      </c>
      <c r="KUK69" s="831">
        <f t="shared" si="3990"/>
        <v>0</v>
      </c>
      <c r="KUM69" s="831">
        <f t="shared" si="3990"/>
        <v>0</v>
      </c>
      <c r="KUO69" s="831">
        <f t="shared" si="3990"/>
        <v>0</v>
      </c>
      <c r="KUQ69" s="831">
        <f t="shared" si="3990"/>
        <v>0</v>
      </c>
      <c r="KUS69" s="831">
        <f t="shared" si="3990"/>
        <v>0</v>
      </c>
      <c r="KUU69" s="831">
        <f t="shared" si="3990"/>
        <v>0</v>
      </c>
      <c r="KUW69" s="831">
        <f t="shared" si="3990"/>
        <v>0</v>
      </c>
      <c r="KUY69" s="831">
        <f t="shared" si="3990"/>
        <v>0</v>
      </c>
      <c r="KVA69" s="831">
        <f t="shared" si="3990"/>
        <v>0</v>
      </c>
      <c r="KVC69" s="831">
        <f t="shared" si="3990"/>
        <v>0</v>
      </c>
      <c r="KVE69" s="831">
        <f t="shared" si="3990"/>
        <v>0</v>
      </c>
      <c r="KVG69" s="831">
        <f t="shared" si="3990"/>
        <v>0</v>
      </c>
      <c r="KVI69" s="831">
        <f t="shared" si="3990"/>
        <v>0</v>
      </c>
      <c r="KVK69" s="831">
        <f t="shared" si="3990"/>
        <v>0</v>
      </c>
      <c r="KVM69" s="831">
        <f t="shared" si="3990"/>
        <v>0</v>
      </c>
      <c r="KVO69" s="831">
        <f t="shared" si="4022"/>
        <v>0</v>
      </c>
      <c r="KVQ69" s="831">
        <f t="shared" si="4022"/>
        <v>0</v>
      </c>
      <c r="KVS69" s="831">
        <f t="shared" si="4022"/>
        <v>0</v>
      </c>
      <c r="KVU69" s="831">
        <f t="shared" si="4022"/>
        <v>0</v>
      </c>
      <c r="KVW69" s="831">
        <f t="shared" si="4022"/>
        <v>0</v>
      </c>
      <c r="KVY69" s="831">
        <f t="shared" si="4022"/>
        <v>0</v>
      </c>
      <c r="KWA69" s="831">
        <f t="shared" si="4022"/>
        <v>0</v>
      </c>
      <c r="KWC69" s="831">
        <f t="shared" si="4022"/>
        <v>0</v>
      </c>
      <c r="KWE69" s="831">
        <f t="shared" si="4022"/>
        <v>0</v>
      </c>
      <c r="KWG69" s="831">
        <f t="shared" si="4022"/>
        <v>0</v>
      </c>
      <c r="KWI69" s="831">
        <f t="shared" si="4022"/>
        <v>0</v>
      </c>
      <c r="KWK69" s="831">
        <f t="shared" si="4022"/>
        <v>0</v>
      </c>
      <c r="KWM69" s="831">
        <f t="shared" si="4022"/>
        <v>0</v>
      </c>
      <c r="KWO69" s="831">
        <f t="shared" si="4022"/>
        <v>0</v>
      </c>
      <c r="KWQ69" s="831">
        <f t="shared" si="4022"/>
        <v>0</v>
      </c>
      <c r="KWS69" s="831">
        <f t="shared" si="4022"/>
        <v>0</v>
      </c>
      <c r="KWU69" s="831">
        <f t="shared" si="4022"/>
        <v>0</v>
      </c>
      <c r="KWW69" s="831">
        <f t="shared" si="4022"/>
        <v>0</v>
      </c>
      <c r="KWY69" s="831">
        <f t="shared" si="4022"/>
        <v>0</v>
      </c>
      <c r="KXA69" s="831">
        <f t="shared" si="4022"/>
        <v>0</v>
      </c>
      <c r="KXC69" s="831">
        <f t="shared" si="4022"/>
        <v>0</v>
      </c>
      <c r="KXE69" s="831">
        <f t="shared" si="4022"/>
        <v>0</v>
      </c>
      <c r="KXG69" s="831">
        <f t="shared" si="4022"/>
        <v>0</v>
      </c>
      <c r="KXI69" s="831">
        <f t="shared" si="4022"/>
        <v>0</v>
      </c>
      <c r="KXK69" s="831">
        <f t="shared" si="4022"/>
        <v>0</v>
      </c>
      <c r="KXM69" s="831">
        <f t="shared" si="4022"/>
        <v>0</v>
      </c>
      <c r="KXO69" s="831">
        <f t="shared" si="4022"/>
        <v>0</v>
      </c>
      <c r="KXQ69" s="831">
        <f t="shared" si="4022"/>
        <v>0</v>
      </c>
      <c r="KXS69" s="831">
        <f t="shared" si="4022"/>
        <v>0</v>
      </c>
      <c r="KXU69" s="831">
        <f t="shared" si="4022"/>
        <v>0</v>
      </c>
      <c r="KXW69" s="831">
        <f t="shared" si="4022"/>
        <v>0</v>
      </c>
      <c r="KXY69" s="831">
        <f t="shared" si="4022"/>
        <v>0</v>
      </c>
      <c r="KYA69" s="831">
        <f t="shared" si="4054"/>
        <v>0</v>
      </c>
      <c r="KYC69" s="831">
        <f t="shared" si="4054"/>
        <v>0</v>
      </c>
      <c r="KYE69" s="831">
        <f t="shared" si="4054"/>
        <v>0</v>
      </c>
      <c r="KYG69" s="831">
        <f t="shared" si="4054"/>
        <v>0</v>
      </c>
      <c r="KYI69" s="831">
        <f t="shared" si="4054"/>
        <v>0</v>
      </c>
      <c r="KYK69" s="831">
        <f t="shared" si="4054"/>
        <v>0</v>
      </c>
      <c r="KYM69" s="831">
        <f t="shared" si="4054"/>
        <v>0</v>
      </c>
      <c r="KYO69" s="831">
        <f t="shared" si="4054"/>
        <v>0</v>
      </c>
      <c r="KYQ69" s="831">
        <f t="shared" si="4054"/>
        <v>0</v>
      </c>
      <c r="KYS69" s="831">
        <f t="shared" si="4054"/>
        <v>0</v>
      </c>
      <c r="KYU69" s="831">
        <f t="shared" si="4054"/>
        <v>0</v>
      </c>
      <c r="KYW69" s="831">
        <f t="shared" si="4054"/>
        <v>0</v>
      </c>
      <c r="KYY69" s="831">
        <f t="shared" si="4054"/>
        <v>0</v>
      </c>
      <c r="KZA69" s="831">
        <f t="shared" si="4054"/>
        <v>0</v>
      </c>
      <c r="KZC69" s="831">
        <f t="shared" si="4054"/>
        <v>0</v>
      </c>
      <c r="KZE69" s="831">
        <f t="shared" si="4054"/>
        <v>0</v>
      </c>
      <c r="KZG69" s="831">
        <f t="shared" si="4054"/>
        <v>0</v>
      </c>
      <c r="KZI69" s="831">
        <f t="shared" si="4054"/>
        <v>0</v>
      </c>
      <c r="KZK69" s="831">
        <f t="shared" si="4054"/>
        <v>0</v>
      </c>
      <c r="KZM69" s="831">
        <f t="shared" si="4054"/>
        <v>0</v>
      </c>
      <c r="KZO69" s="831">
        <f t="shared" si="4054"/>
        <v>0</v>
      </c>
      <c r="KZQ69" s="831">
        <f t="shared" si="4054"/>
        <v>0</v>
      </c>
      <c r="KZS69" s="831">
        <f t="shared" si="4054"/>
        <v>0</v>
      </c>
      <c r="KZU69" s="831">
        <f t="shared" si="4054"/>
        <v>0</v>
      </c>
      <c r="KZW69" s="831">
        <f t="shared" si="4054"/>
        <v>0</v>
      </c>
      <c r="KZY69" s="831">
        <f t="shared" si="4054"/>
        <v>0</v>
      </c>
      <c r="LAA69" s="831">
        <f t="shared" si="4054"/>
        <v>0</v>
      </c>
      <c r="LAC69" s="831">
        <f t="shared" si="4054"/>
        <v>0</v>
      </c>
      <c r="LAE69" s="831">
        <f t="shared" si="4054"/>
        <v>0</v>
      </c>
      <c r="LAG69" s="831">
        <f t="shared" si="4054"/>
        <v>0</v>
      </c>
      <c r="LAI69" s="831">
        <f t="shared" si="4054"/>
        <v>0</v>
      </c>
      <c r="LAK69" s="831">
        <f t="shared" si="4054"/>
        <v>0</v>
      </c>
      <c r="LAM69" s="831">
        <f t="shared" si="4086"/>
        <v>0</v>
      </c>
      <c r="LAO69" s="831">
        <f t="shared" si="4086"/>
        <v>0</v>
      </c>
      <c r="LAQ69" s="831">
        <f t="shared" si="4086"/>
        <v>0</v>
      </c>
      <c r="LAS69" s="831">
        <f t="shared" si="4086"/>
        <v>0</v>
      </c>
      <c r="LAU69" s="831">
        <f t="shared" si="4086"/>
        <v>0</v>
      </c>
      <c r="LAW69" s="831">
        <f t="shared" si="4086"/>
        <v>0</v>
      </c>
      <c r="LAY69" s="831">
        <f t="shared" si="4086"/>
        <v>0</v>
      </c>
      <c r="LBA69" s="831">
        <f t="shared" si="4086"/>
        <v>0</v>
      </c>
      <c r="LBC69" s="831">
        <f t="shared" si="4086"/>
        <v>0</v>
      </c>
      <c r="LBE69" s="831">
        <f t="shared" si="4086"/>
        <v>0</v>
      </c>
      <c r="LBG69" s="831">
        <f t="shared" si="4086"/>
        <v>0</v>
      </c>
      <c r="LBI69" s="831">
        <f t="shared" si="4086"/>
        <v>0</v>
      </c>
      <c r="LBK69" s="831">
        <f t="shared" si="4086"/>
        <v>0</v>
      </c>
      <c r="LBM69" s="831">
        <f t="shared" si="4086"/>
        <v>0</v>
      </c>
      <c r="LBO69" s="831">
        <f t="shared" si="4086"/>
        <v>0</v>
      </c>
      <c r="LBQ69" s="831">
        <f t="shared" si="4086"/>
        <v>0</v>
      </c>
      <c r="LBS69" s="831">
        <f t="shared" si="4086"/>
        <v>0</v>
      </c>
      <c r="LBU69" s="831">
        <f t="shared" si="4086"/>
        <v>0</v>
      </c>
      <c r="LBW69" s="831">
        <f t="shared" si="4086"/>
        <v>0</v>
      </c>
      <c r="LBY69" s="831">
        <f t="shared" si="4086"/>
        <v>0</v>
      </c>
      <c r="LCA69" s="831">
        <f t="shared" si="4086"/>
        <v>0</v>
      </c>
      <c r="LCC69" s="831">
        <f t="shared" si="4086"/>
        <v>0</v>
      </c>
      <c r="LCE69" s="831">
        <f t="shared" si="4086"/>
        <v>0</v>
      </c>
      <c r="LCG69" s="831">
        <f t="shared" si="4086"/>
        <v>0</v>
      </c>
      <c r="LCI69" s="831">
        <f t="shared" si="4086"/>
        <v>0</v>
      </c>
      <c r="LCK69" s="831">
        <f t="shared" si="4086"/>
        <v>0</v>
      </c>
      <c r="LCM69" s="831">
        <f t="shared" si="4086"/>
        <v>0</v>
      </c>
      <c r="LCO69" s="831">
        <f t="shared" si="4086"/>
        <v>0</v>
      </c>
      <c r="LCQ69" s="831">
        <f t="shared" si="4086"/>
        <v>0</v>
      </c>
      <c r="LCS69" s="831">
        <f t="shared" si="4086"/>
        <v>0</v>
      </c>
      <c r="LCU69" s="831">
        <f t="shared" si="4086"/>
        <v>0</v>
      </c>
      <c r="LCW69" s="831">
        <f t="shared" si="4086"/>
        <v>0</v>
      </c>
      <c r="LCY69" s="831">
        <f t="shared" si="4118"/>
        <v>0</v>
      </c>
      <c r="LDA69" s="831">
        <f t="shared" si="4118"/>
        <v>0</v>
      </c>
      <c r="LDC69" s="831">
        <f t="shared" si="4118"/>
        <v>0</v>
      </c>
      <c r="LDE69" s="831">
        <f t="shared" si="4118"/>
        <v>0</v>
      </c>
      <c r="LDG69" s="831">
        <f t="shared" si="4118"/>
        <v>0</v>
      </c>
      <c r="LDI69" s="831">
        <f t="shared" si="4118"/>
        <v>0</v>
      </c>
      <c r="LDK69" s="831">
        <f t="shared" si="4118"/>
        <v>0</v>
      </c>
      <c r="LDM69" s="831">
        <f t="shared" si="4118"/>
        <v>0</v>
      </c>
      <c r="LDO69" s="831">
        <f t="shared" si="4118"/>
        <v>0</v>
      </c>
      <c r="LDQ69" s="831">
        <f t="shared" si="4118"/>
        <v>0</v>
      </c>
      <c r="LDS69" s="831">
        <f t="shared" si="4118"/>
        <v>0</v>
      </c>
      <c r="LDU69" s="831">
        <f t="shared" si="4118"/>
        <v>0</v>
      </c>
      <c r="LDW69" s="831">
        <f t="shared" si="4118"/>
        <v>0</v>
      </c>
      <c r="LDY69" s="831">
        <f t="shared" si="4118"/>
        <v>0</v>
      </c>
      <c r="LEA69" s="831">
        <f t="shared" si="4118"/>
        <v>0</v>
      </c>
      <c r="LEC69" s="831">
        <f t="shared" si="4118"/>
        <v>0</v>
      </c>
      <c r="LEE69" s="831">
        <f t="shared" si="4118"/>
        <v>0</v>
      </c>
      <c r="LEG69" s="831">
        <f t="shared" si="4118"/>
        <v>0</v>
      </c>
      <c r="LEI69" s="831">
        <f t="shared" si="4118"/>
        <v>0</v>
      </c>
      <c r="LEK69" s="831">
        <f t="shared" si="4118"/>
        <v>0</v>
      </c>
      <c r="LEM69" s="831">
        <f t="shared" si="4118"/>
        <v>0</v>
      </c>
      <c r="LEO69" s="831">
        <f t="shared" si="4118"/>
        <v>0</v>
      </c>
      <c r="LEQ69" s="831">
        <f t="shared" si="4118"/>
        <v>0</v>
      </c>
      <c r="LES69" s="831">
        <f t="shared" si="4118"/>
        <v>0</v>
      </c>
      <c r="LEU69" s="831">
        <f t="shared" si="4118"/>
        <v>0</v>
      </c>
      <c r="LEW69" s="831">
        <f t="shared" si="4118"/>
        <v>0</v>
      </c>
      <c r="LEY69" s="831">
        <f t="shared" si="4118"/>
        <v>0</v>
      </c>
      <c r="LFA69" s="831">
        <f t="shared" si="4118"/>
        <v>0</v>
      </c>
      <c r="LFC69" s="831">
        <f t="shared" si="4118"/>
        <v>0</v>
      </c>
      <c r="LFE69" s="831">
        <f t="shared" si="4118"/>
        <v>0</v>
      </c>
      <c r="LFG69" s="831">
        <f t="shared" si="4118"/>
        <v>0</v>
      </c>
      <c r="LFI69" s="831">
        <f t="shared" si="4118"/>
        <v>0</v>
      </c>
      <c r="LFK69" s="831">
        <f t="shared" si="4150"/>
        <v>0</v>
      </c>
      <c r="LFM69" s="831">
        <f t="shared" si="4150"/>
        <v>0</v>
      </c>
      <c r="LFO69" s="831">
        <f t="shared" si="4150"/>
        <v>0</v>
      </c>
      <c r="LFQ69" s="831">
        <f t="shared" si="4150"/>
        <v>0</v>
      </c>
      <c r="LFS69" s="831">
        <f t="shared" si="4150"/>
        <v>0</v>
      </c>
      <c r="LFU69" s="831">
        <f t="shared" si="4150"/>
        <v>0</v>
      </c>
      <c r="LFW69" s="831">
        <f t="shared" si="4150"/>
        <v>0</v>
      </c>
      <c r="LFY69" s="831">
        <f t="shared" si="4150"/>
        <v>0</v>
      </c>
      <c r="LGA69" s="831">
        <f t="shared" si="4150"/>
        <v>0</v>
      </c>
      <c r="LGC69" s="831">
        <f t="shared" si="4150"/>
        <v>0</v>
      </c>
      <c r="LGE69" s="831">
        <f t="shared" si="4150"/>
        <v>0</v>
      </c>
      <c r="LGG69" s="831">
        <f t="shared" si="4150"/>
        <v>0</v>
      </c>
      <c r="LGI69" s="831">
        <f t="shared" si="4150"/>
        <v>0</v>
      </c>
      <c r="LGK69" s="831">
        <f t="shared" si="4150"/>
        <v>0</v>
      </c>
      <c r="LGM69" s="831">
        <f t="shared" si="4150"/>
        <v>0</v>
      </c>
      <c r="LGO69" s="831">
        <f t="shared" si="4150"/>
        <v>0</v>
      </c>
      <c r="LGQ69" s="831">
        <f t="shared" si="4150"/>
        <v>0</v>
      </c>
      <c r="LGS69" s="831">
        <f t="shared" si="4150"/>
        <v>0</v>
      </c>
      <c r="LGU69" s="831">
        <f t="shared" si="4150"/>
        <v>0</v>
      </c>
      <c r="LGW69" s="831">
        <f t="shared" si="4150"/>
        <v>0</v>
      </c>
      <c r="LGY69" s="831">
        <f t="shared" si="4150"/>
        <v>0</v>
      </c>
      <c r="LHA69" s="831">
        <f t="shared" si="4150"/>
        <v>0</v>
      </c>
      <c r="LHC69" s="831">
        <f t="shared" si="4150"/>
        <v>0</v>
      </c>
      <c r="LHE69" s="831">
        <f t="shared" si="4150"/>
        <v>0</v>
      </c>
      <c r="LHG69" s="831">
        <f t="shared" si="4150"/>
        <v>0</v>
      </c>
      <c r="LHI69" s="831">
        <f t="shared" si="4150"/>
        <v>0</v>
      </c>
      <c r="LHK69" s="831">
        <f t="shared" si="4150"/>
        <v>0</v>
      </c>
      <c r="LHM69" s="831">
        <f t="shared" si="4150"/>
        <v>0</v>
      </c>
      <c r="LHO69" s="831">
        <f t="shared" si="4150"/>
        <v>0</v>
      </c>
      <c r="LHQ69" s="831">
        <f t="shared" si="4150"/>
        <v>0</v>
      </c>
      <c r="LHS69" s="831">
        <f t="shared" si="4150"/>
        <v>0</v>
      </c>
      <c r="LHU69" s="831">
        <f t="shared" si="4150"/>
        <v>0</v>
      </c>
      <c r="LHW69" s="831">
        <f t="shared" si="4182"/>
        <v>0</v>
      </c>
      <c r="LHY69" s="831">
        <f t="shared" si="4182"/>
        <v>0</v>
      </c>
      <c r="LIA69" s="831">
        <f t="shared" si="4182"/>
        <v>0</v>
      </c>
      <c r="LIC69" s="831">
        <f t="shared" si="4182"/>
        <v>0</v>
      </c>
      <c r="LIE69" s="831">
        <f t="shared" si="4182"/>
        <v>0</v>
      </c>
      <c r="LIG69" s="831">
        <f t="shared" si="4182"/>
        <v>0</v>
      </c>
      <c r="LII69" s="831">
        <f t="shared" si="4182"/>
        <v>0</v>
      </c>
      <c r="LIK69" s="831">
        <f t="shared" si="4182"/>
        <v>0</v>
      </c>
      <c r="LIM69" s="831">
        <f t="shared" si="4182"/>
        <v>0</v>
      </c>
      <c r="LIO69" s="831">
        <f t="shared" si="4182"/>
        <v>0</v>
      </c>
      <c r="LIQ69" s="831">
        <f t="shared" si="4182"/>
        <v>0</v>
      </c>
      <c r="LIS69" s="831">
        <f t="shared" si="4182"/>
        <v>0</v>
      </c>
      <c r="LIU69" s="831">
        <f t="shared" si="4182"/>
        <v>0</v>
      </c>
      <c r="LIW69" s="831">
        <f t="shared" si="4182"/>
        <v>0</v>
      </c>
      <c r="LIY69" s="831">
        <f t="shared" si="4182"/>
        <v>0</v>
      </c>
      <c r="LJA69" s="831">
        <f t="shared" si="4182"/>
        <v>0</v>
      </c>
      <c r="LJC69" s="831">
        <f t="shared" si="4182"/>
        <v>0</v>
      </c>
      <c r="LJE69" s="831">
        <f t="shared" si="4182"/>
        <v>0</v>
      </c>
      <c r="LJG69" s="831">
        <f t="shared" si="4182"/>
        <v>0</v>
      </c>
      <c r="LJI69" s="831">
        <f t="shared" si="4182"/>
        <v>0</v>
      </c>
      <c r="LJK69" s="831">
        <f t="shared" si="4182"/>
        <v>0</v>
      </c>
      <c r="LJM69" s="831">
        <f t="shared" si="4182"/>
        <v>0</v>
      </c>
      <c r="LJO69" s="831">
        <f t="shared" si="4182"/>
        <v>0</v>
      </c>
      <c r="LJQ69" s="831">
        <f t="shared" si="4182"/>
        <v>0</v>
      </c>
      <c r="LJS69" s="831">
        <f t="shared" si="4182"/>
        <v>0</v>
      </c>
      <c r="LJU69" s="831">
        <f t="shared" si="4182"/>
        <v>0</v>
      </c>
      <c r="LJW69" s="831">
        <f t="shared" si="4182"/>
        <v>0</v>
      </c>
      <c r="LJY69" s="831">
        <f t="shared" si="4182"/>
        <v>0</v>
      </c>
      <c r="LKA69" s="831">
        <f t="shared" si="4182"/>
        <v>0</v>
      </c>
      <c r="LKC69" s="831">
        <f t="shared" si="4182"/>
        <v>0</v>
      </c>
      <c r="LKE69" s="831">
        <f t="shared" si="4182"/>
        <v>0</v>
      </c>
      <c r="LKG69" s="831">
        <f t="shared" si="4182"/>
        <v>0</v>
      </c>
      <c r="LKI69" s="831">
        <f t="shared" si="4214"/>
        <v>0</v>
      </c>
      <c r="LKK69" s="831">
        <f t="shared" si="4214"/>
        <v>0</v>
      </c>
      <c r="LKM69" s="831">
        <f t="shared" si="4214"/>
        <v>0</v>
      </c>
      <c r="LKO69" s="831">
        <f t="shared" si="4214"/>
        <v>0</v>
      </c>
      <c r="LKQ69" s="831">
        <f t="shared" si="4214"/>
        <v>0</v>
      </c>
      <c r="LKS69" s="831">
        <f t="shared" si="4214"/>
        <v>0</v>
      </c>
      <c r="LKU69" s="831">
        <f t="shared" si="4214"/>
        <v>0</v>
      </c>
      <c r="LKW69" s="831">
        <f t="shared" si="4214"/>
        <v>0</v>
      </c>
      <c r="LKY69" s="831">
        <f t="shared" si="4214"/>
        <v>0</v>
      </c>
      <c r="LLA69" s="831">
        <f t="shared" si="4214"/>
        <v>0</v>
      </c>
      <c r="LLC69" s="831">
        <f t="shared" si="4214"/>
        <v>0</v>
      </c>
      <c r="LLE69" s="831">
        <f t="shared" si="4214"/>
        <v>0</v>
      </c>
      <c r="LLG69" s="831">
        <f t="shared" si="4214"/>
        <v>0</v>
      </c>
      <c r="LLI69" s="831">
        <f t="shared" si="4214"/>
        <v>0</v>
      </c>
      <c r="LLK69" s="831">
        <f t="shared" si="4214"/>
        <v>0</v>
      </c>
      <c r="LLM69" s="831">
        <f t="shared" si="4214"/>
        <v>0</v>
      </c>
      <c r="LLO69" s="831">
        <f t="shared" si="4214"/>
        <v>0</v>
      </c>
      <c r="LLQ69" s="831">
        <f t="shared" si="4214"/>
        <v>0</v>
      </c>
      <c r="LLS69" s="831">
        <f t="shared" si="4214"/>
        <v>0</v>
      </c>
      <c r="LLU69" s="831">
        <f t="shared" si="4214"/>
        <v>0</v>
      </c>
      <c r="LLW69" s="831">
        <f t="shared" si="4214"/>
        <v>0</v>
      </c>
      <c r="LLY69" s="831">
        <f t="shared" si="4214"/>
        <v>0</v>
      </c>
      <c r="LMA69" s="831">
        <f t="shared" si="4214"/>
        <v>0</v>
      </c>
      <c r="LMC69" s="831">
        <f t="shared" si="4214"/>
        <v>0</v>
      </c>
      <c r="LME69" s="831">
        <f t="shared" si="4214"/>
        <v>0</v>
      </c>
      <c r="LMG69" s="831">
        <f t="shared" si="4214"/>
        <v>0</v>
      </c>
      <c r="LMI69" s="831">
        <f t="shared" si="4214"/>
        <v>0</v>
      </c>
      <c r="LMK69" s="831">
        <f t="shared" si="4214"/>
        <v>0</v>
      </c>
      <c r="LMM69" s="831">
        <f t="shared" si="4214"/>
        <v>0</v>
      </c>
      <c r="LMO69" s="831">
        <f t="shared" si="4214"/>
        <v>0</v>
      </c>
      <c r="LMQ69" s="831">
        <f t="shared" si="4214"/>
        <v>0</v>
      </c>
      <c r="LMS69" s="831">
        <f t="shared" si="4214"/>
        <v>0</v>
      </c>
      <c r="LMU69" s="831">
        <f t="shared" si="4246"/>
        <v>0</v>
      </c>
      <c r="LMW69" s="831">
        <f t="shared" si="4246"/>
        <v>0</v>
      </c>
      <c r="LMY69" s="831">
        <f t="shared" si="4246"/>
        <v>0</v>
      </c>
      <c r="LNA69" s="831">
        <f t="shared" si="4246"/>
        <v>0</v>
      </c>
      <c r="LNC69" s="831">
        <f t="shared" si="4246"/>
        <v>0</v>
      </c>
      <c r="LNE69" s="831">
        <f t="shared" si="4246"/>
        <v>0</v>
      </c>
      <c r="LNG69" s="831">
        <f t="shared" si="4246"/>
        <v>0</v>
      </c>
      <c r="LNI69" s="831">
        <f t="shared" si="4246"/>
        <v>0</v>
      </c>
      <c r="LNK69" s="831">
        <f t="shared" si="4246"/>
        <v>0</v>
      </c>
      <c r="LNM69" s="831">
        <f t="shared" si="4246"/>
        <v>0</v>
      </c>
      <c r="LNO69" s="831">
        <f t="shared" si="4246"/>
        <v>0</v>
      </c>
      <c r="LNQ69" s="831">
        <f t="shared" si="4246"/>
        <v>0</v>
      </c>
      <c r="LNS69" s="831">
        <f t="shared" si="4246"/>
        <v>0</v>
      </c>
      <c r="LNU69" s="831">
        <f t="shared" si="4246"/>
        <v>0</v>
      </c>
      <c r="LNW69" s="831">
        <f t="shared" si="4246"/>
        <v>0</v>
      </c>
      <c r="LNY69" s="831">
        <f t="shared" si="4246"/>
        <v>0</v>
      </c>
      <c r="LOA69" s="831">
        <f t="shared" si="4246"/>
        <v>0</v>
      </c>
      <c r="LOC69" s="831">
        <f t="shared" si="4246"/>
        <v>0</v>
      </c>
      <c r="LOE69" s="831">
        <f t="shared" si="4246"/>
        <v>0</v>
      </c>
      <c r="LOG69" s="831">
        <f t="shared" si="4246"/>
        <v>0</v>
      </c>
      <c r="LOI69" s="831">
        <f t="shared" si="4246"/>
        <v>0</v>
      </c>
      <c r="LOK69" s="831">
        <f t="shared" si="4246"/>
        <v>0</v>
      </c>
      <c r="LOM69" s="831">
        <f t="shared" si="4246"/>
        <v>0</v>
      </c>
      <c r="LOO69" s="831">
        <f t="shared" si="4246"/>
        <v>0</v>
      </c>
      <c r="LOQ69" s="831">
        <f t="shared" si="4246"/>
        <v>0</v>
      </c>
      <c r="LOS69" s="831">
        <f t="shared" si="4246"/>
        <v>0</v>
      </c>
      <c r="LOU69" s="831">
        <f t="shared" si="4246"/>
        <v>0</v>
      </c>
      <c r="LOW69" s="831">
        <f t="shared" si="4246"/>
        <v>0</v>
      </c>
      <c r="LOY69" s="831">
        <f t="shared" si="4246"/>
        <v>0</v>
      </c>
      <c r="LPA69" s="831">
        <f t="shared" si="4246"/>
        <v>0</v>
      </c>
      <c r="LPC69" s="831">
        <f t="shared" si="4246"/>
        <v>0</v>
      </c>
      <c r="LPE69" s="831">
        <f t="shared" si="4246"/>
        <v>0</v>
      </c>
      <c r="LPG69" s="831">
        <f t="shared" si="4278"/>
        <v>0</v>
      </c>
      <c r="LPI69" s="831">
        <f t="shared" si="4278"/>
        <v>0</v>
      </c>
      <c r="LPK69" s="831">
        <f t="shared" si="4278"/>
        <v>0</v>
      </c>
      <c r="LPM69" s="831">
        <f t="shared" si="4278"/>
        <v>0</v>
      </c>
      <c r="LPO69" s="831">
        <f t="shared" si="4278"/>
        <v>0</v>
      </c>
      <c r="LPQ69" s="831">
        <f t="shared" si="4278"/>
        <v>0</v>
      </c>
      <c r="LPS69" s="831">
        <f t="shared" si="4278"/>
        <v>0</v>
      </c>
      <c r="LPU69" s="831">
        <f t="shared" si="4278"/>
        <v>0</v>
      </c>
      <c r="LPW69" s="831">
        <f t="shared" si="4278"/>
        <v>0</v>
      </c>
      <c r="LPY69" s="831">
        <f t="shared" si="4278"/>
        <v>0</v>
      </c>
      <c r="LQA69" s="831">
        <f t="shared" si="4278"/>
        <v>0</v>
      </c>
      <c r="LQC69" s="831">
        <f t="shared" si="4278"/>
        <v>0</v>
      </c>
      <c r="LQE69" s="831">
        <f t="shared" si="4278"/>
        <v>0</v>
      </c>
      <c r="LQG69" s="831">
        <f t="shared" si="4278"/>
        <v>0</v>
      </c>
      <c r="LQI69" s="831">
        <f t="shared" si="4278"/>
        <v>0</v>
      </c>
      <c r="LQK69" s="831">
        <f t="shared" si="4278"/>
        <v>0</v>
      </c>
      <c r="LQM69" s="831">
        <f t="shared" si="4278"/>
        <v>0</v>
      </c>
      <c r="LQO69" s="831">
        <f t="shared" si="4278"/>
        <v>0</v>
      </c>
      <c r="LQQ69" s="831">
        <f t="shared" si="4278"/>
        <v>0</v>
      </c>
      <c r="LQS69" s="831">
        <f t="shared" si="4278"/>
        <v>0</v>
      </c>
      <c r="LQU69" s="831">
        <f t="shared" si="4278"/>
        <v>0</v>
      </c>
      <c r="LQW69" s="831">
        <f t="shared" si="4278"/>
        <v>0</v>
      </c>
      <c r="LQY69" s="831">
        <f t="shared" si="4278"/>
        <v>0</v>
      </c>
      <c r="LRA69" s="831">
        <f t="shared" si="4278"/>
        <v>0</v>
      </c>
      <c r="LRC69" s="831">
        <f t="shared" si="4278"/>
        <v>0</v>
      </c>
      <c r="LRE69" s="831">
        <f t="shared" si="4278"/>
        <v>0</v>
      </c>
      <c r="LRG69" s="831">
        <f t="shared" si="4278"/>
        <v>0</v>
      </c>
      <c r="LRI69" s="831">
        <f t="shared" si="4278"/>
        <v>0</v>
      </c>
      <c r="LRK69" s="831">
        <f t="shared" si="4278"/>
        <v>0</v>
      </c>
      <c r="LRM69" s="831">
        <f t="shared" si="4278"/>
        <v>0</v>
      </c>
      <c r="LRO69" s="831">
        <f t="shared" si="4278"/>
        <v>0</v>
      </c>
      <c r="LRQ69" s="831">
        <f t="shared" si="4278"/>
        <v>0</v>
      </c>
      <c r="LRS69" s="831">
        <f t="shared" si="4310"/>
        <v>0</v>
      </c>
      <c r="LRU69" s="831">
        <f t="shared" si="4310"/>
        <v>0</v>
      </c>
      <c r="LRW69" s="831">
        <f t="shared" si="4310"/>
        <v>0</v>
      </c>
      <c r="LRY69" s="831">
        <f t="shared" si="4310"/>
        <v>0</v>
      </c>
      <c r="LSA69" s="831">
        <f t="shared" si="4310"/>
        <v>0</v>
      </c>
      <c r="LSC69" s="831">
        <f t="shared" si="4310"/>
        <v>0</v>
      </c>
      <c r="LSE69" s="831">
        <f t="shared" si="4310"/>
        <v>0</v>
      </c>
      <c r="LSG69" s="831">
        <f t="shared" si="4310"/>
        <v>0</v>
      </c>
      <c r="LSI69" s="831">
        <f t="shared" si="4310"/>
        <v>0</v>
      </c>
      <c r="LSK69" s="831">
        <f t="shared" si="4310"/>
        <v>0</v>
      </c>
      <c r="LSM69" s="831">
        <f t="shared" si="4310"/>
        <v>0</v>
      </c>
      <c r="LSO69" s="831">
        <f t="shared" si="4310"/>
        <v>0</v>
      </c>
      <c r="LSQ69" s="831">
        <f t="shared" si="4310"/>
        <v>0</v>
      </c>
      <c r="LSS69" s="831">
        <f t="shared" si="4310"/>
        <v>0</v>
      </c>
      <c r="LSU69" s="831">
        <f t="shared" si="4310"/>
        <v>0</v>
      </c>
      <c r="LSW69" s="831">
        <f t="shared" si="4310"/>
        <v>0</v>
      </c>
      <c r="LSY69" s="831">
        <f t="shared" si="4310"/>
        <v>0</v>
      </c>
      <c r="LTA69" s="831">
        <f t="shared" si="4310"/>
        <v>0</v>
      </c>
      <c r="LTC69" s="831">
        <f t="shared" si="4310"/>
        <v>0</v>
      </c>
      <c r="LTE69" s="831">
        <f t="shared" si="4310"/>
        <v>0</v>
      </c>
      <c r="LTG69" s="831">
        <f t="shared" si="4310"/>
        <v>0</v>
      </c>
      <c r="LTI69" s="831">
        <f t="shared" si="4310"/>
        <v>0</v>
      </c>
      <c r="LTK69" s="831">
        <f t="shared" si="4310"/>
        <v>0</v>
      </c>
      <c r="LTM69" s="831">
        <f t="shared" si="4310"/>
        <v>0</v>
      </c>
      <c r="LTO69" s="831">
        <f t="shared" si="4310"/>
        <v>0</v>
      </c>
      <c r="LTQ69" s="831">
        <f t="shared" si="4310"/>
        <v>0</v>
      </c>
      <c r="LTS69" s="831">
        <f t="shared" si="4310"/>
        <v>0</v>
      </c>
      <c r="LTU69" s="831">
        <f t="shared" si="4310"/>
        <v>0</v>
      </c>
      <c r="LTW69" s="831">
        <f t="shared" si="4310"/>
        <v>0</v>
      </c>
      <c r="LTY69" s="831">
        <f t="shared" si="4310"/>
        <v>0</v>
      </c>
      <c r="LUA69" s="831">
        <f t="shared" si="4310"/>
        <v>0</v>
      </c>
      <c r="LUC69" s="831">
        <f t="shared" si="4310"/>
        <v>0</v>
      </c>
      <c r="LUE69" s="831">
        <f t="shared" si="4342"/>
        <v>0</v>
      </c>
      <c r="LUG69" s="831">
        <f t="shared" si="4342"/>
        <v>0</v>
      </c>
      <c r="LUI69" s="831">
        <f t="shared" si="4342"/>
        <v>0</v>
      </c>
      <c r="LUK69" s="831">
        <f t="shared" si="4342"/>
        <v>0</v>
      </c>
      <c r="LUM69" s="831">
        <f t="shared" si="4342"/>
        <v>0</v>
      </c>
      <c r="LUO69" s="831">
        <f t="shared" si="4342"/>
        <v>0</v>
      </c>
      <c r="LUQ69" s="831">
        <f t="shared" si="4342"/>
        <v>0</v>
      </c>
      <c r="LUS69" s="831">
        <f t="shared" si="4342"/>
        <v>0</v>
      </c>
      <c r="LUU69" s="831">
        <f t="shared" si="4342"/>
        <v>0</v>
      </c>
      <c r="LUW69" s="831">
        <f t="shared" si="4342"/>
        <v>0</v>
      </c>
      <c r="LUY69" s="831">
        <f t="shared" si="4342"/>
        <v>0</v>
      </c>
      <c r="LVA69" s="831">
        <f t="shared" si="4342"/>
        <v>0</v>
      </c>
      <c r="LVC69" s="831">
        <f t="shared" si="4342"/>
        <v>0</v>
      </c>
      <c r="LVE69" s="831">
        <f t="shared" si="4342"/>
        <v>0</v>
      </c>
      <c r="LVG69" s="831">
        <f t="shared" si="4342"/>
        <v>0</v>
      </c>
      <c r="LVI69" s="831">
        <f t="shared" si="4342"/>
        <v>0</v>
      </c>
      <c r="LVK69" s="831">
        <f t="shared" si="4342"/>
        <v>0</v>
      </c>
      <c r="LVM69" s="831">
        <f t="shared" si="4342"/>
        <v>0</v>
      </c>
      <c r="LVO69" s="831">
        <f t="shared" si="4342"/>
        <v>0</v>
      </c>
      <c r="LVQ69" s="831">
        <f t="shared" si="4342"/>
        <v>0</v>
      </c>
      <c r="LVS69" s="831">
        <f t="shared" si="4342"/>
        <v>0</v>
      </c>
      <c r="LVU69" s="831">
        <f t="shared" si="4342"/>
        <v>0</v>
      </c>
      <c r="LVW69" s="831">
        <f t="shared" si="4342"/>
        <v>0</v>
      </c>
      <c r="LVY69" s="831">
        <f t="shared" si="4342"/>
        <v>0</v>
      </c>
      <c r="LWA69" s="831">
        <f t="shared" si="4342"/>
        <v>0</v>
      </c>
      <c r="LWC69" s="831">
        <f t="shared" si="4342"/>
        <v>0</v>
      </c>
      <c r="LWE69" s="831">
        <f t="shared" si="4342"/>
        <v>0</v>
      </c>
      <c r="LWG69" s="831">
        <f t="shared" si="4342"/>
        <v>0</v>
      </c>
      <c r="LWI69" s="831">
        <f t="shared" si="4342"/>
        <v>0</v>
      </c>
      <c r="LWK69" s="831">
        <f t="shared" si="4342"/>
        <v>0</v>
      </c>
      <c r="LWM69" s="831">
        <f t="shared" si="4342"/>
        <v>0</v>
      </c>
      <c r="LWO69" s="831">
        <f t="shared" si="4342"/>
        <v>0</v>
      </c>
      <c r="LWQ69" s="831">
        <f t="shared" si="4374"/>
        <v>0</v>
      </c>
      <c r="LWS69" s="831">
        <f t="shared" si="4374"/>
        <v>0</v>
      </c>
      <c r="LWU69" s="831">
        <f t="shared" si="4374"/>
        <v>0</v>
      </c>
      <c r="LWW69" s="831">
        <f t="shared" si="4374"/>
        <v>0</v>
      </c>
      <c r="LWY69" s="831">
        <f t="shared" si="4374"/>
        <v>0</v>
      </c>
      <c r="LXA69" s="831">
        <f t="shared" si="4374"/>
        <v>0</v>
      </c>
      <c r="LXC69" s="831">
        <f t="shared" si="4374"/>
        <v>0</v>
      </c>
      <c r="LXE69" s="831">
        <f t="shared" si="4374"/>
        <v>0</v>
      </c>
      <c r="LXG69" s="831">
        <f t="shared" si="4374"/>
        <v>0</v>
      </c>
      <c r="LXI69" s="831">
        <f t="shared" si="4374"/>
        <v>0</v>
      </c>
      <c r="LXK69" s="831">
        <f t="shared" si="4374"/>
        <v>0</v>
      </c>
      <c r="LXM69" s="831">
        <f t="shared" si="4374"/>
        <v>0</v>
      </c>
      <c r="LXO69" s="831">
        <f t="shared" si="4374"/>
        <v>0</v>
      </c>
      <c r="LXQ69" s="831">
        <f t="shared" si="4374"/>
        <v>0</v>
      </c>
      <c r="LXS69" s="831">
        <f t="shared" si="4374"/>
        <v>0</v>
      </c>
      <c r="LXU69" s="831">
        <f t="shared" si="4374"/>
        <v>0</v>
      </c>
      <c r="LXW69" s="831">
        <f t="shared" si="4374"/>
        <v>0</v>
      </c>
      <c r="LXY69" s="831">
        <f t="shared" si="4374"/>
        <v>0</v>
      </c>
      <c r="LYA69" s="831">
        <f t="shared" si="4374"/>
        <v>0</v>
      </c>
      <c r="LYC69" s="831">
        <f t="shared" si="4374"/>
        <v>0</v>
      </c>
      <c r="LYE69" s="831">
        <f t="shared" si="4374"/>
        <v>0</v>
      </c>
      <c r="LYG69" s="831">
        <f t="shared" si="4374"/>
        <v>0</v>
      </c>
      <c r="LYI69" s="831">
        <f t="shared" si="4374"/>
        <v>0</v>
      </c>
      <c r="LYK69" s="831">
        <f t="shared" si="4374"/>
        <v>0</v>
      </c>
      <c r="LYM69" s="831">
        <f t="shared" si="4374"/>
        <v>0</v>
      </c>
      <c r="LYO69" s="831">
        <f t="shared" si="4374"/>
        <v>0</v>
      </c>
      <c r="LYQ69" s="831">
        <f t="shared" si="4374"/>
        <v>0</v>
      </c>
      <c r="LYS69" s="831">
        <f t="shared" si="4374"/>
        <v>0</v>
      </c>
      <c r="LYU69" s="831">
        <f t="shared" si="4374"/>
        <v>0</v>
      </c>
      <c r="LYW69" s="831">
        <f t="shared" si="4374"/>
        <v>0</v>
      </c>
      <c r="LYY69" s="831">
        <f t="shared" si="4374"/>
        <v>0</v>
      </c>
      <c r="LZA69" s="831">
        <f t="shared" si="4374"/>
        <v>0</v>
      </c>
      <c r="LZC69" s="831">
        <f t="shared" si="4406"/>
        <v>0</v>
      </c>
      <c r="LZE69" s="831">
        <f t="shared" si="4406"/>
        <v>0</v>
      </c>
      <c r="LZG69" s="831">
        <f t="shared" si="4406"/>
        <v>0</v>
      </c>
      <c r="LZI69" s="831">
        <f t="shared" si="4406"/>
        <v>0</v>
      </c>
      <c r="LZK69" s="831">
        <f t="shared" si="4406"/>
        <v>0</v>
      </c>
      <c r="LZM69" s="831">
        <f t="shared" si="4406"/>
        <v>0</v>
      </c>
      <c r="LZO69" s="831">
        <f t="shared" si="4406"/>
        <v>0</v>
      </c>
      <c r="LZQ69" s="831">
        <f t="shared" si="4406"/>
        <v>0</v>
      </c>
      <c r="LZS69" s="831">
        <f t="shared" si="4406"/>
        <v>0</v>
      </c>
      <c r="LZU69" s="831">
        <f t="shared" si="4406"/>
        <v>0</v>
      </c>
      <c r="LZW69" s="831">
        <f t="shared" si="4406"/>
        <v>0</v>
      </c>
      <c r="LZY69" s="831">
        <f t="shared" si="4406"/>
        <v>0</v>
      </c>
      <c r="MAA69" s="831">
        <f t="shared" si="4406"/>
        <v>0</v>
      </c>
      <c r="MAC69" s="831">
        <f t="shared" si="4406"/>
        <v>0</v>
      </c>
      <c r="MAE69" s="831">
        <f t="shared" si="4406"/>
        <v>0</v>
      </c>
      <c r="MAG69" s="831">
        <f t="shared" si="4406"/>
        <v>0</v>
      </c>
      <c r="MAI69" s="831">
        <f t="shared" si="4406"/>
        <v>0</v>
      </c>
      <c r="MAK69" s="831">
        <f t="shared" si="4406"/>
        <v>0</v>
      </c>
      <c r="MAM69" s="831">
        <f t="shared" si="4406"/>
        <v>0</v>
      </c>
      <c r="MAO69" s="831">
        <f t="shared" si="4406"/>
        <v>0</v>
      </c>
      <c r="MAQ69" s="831">
        <f t="shared" si="4406"/>
        <v>0</v>
      </c>
      <c r="MAS69" s="831">
        <f t="shared" si="4406"/>
        <v>0</v>
      </c>
      <c r="MAU69" s="831">
        <f t="shared" si="4406"/>
        <v>0</v>
      </c>
      <c r="MAW69" s="831">
        <f t="shared" si="4406"/>
        <v>0</v>
      </c>
      <c r="MAY69" s="831">
        <f t="shared" si="4406"/>
        <v>0</v>
      </c>
      <c r="MBA69" s="831">
        <f t="shared" si="4406"/>
        <v>0</v>
      </c>
      <c r="MBC69" s="831">
        <f t="shared" si="4406"/>
        <v>0</v>
      </c>
      <c r="MBE69" s="831">
        <f t="shared" si="4406"/>
        <v>0</v>
      </c>
      <c r="MBG69" s="831">
        <f t="shared" si="4406"/>
        <v>0</v>
      </c>
      <c r="MBI69" s="831">
        <f t="shared" si="4406"/>
        <v>0</v>
      </c>
      <c r="MBK69" s="831">
        <f t="shared" si="4406"/>
        <v>0</v>
      </c>
      <c r="MBM69" s="831">
        <f t="shared" si="4406"/>
        <v>0</v>
      </c>
      <c r="MBO69" s="831">
        <f t="shared" si="4438"/>
        <v>0</v>
      </c>
      <c r="MBQ69" s="831">
        <f t="shared" si="4438"/>
        <v>0</v>
      </c>
      <c r="MBS69" s="831">
        <f t="shared" si="4438"/>
        <v>0</v>
      </c>
      <c r="MBU69" s="831">
        <f t="shared" si="4438"/>
        <v>0</v>
      </c>
      <c r="MBW69" s="831">
        <f t="shared" si="4438"/>
        <v>0</v>
      </c>
      <c r="MBY69" s="831">
        <f t="shared" si="4438"/>
        <v>0</v>
      </c>
      <c r="MCA69" s="831">
        <f t="shared" si="4438"/>
        <v>0</v>
      </c>
      <c r="MCC69" s="831">
        <f t="shared" si="4438"/>
        <v>0</v>
      </c>
      <c r="MCE69" s="831">
        <f t="shared" si="4438"/>
        <v>0</v>
      </c>
      <c r="MCG69" s="831">
        <f t="shared" si="4438"/>
        <v>0</v>
      </c>
      <c r="MCI69" s="831">
        <f t="shared" si="4438"/>
        <v>0</v>
      </c>
      <c r="MCK69" s="831">
        <f t="shared" si="4438"/>
        <v>0</v>
      </c>
      <c r="MCM69" s="831">
        <f t="shared" si="4438"/>
        <v>0</v>
      </c>
      <c r="MCO69" s="831">
        <f t="shared" si="4438"/>
        <v>0</v>
      </c>
      <c r="MCQ69" s="831">
        <f t="shared" si="4438"/>
        <v>0</v>
      </c>
      <c r="MCS69" s="831">
        <f t="shared" si="4438"/>
        <v>0</v>
      </c>
      <c r="MCU69" s="831">
        <f t="shared" si="4438"/>
        <v>0</v>
      </c>
      <c r="MCW69" s="831">
        <f t="shared" si="4438"/>
        <v>0</v>
      </c>
      <c r="MCY69" s="831">
        <f t="shared" si="4438"/>
        <v>0</v>
      </c>
      <c r="MDA69" s="831">
        <f t="shared" si="4438"/>
        <v>0</v>
      </c>
      <c r="MDC69" s="831">
        <f t="shared" si="4438"/>
        <v>0</v>
      </c>
      <c r="MDE69" s="831">
        <f t="shared" si="4438"/>
        <v>0</v>
      </c>
      <c r="MDG69" s="831">
        <f t="shared" si="4438"/>
        <v>0</v>
      </c>
      <c r="MDI69" s="831">
        <f t="shared" si="4438"/>
        <v>0</v>
      </c>
      <c r="MDK69" s="831">
        <f t="shared" si="4438"/>
        <v>0</v>
      </c>
      <c r="MDM69" s="831">
        <f t="shared" si="4438"/>
        <v>0</v>
      </c>
      <c r="MDO69" s="831">
        <f t="shared" si="4438"/>
        <v>0</v>
      </c>
      <c r="MDQ69" s="831">
        <f t="shared" si="4438"/>
        <v>0</v>
      </c>
      <c r="MDS69" s="831">
        <f t="shared" si="4438"/>
        <v>0</v>
      </c>
      <c r="MDU69" s="831">
        <f t="shared" si="4438"/>
        <v>0</v>
      </c>
      <c r="MDW69" s="831">
        <f t="shared" si="4438"/>
        <v>0</v>
      </c>
      <c r="MDY69" s="831">
        <f t="shared" si="4438"/>
        <v>0</v>
      </c>
      <c r="MEA69" s="831">
        <f t="shared" si="4470"/>
        <v>0</v>
      </c>
      <c r="MEC69" s="831">
        <f t="shared" si="4470"/>
        <v>0</v>
      </c>
      <c r="MEE69" s="831">
        <f t="shared" si="4470"/>
        <v>0</v>
      </c>
      <c r="MEG69" s="831">
        <f t="shared" si="4470"/>
        <v>0</v>
      </c>
      <c r="MEI69" s="831">
        <f t="shared" si="4470"/>
        <v>0</v>
      </c>
      <c r="MEK69" s="831">
        <f t="shared" si="4470"/>
        <v>0</v>
      </c>
      <c r="MEM69" s="831">
        <f t="shared" si="4470"/>
        <v>0</v>
      </c>
      <c r="MEO69" s="831">
        <f t="shared" si="4470"/>
        <v>0</v>
      </c>
      <c r="MEQ69" s="831">
        <f t="shared" si="4470"/>
        <v>0</v>
      </c>
      <c r="MES69" s="831">
        <f t="shared" si="4470"/>
        <v>0</v>
      </c>
      <c r="MEU69" s="831">
        <f t="shared" si="4470"/>
        <v>0</v>
      </c>
      <c r="MEW69" s="831">
        <f t="shared" si="4470"/>
        <v>0</v>
      </c>
      <c r="MEY69" s="831">
        <f t="shared" si="4470"/>
        <v>0</v>
      </c>
      <c r="MFA69" s="831">
        <f t="shared" si="4470"/>
        <v>0</v>
      </c>
      <c r="MFC69" s="831">
        <f t="shared" si="4470"/>
        <v>0</v>
      </c>
      <c r="MFE69" s="831">
        <f t="shared" si="4470"/>
        <v>0</v>
      </c>
      <c r="MFG69" s="831">
        <f t="shared" si="4470"/>
        <v>0</v>
      </c>
      <c r="MFI69" s="831">
        <f t="shared" si="4470"/>
        <v>0</v>
      </c>
      <c r="MFK69" s="831">
        <f t="shared" si="4470"/>
        <v>0</v>
      </c>
      <c r="MFM69" s="831">
        <f t="shared" si="4470"/>
        <v>0</v>
      </c>
      <c r="MFO69" s="831">
        <f t="shared" si="4470"/>
        <v>0</v>
      </c>
      <c r="MFQ69" s="831">
        <f t="shared" si="4470"/>
        <v>0</v>
      </c>
      <c r="MFS69" s="831">
        <f t="shared" si="4470"/>
        <v>0</v>
      </c>
      <c r="MFU69" s="831">
        <f t="shared" si="4470"/>
        <v>0</v>
      </c>
      <c r="MFW69" s="831">
        <f t="shared" si="4470"/>
        <v>0</v>
      </c>
      <c r="MFY69" s="831">
        <f t="shared" si="4470"/>
        <v>0</v>
      </c>
      <c r="MGA69" s="831">
        <f t="shared" si="4470"/>
        <v>0</v>
      </c>
      <c r="MGC69" s="831">
        <f t="shared" si="4470"/>
        <v>0</v>
      </c>
      <c r="MGE69" s="831">
        <f t="shared" si="4470"/>
        <v>0</v>
      </c>
      <c r="MGG69" s="831">
        <f t="shared" si="4470"/>
        <v>0</v>
      </c>
      <c r="MGI69" s="831">
        <f t="shared" si="4470"/>
        <v>0</v>
      </c>
      <c r="MGK69" s="831">
        <f t="shared" si="4470"/>
        <v>0</v>
      </c>
      <c r="MGM69" s="831">
        <f t="shared" si="4502"/>
        <v>0</v>
      </c>
      <c r="MGO69" s="831">
        <f t="shared" si="4502"/>
        <v>0</v>
      </c>
      <c r="MGQ69" s="831">
        <f t="shared" si="4502"/>
        <v>0</v>
      </c>
      <c r="MGS69" s="831">
        <f t="shared" si="4502"/>
        <v>0</v>
      </c>
      <c r="MGU69" s="831">
        <f t="shared" si="4502"/>
        <v>0</v>
      </c>
      <c r="MGW69" s="831">
        <f t="shared" si="4502"/>
        <v>0</v>
      </c>
      <c r="MGY69" s="831">
        <f t="shared" si="4502"/>
        <v>0</v>
      </c>
      <c r="MHA69" s="831">
        <f t="shared" si="4502"/>
        <v>0</v>
      </c>
      <c r="MHC69" s="831">
        <f t="shared" si="4502"/>
        <v>0</v>
      </c>
      <c r="MHE69" s="831">
        <f t="shared" si="4502"/>
        <v>0</v>
      </c>
      <c r="MHG69" s="831">
        <f t="shared" si="4502"/>
        <v>0</v>
      </c>
      <c r="MHI69" s="831">
        <f t="shared" si="4502"/>
        <v>0</v>
      </c>
      <c r="MHK69" s="831">
        <f t="shared" si="4502"/>
        <v>0</v>
      </c>
      <c r="MHM69" s="831">
        <f t="shared" si="4502"/>
        <v>0</v>
      </c>
      <c r="MHO69" s="831">
        <f t="shared" si="4502"/>
        <v>0</v>
      </c>
      <c r="MHQ69" s="831">
        <f t="shared" si="4502"/>
        <v>0</v>
      </c>
      <c r="MHS69" s="831">
        <f t="shared" si="4502"/>
        <v>0</v>
      </c>
      <c r="MHU69" s="831">
        <f t="shared" si="4502"/>
        <v>0</v>
      </c>
      <c r="MHW69" s="831">
        <f t="shared" si="4502"/>
        <v>0</v>
      </c>
      <c r="MHY69" s="831">
        <f t="shared" si="4502"/>
        <v>0</v>
      </c>
      <c r="MIA69" s="831">
        <f t="shared" si="4502"/>
        <v>0</v>
      </c>
      <c r="MIC69" s="831">
        <f t="shared" si="4502"/>
        <v>0</v>
      </c>
      <c r="MIE69" s="831">
        <f t="shared" si="4502"/>
        <v>0</v>
      </c>
      <c r="MIG69" s="831">
        <f t="shared" si="4502"/>
        <v>0</v>
      </c>
      <c r="MII69" s="831">
        <f t="shared" si="4502"/>
        <v>0</v>
      </c>
      <c r="MIK69" s="831">
        <f t="shared" si="4502"/>
        <v>0</v>
      </c>
      <c r="MIM69" s="831">
        <f t="shared" si="4502"/>
        <v>0</v>
      </c>
      <c r="MIO69" s="831">
        <f t="shared" si="4502"/>
        <v>0</v>
      </c>
      <c r="MIQ69" s="831">
        <f t="shared" si="4502"/>
        <v>0</v>
      </c>
      <c r="MIS69" s="831">
        <f t="shared" si="4502"/>
        <v>0</v>
      </c>
      <c r="MIU69" s="831">
        <f t="shared" si="4502"/>
        <v>0</v>
      </c>
      <c r="MIW69" s="831">
        <f t="shared" si="4502"/>
        <v>0</v>
      </c>
      <c r="MIY69" s="831">
        <f t="shared" si="4534"/>
        <v>0</v>
      </c>
      <c r="MJA69" s="831">
        <f t="shared" si="4534"/>
        <v>0</v>
      </c>
      <c r="MJC69" s="831">
        <f t="shared" si="4534"/>
        <v>0</v>
      </c>
      <c r="MJE69" s="831">
        <f t="shared" si="4534"/>
        <v>0</v>
      </c>
      <c r="MJG69" s="831">
        <f t="shared" si="4534"/>
        <v>0</v>
      </c>
      <c r="MJI69" s="831">
        <f t="shared" si="4534"/>
        <v>0</v>
      </c>
      <c r="MJK69" s="831">
        <f t="shared" si="4534"/>
        <v>0</v>
      </c>
      <c r="MJM69" s="831">
        <f t="shared" si="4534"/>
        <v>0</v>
      </c>
      <c r="MJO69" s="831">
        <f t="shared" si="4534"/>
        <v>0</v>
      </c>
      <c r="MJQ69" s="831">
        <f t="shared" si="4534"/>
        <v>0</v>
      </c>
      <c r="MJS69" s="831">
        <f t="shared" si="4534"/>
        <v>0</v>
      </c>
      <c r="MJU69" s="831">
        <f t="shared" si="4534"/>
        <v>0</v>
      </c>
      <c r="MJW69" s="831">
        <f t="shared" si="4534"/>
        <v>0</v>
      </c>
      <c r="MJY69" s="831">
        <f t="shared" si="4534"/>
        <v>0</v>
      </c>
      <c r="MKA69" s="831">
        <f t="shared" si="4534"/>
        <v>0</v>
      </c>
      <c r="MKC69" s="831">
        <f t="shared" si="4534"/>
        <v>0</v>
      </c>
      <c r="MKE69" s="831">
        <f t="shared" si="4534"/>
        <v>0</v>
      </c>
      <c r="MKG69" s="831">
        <f t="shared" si="4534"/>
        <v>0</v>
      </c>
      <c r="MKI69" s="831">
        <f t="shared" si="4534"/>
        <v>0</v>
      </c>
      <c r="MKK69" s="831">
        <f t="shared" si="4534"/>
        <v>0</v>
      </c>
      <c r="MKM69" s="831">
        <f t="shared" si="4534"/>
        <v>0</v>
      </c>
      <c r="MKO69" s="831">
        <f t="shared" si="4534"/>
        <v>0</v>
      </c>
      <c r="MKQ69" s="831">
        <f t="shared" si="4534"/>
        <v>0</v>
      </c>
      <c r="MKS69" s="831">
        <f t="shared" si="4534"/>
        <v>0</v>
      </c>
      <c r="MKU69" s="831">
        <f t="shared" si="4534"/>
        <v>0</v>
      </c>
      <c r="MKW69" s="831">
        <f t="shared" si="4534"/>
        <v>0</v>
      </c>
      <c r="MKY69" s="831">
        <f t="shared" si="4534"/>
        <v>0</v>
      </c>
      <c r="MLA69" s="831">
        <f t="shared" si="4534"/>
        <v>0</v>
      </c>
      <c r="MLC69" s="831">
        <f t="shared" si="4534"/>
        <v>0</v>
      </c>
      <c r="MLE69" s="831">
        <f t="shared" si="4534"/>
        <v>0</v>
      </c>
      <c r="MLG69" s="831">
        <f t="shared" si="4534"/>
        <v>0</v>
      </c>
      <c r="MLI69" s="831">
        <f t="shared" si="4534"/>
        <v>0</v>
      </c>
      <c r="MLK69" s="831">
        <f t="shared" si="4566"/>
        <v>0</v>
      </c>
      <c r="MLM69" s="831">
        <f t="shared" si="4566"/>
        <v>0</v>
      </c>
      <c r="MLO69" s="831">
        <f t="shared" si="4566"/>
        <v>0</v>
      </c>
      <c r="MLQ69" s="831">
        <f t="shared" si="4566"/>
        <v>0</v>
      </c>
      <c r="MLS69" s="831">
        <f t="shared" si="4566"/>
        <v>0</v>
      </c>
      <c r="MLU69" s="831">
        <f t="shared" si="4566"/>
        <v>0</v>
      </c>
      <c r="MLW69" s="831">
        <f t="shared" si="4566"/>
        <v>0</v>
      </c>
      <c r="MLY69" s="831">
        <f t="shared" si="4566"/>
        <v>0</v>
      </c>
      <c r="MMA69" s="831">
        <f t="shared" si="4566"/>
        <v>0</v>
      </c>
      <c r="MMC69" s="831">
        <f t="shared" si="4566"/>
        <v>0</v>
      </c>
      <c r="MME69" s="831">
        <f t="shared" si="4566"/>
        <v>0</v>
      </c>
      <c r="MMG69" s="831">
        <f t="shared" si="4566"/>
        <v>0</v>
      </c>
      <c r="MMI69" s="831">
        <f t="shared" si="4566"/>
        <v>0</v>
      </c>
      <c r="MMK69" s="831">
        <f t="shared" si="4566"/>
        <v>0</v>
      </c>
      <c r="MMM69" s="831">
        <f t="shared" si="4566"/>
        <v>0</v>
      </c>
      <c r="MMO69" s="831">
        <f t="shared" si="4566"/>
        <v>0</v>
      </c>
      <c r="MMQ69" s="831">
        <f t="shared" si="4566"/>
        <v>0</v>
      </c>
      <c r="MMS69" s="831">
        <f t="shared" si="4566"/>
        <v>0</v>
      </c>
      <c r="MMU69" s="831">
        <f t="shared" si="4566"/>
        <v>0</v>
      </c>
      <c r="MMW69" s="831">
        <f t="shared" si="4566"/>
        <v>0</v>
      </c>
      <c r="MMY69" s="831">
        <f t="shared" si="4566"/>
        <v>0</v>
      </c>
      <c r="MNA69" s="831">
        <f t="shared" si="4566"/>
        <v>0</v>
      </c>
      <c r="MNC69" s="831">
        <f t="shared" si="4566"/>
        <v>0</v>
      </c>
      <c r="MNE69" s="831">
        <f t="shared" si="4566"/>
        <v>0</v>
      </c>
      <c r="MNG69" s="831">
        <f t="shared" si="4566"/>
        <v>0</v>
      </c>
      <c r="MNI69" s="831">
        <f t="shared" si="4566"/>
        <v>0</v>
      </c>
      <c r="MNK69" s="831">
        <f t="shared" si="4566"/>
        <v>0</v>
      </c>
      <c r="MNM69" s="831">
        <f t="shared" si="4566"/>
        <v>0</v>
      </c>
      <c r="MNO69" s="831">
        <f t="shared" si="4566"/>
        <v>0</v>
      </c>
      <c r="MNQ69" s="831">
        <f t="shared" si="4566"/>
        <v>0</v>
      </c>
      <c r="MNS69" s="831">
        <f t="shared" si="4566"/>
        <v>0</v>
      </c>
      <c r="MNU69" s="831">
        <f t="shared" si="4566"/>
        <v>0</v>
      </c>
      <c r="MNW69" s="831">
        <f t="shared" si="4598"/>
        <v>0</v>
      </c>
      <c r="MNY69" s="831">
        <f t="shared" si="4598"/>
        <v>0</v>
      </c>
      <c r="MOA69" s="831">
        <f t="shared" si="4598"/>
        <v>0</v>
      </c>
      <c r="MOC69" s="831">
        <f t="shared" si="4598"/>
        <v>0</v>
      </c>
      <c r="MOE69" s="831">
        <f t="shared" si="4598"/>
        <v>0</v>
      </c>
      <c r="MOG69" s="831">
        <f t="shared" si="4598"/>
        <v>0</v>
      </c>
      <c r="MOI69" s="831">
        <f t="shared" si="4598"/>
        <v>0</v>
      </c>
      <c r="MOK69" s="831">
        <f t="shared" si="4598"/>
        <v>0</v>
      </c>
      <c r="MOM69" s="831">
        <f t="shared" si="4598"/>
        <v>0</v>
      </c>
      <c r="MOO69" s="831">
        <f t="shared" si="4598"/>
        <v>0</v>
      </c>
      <c r="MOQ69" s="831">
        <f t="shared" si="4598"/>
        <v>0</v>
      </c>
      <c r="MOS69" s="831">
        <f t="shared" si="4598"/>
        <v>0</v>
      </c>
      <c r="MOU69" s="831">
        <f t="shared" si="4598"/>
        <v>0</v>
      </c>
      <c r="MOW69" s="831">
        <f t="shared" si="4598"/>
        <v>0</v>
      </c>
      <c r="MOY69" s="831">
        <f t="shared" si="4598"/>
        <v>0</v>
      </c>
      <c r="MPA69" s="831">
        <f t="shared" si="4598"/>
        <v>0</v>
      </c>
      <c r="MPC69" s="831">
        <f t="shared" si="4598"/>
        <v>0</v>
      </c>
      <c r="MPE69" s="831">
        <f t="shared" si="4598"/>
        <v>0</v>
      </c>
      <c r="MPG69" s="831">
        <f t="shared" si="4598"/>
        <v>0</v>
      </c>
      <c r="MPI69" s="831">
        <f t="shared" si="4598"/>
        <v>0</v>
      </c>
      <c r="MPK69" s="831">
        <f t="shared" si="4598"/>
        <v>0</v>
      </c>
      <c r="MPM69" s="831">
        <f t="shared" si="4598"/>
        <v>0</v>
      </c>
      <c r="MPO69" s="831">
        <f t="shared" si="4598"/>
        <v>0</v>
      </c>
      <c r="MPQ69" s="831">
        <f t="shared" si="4598"/>
        <v>0</v>
      </c>
      <c r="MPS69" s="831">
        <f t="shared" si="4598"/>
        <v>0</v>
      </c>
      <c r="MPU69" s="831">
        <f t="shared" si="4598"/>
        <v>0</v>
      </c>
      <c r="MPW69" s="831">
        <f t="shared" si="4598"/>
        <v>0</v>
      </c>
      <c r="MPY69" s="831">
        <f t="shared" si="4598"/>
        <v>0</v>
      </c>
      <c r="MQA69" s="831">
        <f t="shared" si="4598"/>
        <v>0</v>
      </c>
      <c r="MQC69" s="831">
        <f t="shared" si="4598"/>
        <v>0</v>
      </c>
      <c r="MQE69" s="831">
        <f t="shared" si="4598"/>
        <v>0</v>
      </c>
      <c r="MQG69" s="831">
        <f t="shared" si="4598"/>
        <v>0</v>
      </c>
      <c r="MQI69" s="831">
        <f t="shared" si="4630"/>
        <v>0</v>
      </c>
      <c r="MQK69" s="831">
        <f t="shared" si="4630"/>
        <v>0</v>
      </c>
      <c r="MQM69" s="831">
        <f t="shared" si="4630"/>
        <v>0</v>
      </c>
      <c r="MQO69" s="831">
        <f t="shared" si="4630"/>
        <v>0</v>
      </c>
      <c r="MQQ69" s="831">
        <f t="shared" si="4630"/>
        <v>0</v>
      </c>
      <c r="MQS69" s="831">
        <f t="shared" si="4630"/>
        <v>0</v>
      </c>
      <c r="MQU69" s="831">
        <f t="shared" si="4630"/>
        <v>0</v>
      </c>
      <c r="MQW69" s="831">
        <f t="shared" si="4630"/>
        <v>0</v>
      </c>
      <c r="MQY69" s="831">
        <f t="shared" si="4630"/>
        <v>0</v>
      </c>
      <c r="MRA69" s="831">
        <f t="shared" si="4630"/>
        <v>0</v>
      </c>
      <c r="MRC69" s="831">
        <f t="shared" si="4630"/>
        <v>0</v>
      </c>
      <c r="MRE69" s="831">
        <f t="shared" si="4630"/>
        <v>0</v>
      </c>
      <c r="MRG69" s="831">
        <f t="shared" si="4630"/>
        <v>0</v>
      </c>
      <c r="MRI69" s="831">
        <f t="shared" si="4630"/>
        <v>0</v>
      </c>
      <c r="MRK69" s="831">
        <f t="shared" si="4630"/>
        <v>0</v>
      </c>
      <c r="MRM69" s="831">
        <f t="shared" si="4630"/>
        <v>0</v>
      </c>
      <c r="MRO69" s="831">
        <f t="shared" si="4630"/>
        <v>0</v>
      </c>
      <c r="MRQ69" s="831">
        <f t="shared" si="4630"/>
        <v>0</v>
      </c>
      <c r="MRS69" s="831">
        <f t="shared" si="4630"/>
        <v>0</v>
      </c>
      <c r="MRU69" s="831">
        <f t="shared" si="4630"/>
        <v>0</v>
      </c>
      <c r="MRW69" s="831">
        <f t="shared" si="4630"/>
        <v>0</v>
      </c>
      <c r="MRY69" s="831">
        <f t="shared" si="4630"/>
        <v>0</v>
      </c>
      <c r="MSA69" s="831">
        <f t="shared" si="4630"/>
        <v>0</v>
      </c>
      <c r="MSC69" s="831">
        <f t="shared" si="4630"/>
        <v>0</v>
      </c>
      <c r="MSE69" s="831">
        <f t="shared" si="4630"/>
        <v>0</v>
      </c>
      <c r="MSG69" s="831">
        <f t="shared" si="4630"/>
        <v>0</v>
      </c>
      <c r="MSI69" s="831">
        <f t="shared" si="4630"/>
        <v>0</v>
      </c>
      <c r="MSK69" s="831">
        <f t="shared" si="4630"/>
        <v>0</v>
      </c>
      <c r="MSM69" s="831">
        <f t="shared" si="4630"/>
        <v>0</v>
      </c>
      <c r="MSO69" s="831">
        <f t="shared" si="4630"/>
        <v>0</v>
      </c>
      <c r="MSQ69" s="831">
        <f t="shared" si="4630"/>
        <v>0</v>
      </c>
      <c r="MSS69" s="831">
        <f t="shared" si="4630"/>
        <v>0</v>
      </c>
      <c r="MSU69" s="831">
        <f t="shared" si="4662"/>
        <v>0</v>
      </c>
      <c r="MSW69" s="831">
        <f t="shared" si="4662"/>
        <v>0</v>
      </c>
      <c r="MSY69" s="831">
        <f t="shared" si="4662"/>
        <v>0</v>
      </c>
      <c r="MTA69" s="831">
        <f t="shared" si="4662"/>
        <v>0</v>
      </c>
      <c r="MTC69" s="831">
        <f t="shared" si="4662"/>
        <v>0</v>
      </c>
      <c r="MTE69" s="831">
        <f t="shared" si="4662"/>
        <v>0</v>
      </c>
      <c r="MTG69" s="831">
        <f t="shared" si="4662"/>
        <v>0</v>
      </c>
      <c r="MTI69" s="831">
        <f t="shared" si="4662"/>
        <v>0</v>
      </c>
      <c r="MTK69" s="831">
        <f t="shared" si="4662"/>
        <v>0</v>
      </c>
      <c r="MTM69" s="831">
        <f t="shared" si="4662"/>
        <v>0</v>
      </c>
      <c r="MTO69" s="831">
        <f t="shared" si="4662"/>
        <v>0</v>
      </c>
      <c r="MTQ69" s="831">
        <f t="shared" si="4662"/>
        <v>0</v>
      </c>
      <c r="MTS69" s="831">
        <f t="shared" si="4662"/>
        <v>0</v>
      </c>
      <c r="MTU69" s="831">
        <f t="shared" si="4662"/>
        <v>0</v>
      </c>
      <c r="MTW69" s="831">
        <f t="shared" si="4662"/>
        <v>0</v>
      </c>
      <c r="MTY69" s="831">
        <f t="shared" si="4662"/>
        <v>0</v>
      </c>
      <c r="MUA69" s="831">
        <f t="shared" si="4662"/>
        <v>0</v>
      </c>
      <c r="MUC69" s="831">
        <f t="shared" si="4662"/>
        <v>0</v>
      </c>
      <c r="MUE69" s="831">
        <f t="shared" si="4662"/>
        <v>0</v>
      </c>
      <c r="MUG69" s="831">
        <f t="shared" si="4662"/>
        <v>0</v>
      </c>
      <c r="MUI69" s="831">
        <f t="shared" si="4662"/>
        <v>0</v>
      </c>
      <c r="MUK69" s="831">
        <f t="shared" si="4662"/>
        <v>0</v>
      </c>
      <c r="MUM69" s="831">
        <f t="shared" si="4662"/>
        <v>0</v>
      </c>
      <c r="MUO69" s="831">
        <f t="shared" si="4662"/>
        <v>0</v>
      </c>
      <c r="MUQ69" s="831">
        <f t="shared" si="4662"/>
        <v>0</v>
      </c>
      <c r="MUS69" s="831">
        <f t="shared" si="4662"/>
        <v>0</v>
      </c>
      <c r="MUU69" s="831">
        <f t="shared" si="4662"/>
        <v>0</v>
      </c>
      <c r="MUW69" s="831">
        <f t="shared" si="4662"/>
        <v>0</v>
      </c>
      <c r="MUY69" s="831">
        <f t="shared" si="4662"/>
        <v>0</v>
      </c>
      <c r="MVA69" s="831">
        <f t="shared" si="4662"/>
        <v>0</v>
      </c>
      <c r="MVC69" s="831">
        <f t="shared" si="4662"/>
        <v>0</v>
      </c>
      <c r="MVE69" s="831">
        <f t="shared" si="4662"/>
        <v>0</v>
      </c>
      <c r="MVG69" s="831">
        <f t="shared" si="4694"/>
        <v>0</v>
      </c>
      <c r="MVI69" s="831">
        <f t="shared" si="4694"/>
        <v>0</v>
      </c>
      <c r="MVK69" s="831">
        <f t="shared" si="4694"/>
        <v>0</v>
      </c>
      <c r="MVM69" s="831">
        <f t="shared" si="4694"/>
        <v>0</v>
      </c>
      <c r="MVO69" s="831">
        <f t="shared" si="4694"/>
        <v>0</v>
      </c>
      <c r="MVQ69" s="831">
        <f t="shared" si="4694"/>
        <v>0</v>
      </c>
      <c r="MVS69" s="831">
        <f t="shared" si="4694"/>
        <v>0</v>
      </c>
      <c r="MVU69" s="831">
        <f t="shared" si="4694"/>
        <v>0</v>
      </c>
      <c r="MVW69" s="831">
        <f t="shared" si="4694"/>
        <v>0</v>
      </c>
      <c r="MVY69" s="831">
        <f t="shared" si="4694"/>
        <v>0</v>
      </c>
      <c r="MWA69" s="831">
        <f t="shared" si="4694"/>
        <v>0</v>
      </c>
      <c r="MWC69" s="831">
        <f t="shared" si="4694"/>
        <v>0</v>
      </c>
      <c r="MWE69" s="831">
        <f t="shared" si="4694"/>
        <v>0</v>
      </c>
      <c r="MWG69" s="831">
        <f t="shared" si="4694"/>
        <v>0</v>
      </c>
      <c r="MWI69" s="831">
        <f t="shared" si="4694"/>
        <v>0</v>
      </c>
      <c r="MWK69" s="831">
        <f t="shared" si="4694"/>
        <v>0</v>
      </c>
      <c r="MWM69" s="831">
        <f t="shared" si="4694"/>
        <v>0</v>
      </c>
      <c r="MWO69" s="831">
        <f t="shared" si="4694"/>
        <v>0</v>
      </c>
      <c r="MWQ69" s="831">
        <f t="shared" si="4694"/>
        <v>0</v>
      </c>
      <c r="MWS69" s="831">
        <f t="shared" si="4694"/>
        <v>0</v>
      </c>
      <c r="MWU69" s="831">
        <f t="shared" si="4694"/>
        <v>0</v>
      </c>
      <c r="MWW69" s="831">
        <f t="shared" si="4694"/>
        <v>0</v>
      </c>
      <c r="MWY69" s="831">
        <f t="shared" si="4694"/>
        <v>0</v>
      </c>
      <c r="MXA69" s="831">
        <f t="shared" si="4694"/>
        <v>0</v>
      </c>
      <c r="MXC69" s="831">
        <f t="shared" si="4694"/>
        <v>0</v>
      </c>
      <c r="MXE69" s="831">
        <f t="shared" si="4694"/>
        <v>0</v>
      </c>
      <c r="MXG69" s="831">
        <f t="shared" si="4694"/>
        <v>0</v>
      </c>
      <c r="MXI69" s="831">
        <f t="shared" si="4694"/>
        <v>0</v>
      </c>
      <c r="MXK69" s="831">
        <f t="shared" si="4694"/>
        <v>0</v>
      </c>
      <c r="MXM69" s="831">
        <f t="shared" si="4694"/>
        <v>0</v>
      </c>
      <c r="MXO69" s="831">
        <f t="shared" si="4694"/>
        <v>0</v>
      </c>
      <c r="MXQ69" s="831">
        <f t="shared" si="4694"/>
        <v>0</v>
      </c>
      <c r="MXS69" s="831">
        <f t="shared" si="4726"/>
        <v>0</v>
      </c>
      <c r="MXU69" s="831">
        <f t="shared" si="4726"/>
        <v>0</v>
      </c>
      <c r="MXW69" s="831">
        <f t="shared" si="4726"/>
        <v>0</v>
      </c>
      <c r="MXY69" s="831">
        <f t="shared" si="4726"/>
        <v>0</v>
      </c>
      <c r="MYA69" s="831">
        <f t="shared" si="4726"/>
        <v>0</v>
      </c>
      <c r="MYC69" s="831">
        <f t="shared" si="4726"/>
        <v>0</v>
      </c>
      <c r="MYE69" s="831">
        <f t="shared" si="4726"/>
        <v>0</v>
      </c>
      <c r="MYG69" s="831">
        <f t="shared" si="4726"/>
        <v>0</v>
      </c>
      <c r="MYI69" s="831">
        <f t="shared" si="4726"/>
        <v>0</v>
      </c>
      <c r="MYK69" s="831">
        <f t="shared" si="4726"/>
        <v>0</v>
      </c>
      <c r="MYM69" s="831">
        <f t="shared" si="4726"/>
        <v>0</v>
      </c>
      <c r="MYO69" s="831">
        <f t="shared" si="4726"/>
        <v>0</v>
      </c>
      <c r="MYQ69" s="831">
        <f t="shared" si="4726"/>
        <v>0</v>
      </c>
      <c r="MYS69" s="831">
        <f t="shared" si="4726"/>
        <v>0</v>
      </c>
      <c r="MYU69" s="831">
        <f t="shared" si="4726"/>
        <v>0</v>
      </c>
      <c r="MYW69" s="831">
        <f t="shared" si="4726"/>
        <v>0</v>
      </c>
      <c r="MYY69" s="831">
        <f t="shared" si="4726"/>
        <v>0</v>
      </c>
      <c r="MZA69" s="831">
        <f t="shared" si="4726"/>
        <v>0</v>
      </c>
      <c r="MZC69" s="831">
        <f t="shared" si="4726"/>
        <v>0</v>
      </c>
      <c r="MZE69" s="831">
        <f t="shared" si="4726"/>
        <v>0</v>
      </c>
      <c r="MZG69" s="831">
        <f t="shared" si="4726"/>
        <v>0</v>
      </c>
      <c r="MZI69" s="831">
        <f t="shared" si="4726"/>
        <v>0</v>
      </c>
      <c r="MZK69" s="831">
        <f t="shared" si="4726"/>
        <v>0</v>
      </c>
      <c r="MZM69" s="831">
        <f t="shared" si="4726"/>
        <v>0</v>
      </c>
      <c r="MZO69" s="831">
        <f t="shared" si="4726"/>
        <v>0</v>
      </c>
      <c r="MZQ69" s="831">
        <f t="shared" si="4726"/>
        <v>0</v>
      </c>
      <c r="MZS69" s="831">
        <f t="shared" si="4726"/>
        <v>0</v>
      </c>
      <c r="MZU69" s="831">
        <f t="shared" si="4726"/>
        <v>0</v>
      </c>
      <c r="MZW69" s="831">
        <f t="shared" si="4726"/>
        <v>0</v>
      </c>
      <c r="MZY69" s="831">
        <f t="shared" si="4726"/>
        <v>0</v>
      </c>
      <c r="NAA69" s="831">
        <f t="shared" si="4726"/>
        <v>0</v>
      </c>
      <c r="NAC69" s="831">
        <f t="shared" si="4726"/>
        <v>0</v>
      </c>
      <c r="NAE69" s="831">
        <f t="shared" si="4758"/>
        <v>0</v>
      </c>
      <c r="NAG69" s="831">
        <f t="shared" si="4758"/>
        <v>0</v>
      </c>
      <c r="NAI69" s="831">
        <f t="shared" si="4758"/>
        <v>0</v>
      </c>
      <c r="NAK69" s="831">
        <f t="shared" si="4758"/>
        <v>0</v>
      </c>
      <c r="NAM69" s="831">
        <f t="shared" si="4758"/>
        <v>0</v>
      </c>
      <c r="NAO69" s="831">
        <f t="shared" si="4758"/>
        <v>0</v>
      </c>
      <c r="NAQ69" s="831">
        <f t="shared" si="4758"/>
        <v>0</v>
      </c>
      <c r="NAS69" s="831">
        <f t="shared" si="4758"/>
        <v>0</v>
      </c>
      <c r="NAU69" s="831">
        <f t="shared" si="4758"/>
        <v>0</v>
      </c>
      <c r="NAW69" s="831">
        <f t="shared" si="4758"/>
        <v>0</v>
      </c>
      <c r="NAY69" s="831">
        <f t="shared" si="4758"/>
        <v>0</v>
      </c>
      <c r="NBA69" s="831">
        <f t="shared" si="4758"/>
        <v>0</v>
      </c>
      <c r="NBC69" s="831">
        <f t="shared" si="4758"/>
        <v>0</v>
      </c>
      <c r="NBE69" s="831">
        <f t="shared" si="4758"/>
        <v>0</v>
      </c>
      <c r="NBG69" s="831">
        <f t="shared" si="4758"/>
        <v>0</v>
      </c>
      <c r="NBI69" s="831">
        <f t="shared" si="4758"/>
        <v>0</v>
      </c>
      <c r="NBK69" s="831">
        <f t="shared" si="4758"/>
        <v>0</v>
      </c>
      <c r="NBM69" s="831">
        <f t="shared" si="4758"/>
        <v>0</v>
      </c>
      <c r="NBO69" s="831">
        <f t="shared" si="4758"/>
        <v>0</v>
      </c>
      <c r="NBQ69" s="831">
        <f t="shared" si="4758"/>
        <v>0</v>
      </c>
      <c r="NBS69" s="831">
        <f t="shared" si="4758"/>
        <v>0</v>
      </c>
      <c r="NBU69" s="831">
        <f t="shared" si="4758"/>
        <v>0</v>
      </c>
      <c r="NBW69" s="831">
        <f t="shared" si="4758"/>
        <v>0</v>
      </c>
      <c r="NBY69" s="831">
        <f t="shared" si="4758"/>
        <v>0</v>
      </c>
      <c r="NCA69" s="831">
        <f t="shared" si="4758"/>
        <v>0</v>
      </c>
      <c r="NCC69" s="831">
        <f t="shared" si="4758"/>
        <v>0</v>
      </c>
      <c r="NCE69" s="831">
        <f t="shared" si="4758"/>
        <v>0</v>
      </c>
      <c r="NCG69" s="831">
        <f t="shared" si="4758"/>
        <v>0</v>
      </c>
      <c r="NCI69" s="831">
        <f t="shared" si="4758"/>
        <v>0</v>
      </c>
      <c r="NCK69" s="831">
        <f t="shared" si="4758"/>
        <v>0</v>
      </c>
      <c r="NCM69" s="831">
        <f t="shared" si="4758"/>
        <v>0</v>
      </c>
      <c r="NCO69" s="831">
        <f t="shared" si="4758"/>
        <v>0</v>
      </c>
      <c r="NCQ69" s="831">
        <f t="shared" si="4790"/>
        <v>0</v>
      </c>
      <c r="NCS69" s="831">
        <f t="shared" si="4790"/>
        <v>0</v>
      </c>
      <c r="NCU69" s="831">
        <f t="shared" si="4790"/>
        <v>0</v>
      </c>
      <c r="NCW69" s="831">
        <f t="shared" si="4790"/>
        <v>0</v>
      </c>
      <c r="NCY69" s="831">
        <f t="shared" si="4790"/>
        <v>0</v>
      </c>
      <c r="NDA69" s="831">
        <f t="shared" si="4790"/>
        <v>0</v>
      </c>
      <c r="NDC69" s="831">
        <f t="shared" si="4790"/>
        <v>0</v>
      </c>
      <c r="NDE69" s="831">
        <f t="shared" si="4790"/>
        <v>0</v>
      </c>
      <c r="NDG69" s="831">
        <f t="shared" si="4790"/>
        <v>0</v>
      </c>
      <c r="NDI69" s="831">
        <f t="shared" si="4790"/>
        <v>0</v>
      </c>
      <c r="NDK69" s="831">
        <f t="shared" si="4790"/>
        <v>0</v>
      </c>
      <c r="NDM69" s="831">
        <f t="shared" si="4790"/>
        <v>0</v>
      </c>
      <c r="NDO69" s="831">
        <f t="shared" si="4790"/>
        <v>0</v>
      </c>
      <c r="NDQ69" s="831">
        <f t="shared" si="4790"/>
        <v>0</v>
      </c>
      <c r="NDS69" s="831">
        <f t="shared" si="4790"/>
        <v>0</v>
      </c>
      <c r="NDU69" s="831">
        <f t="shared" si="4790"/>
        <v>0</v>
      </c>
      <c r="NDW69" s="831">
        <f t="shared" si="4790"/>
        <v>0</v>
      </c>
      <c r="NDY69" s="831">
        <f t="shared" si="4790"/>
        <v>0</v>
      </c>
      <c r="NEA69" s="831">
        <f t="shared" si="4790"/>
        <v>0</v>
      </c>
      <c r="NEC69" s="831">
        <f t="shared" si="4790"/>
        <v>0</v>
      </c>
      <c r="NEE69" s="831">
        <f t="shared" si="4790"/>
        <v>0</v>
      </c>
      <c r="NEG69" s="831">
        <f t="shared" si="4790"/>
        <v>0</v>
      </c>
      <c r="NEI69" s="831">
        <f t="shared" si="4790"/>
        <v>0</v>
      </c>
      <c r="NEK69" s="831">
        <f t="shared" si="4790"/>
        <v>0</v>
      </c>
      <c r="NEM69" s="831">
        <f t="shared" si="4790"/>
        <v>0</v>
      </c>
      <c r="NEO69" s="831">
        <f t="shared" si="4790"/>
        <v>0</v>
      </c>
      <c r="NEQ69" s="831">
        <f t="shared" si="4790"/>
        <v>0</v>
      </c>
      <c r="NES69" s="831">
        <f t="shared" si="4790"/>
        <v>0</v>
      </c>
      <c r="NEU69" s="831">
        <f t="shared" si="4790"/>
        <v>0</v>
      </c>
      <c r="NEW69" s="831">
        <f t="shared" si="4790"/>
        <v>0</v>
      </c>
      <c r="NEY69" s="831">
        <f t="shared" si="4790"/>
        <v>0</v>
      </c>
      <c r="NFA69" s="831">
        <f t="shared" si="4790"/>
        <v>0</v>
      </c>
      <c r="NFC69" s="831">
        <f t="shared" si="4822"/>
        <v>0</v>
      </c>
      <c r="NFE69" s="831">
        <f t="shared" si="4822"/>
        <v>0</v>
      </c>
      <c r="NFG69" s="831">
        <f t="shared" si="4822"/>
        <v>0</v>
      </c>
      <c r="NFI69" s="831">
        <f t="shared" si="4822"/>
        <v>0</v>
      </c>
      <c r="NFK69" s="831">
        <f t="shared" si="4822"/>
        <v>0</v>
      </c>
      <c r="NFM69" s="831">
        <f t="shared" si="4822"/>
        <v>0</v>
      </c>
      <c r="NFO69" s="831">
        <f t="shared" si="4822"/>
        <v>0</v>
      </c>
      <c r="NFQ69" s="831">
        <f t="shared" si="4822"/>
        <v>0</v>
      </c>
      <c r="NFS69" s="831">
        <f t="shared" si="4822"/>
        <v>0</v>
      </c>
      <c r="NFU69" s="831">
        <f t="shared" si="4822"/>
        <v>0</v>
      </c>
      <c r="NFW69" s="831">
        <f t="shared" si="4822"/>
        <v>0</v>
      </c>
      <c r="NFY69" s="831">
        <f t="shared" si="4822"/>
        <v>0</v>
      </c>
      <c r="NGA69" s="831">
        <f t="shared" si="4822"/>
        <v>0</v>
      </c>
      <c r="NGC69" s="831">
        <f t="shared" si="4822"/>
        <v>0</v>
      </c>
      <c r="NGE69" s="831">
        <f t="shared" si="4822"/>
        <v>0</v>
      </c>
      <c r="NGG69" s="831">
        <f t="shared" si="4822"/>
        <v>0</v>
      </c>
      <c r="NGI69" s="831">
        <f t="shared" si="4822"/>
        <v>0</v>
      </c>
      <c r="NGK69" s="831">
        <f t="shared" si="4822"/>
        <v>0</v>
      </c>
      <c r="NGM69" s="831">
        <f t="shared" si="4822"/>
        <v>0</v>
      </c>
      <c r="NGO69" s="831">
        <f t="shared" si="4822"/>
        <v>0</v>
      </c>
      <c r="NGQ69" s="831">
        <f t="shared" si="4822"/>
        <v>0</v>
      </c>
      <c r="NGS69" s="831">
        <f t="shared" si="4822"/>
        <v>0</v>
      </c>
      <c r="NGU69" s="831">
        <f t="shared" si="4822"/>
        <v>0</v>
      </c>
      <c r="NGW69" s="831">
        <f t="shared" si="4822"/>
        <v>0</v>
      </c>
      <c r="NGY69" s="831">
        <f t="shared" si="4822"/>
        <v>0</v>
      </c>
      <c r="NHA69" s="831">
        <f t="shared" si="4822"/>
        <v>0</v>
      </c>
      <c r="NHC69" s="831">
        <f t="shared" si="4822"/>
        <v>0</v>
      </c>
      <c r="NHE69" s="831">
        <f t="shared" si="4822"/>
        <v>0</v>
      </c>
      <c r="NHG69" s="831">
        <f t="shared" si="4822"/>
        <v>0</v>
      </c>
      <c r="NHI69" s="831">
        <f t="shared" si="4822"/>
        <v>0</v>
      </c>
      <c r="NHK69" s="831">
        <f t="shared" si="4822"/>
        <v>0</v>
      </c>
      <c r="NHM69" s="831">
        <f t="shared" si="4822"/>
        <v>0</v>
      </c>
      <c r="NHO69" s="831">
        <f t="shared" si="4854"/>
        <v>0</v>
      </c>
      <c r="NHQ69" s="831">
        <f t="shared" si="4854"/>
        <v>0</v>
      </c>
      <c r="NHS69" s="831">
        <f t="shared" si="4854"/>
        <v>0</v>
      </c>
      <c r="NHU69" s="831">
        <f t="shared" si="4854"/>
        <v>0</v>
      </c>
      <c r="NHW69" s="831">
        <f t="shared" si="4854"/>
        <v>0</v>
      </c>
      <c r="NHY69" s="831">
        <f t="shared" si="4854"/>
        <v>0</v>
      </c>
      <c r="NIA69" s="831">
        <f t="shared" si="4854"/>
        <v>0</v>
      </c>
      <c r="NIC69" s="831">
        <f t="shared" si="4854"/>
        <v>0</v>
      </c>
      <c r="NIE69" s="831">
        <f t="shared" si="4854"/>
        <v>0</v>
      </c>
      <c r="NIG69" s="831">
        <f t="shared" si="4854"/>
        <v>0</v>
      </c>
      <c r="NII69" s="831">
        <f t="shared" si="4854"/>
        <v>0</v>
      </c>
      <c r="NIK69" s="831">
        <f t="shared" si="4854"/>
        <v>0</v>
      </c>
      <c r="NIM69" s="831">
        <f t="shared" si="4854"/>
        <v>0</v>
      </c>
      <c r="NIO69" s="831">
        <f t="shared" si="4854"/>
        <v>0</v>
      </c>
      <c r="NIQ69" s="831">
        <f t="shared" si="4854"/>
        <v>0</v>
      </c>
      <c r="NIS69" s="831">
        <f t="shared" si="4854"/>
        <v>0</v>
      </c>
      <c r="NIU69" s="831">
        <f t="shared" si="4854"/>
        <v>0</v>
      </c>
      <c r="NIW69" s="831">
        <f t="shared" si="4854"/>
        <v>0</v>
      </c>
      <c r="NIY69" s="831">
        <f t="shared" si="4854"/>
        <v>0</v>
      </c>
      <c r="NJA69" s="831">
        <f t="shared" si="4854"/>
        <v>0</v>
      </c>
      <c r="NJC69" s="831">
        <f t="shared" si="4854"/>
        <v>0</v>
      </c>
      <c r="NJE69" s="831">
        <f t="shared" si="4854"/>
        <v>0</v>
      </c>
      <c r="NJG69" s="831">
        <f t="shared" si="4854"/>
        <v>0</v>
      </c>
      <c r="NJI69" s="831">
        <f t="shared" si="4854"/>
        <v>0</v>
      </c>
      <c r="NJK69" s="831">
        <f t="shared" si="4854"/>
        <v>0</v>
      </c>
      <c r="NJM69" s="831">
        <f t="shared" si="4854"/>
        <v>0</v>
      </c>
      <c r="NJO69" s="831">
        <f t="shared" si="4854"/>
        <v>0</v>
      </c>
      <c r="NJQ69" s="831">
        <f t="shared" si="4854"/>
        <v>0</v>
      </c>
      <c r="NJS69" s="831">
        <f t="shared" si="4854"/>
        <v>0</v>
      </c>
      <c r="NJU69" s="831">
        <f t="shared" si="4854"/>
        <v>0</v>
      </c>
      <c r="NJW69" s="831">
        <f t="shared" si="4854"/>
        <v>0</v>
      </c>
      <c r="NJY69" s="831">
        <f t="shared" si="4854"/>
        <v>0</v>
      </c>
      <c r="NKA69" s="831">
        <f t="shared" si="4886"/>
        <v>0</v>
      </c>
      <c r="NKC69" s="831">
        <f t="shared" si="4886"/>
        <v>0</v>
      </c>
      <c r="NKE69" s="831">
        <f t="shared" si="4886"/>
        <v>0</v>
      </c>
      <c r="NKG69" s="831">
        <f t="shared" si="4886"/>
        <v>0</v>
      </c>
      <c r="NKI69" s="831">
        <f t="shared" si="4886"/>
        <v>0</v>
      </c>
      <c r="NKK69" s="831">
        <f t="shared" si="4886"/>
        <v>0</v>
      </c>
      <c r="NKM69" s="831">
        <f t="shared" si="4886"/>
        <v>0</v>
      </c>
      <c r="NKO69" s="831">
        <f t="shared" si="4886"/>
        <v>0</v>
      </c>
      <c r="NKQ69" s="831">
        <f t="shared" si="4886"/>
        <v>0</v>
      </c>
      <c r="NKS69" s="831">
        <f t="shared" si="4886"/>
        <v>0</v>
      </c>
      <c r="NKU69" s="831">
        <f t="shared" si="4886"/>
        <v>0</v>
      </c>
      <c r="NKW69" s="831">
        <f t="shared" si="4886"/>
        <v>0</v>
      </c>
      <c r="NKY69" s="831">
        <f t="shared" si="4886"/>
        <v>0</v>
      </c>
      <c r="NLA69" s="831">
        <f t="shared" si="4886"/>
        <v>0</v>
      </c>
      <c r="NLC69" s="831">
        <f t="shared" si="4886"/>
        <v>0</v>
      </c>
      <c r="NLE69" s="831">
        <f t="shared" si="4886"/>
        <v>0</v>
      </c>
      <c r="NLG69" s="831">
        <f t="shared" si="4886"/>
        <v>0</v>
      </c>
      <c r="NLI69" s="831">
        <f t="shared" si="4886"/>
        <v>0</v>
      </c>
      <c r="NLK69" s="831">
        <f t="shared" si="4886"/>
        <v>0</v>
      </c>
      <c r="NLM69" s="831">
        <f t="shared" si="4886"/>
        <v>0</v>
      </c>
      <c r="NLO69" s="831">
        <f t="shared" si="4886"/>
        <v>0</v>
      </c>
      <c r="NLQ69" s="831">
        <f t="shared" si="4886"/>
        <v>0</v>
      </c>
      <c r="NLS69" s="831">
        <f t="shared" si="4886"/>
        <v>0</v>
      </c>
      <c r="NLU69" s="831">
        <f t="shared" si="4886"/>
        <v>0</v>
      </c>
      <c r="NLW69" s="831">
        <f t="shared" si="4886"/>
        <v>0</v>
      </c>
      <c r="NLY69" s="831">
        <f t="shared" si="4886"/>
        <v>0</v>
      </c>
      <c r="NMA69" s="831">
        <f t="shared" si="4886"/>
        <v>0</v>
      </c>
      <c r="NMC69" s="831">
        <f t="shared" si="4886"/>
        <v>0</v>
      </c>
      <c r="NME69" s="831">
        <f t="shared" si="4886"/>
        <v>0</v>
      </c>
      <c r="NMG69" s="831">
        <f t="shared" si="4886"/>
        <v>0</v>
      </c>
      <c r="NMI69" s="831">
        <f t="shared" si="4886"/>
        <v>0</v>
      </c>
      <c r="NMK69" s="831">
        <f t="shared" si="4886"/>
        <v>0</v>
      </c>
      <c r="NMM69" s="831">
        <f t="shared" si="4918"/>
        <v>0</v>
      </c>
      <c r="NMO69" s="831">
        <f t="shared" si="4918"/>
        <v>0</v>
      </c>
      <c r="NMQ69" s="831">
        <f t="shared" si="4918"/>
        <v>0</v>
      </c>
      <c r="NMS69" s="831">
        <f t="shared" si="4918"/>
        <v>0</v>
      </c>
      <c r="NMU69" s="831">
        <f t="shared" si="4918"/>
        <v>0</v>
      </c>
      <c r="NMW69" s="831">
        <f t="shared" si="4918"/>
        <v>0</v>
      </c>
      <c r="NMY69" s="831">
        <f t="shared" si="4918"/>
        <v>0</v>
      </c>
      <c r="NNA69" s="831">
        <f t="shared" si="4918"/>
        <v>0</v>
      </c>
      <c r="NNC69" s="831">
        <f t="shared" si="4918"/>
        <v>0</v>
      </c>
      <c r="NNE69" s="831">
        <f t="shared" si="4918"/>
        <v>0</v>
      </c>
      <c r="NNG69" s="831">
        <f t="shared" si="4918"/>
        <v>0</v>
      </c>
      <c r="NNI69" s="831">
        <f t="shared" si="4918"/>
        <v>0</v>
      </c>
      <c r="NNK69" s="831">
        <f t="shared" si="4918"/>
        <v>0</v>
      </c>
      <c r="NNM69" s="831">
        <f t="shared" si="4918"/>
        <v>0</v>
      </c>
      <c r="NNO69" s="831">
        <f t="shared" si="4918"/>
        <v>0</v>
      </c>
      <c r="NNQ69" s="831">
        <f t="shared" si="4918"/>
        <v>0</v>
      </c>
      <c r="NNS69" s="831">
        <f t="shared" si="4918"/>
        <v>0</v>
      </c>
      <c r="NNU69" s="831">
        <f t="shared" si="4918"/>
        <v>0</v>
      </c>
      <c r="NNW69" s="831">
        <f t="shared" si="4918"/>
        <v>0</v>
      </c>
      <c r="NNY69" s="831">
        <f t="shared" si="4918"/>
        <v>0</v>
      </c>
      <c r="NOA69" s="831">
        <f t="shared" si="4918"/>
        <v>0</v>
      </c>
      <c r="NOC69" s="831">
        <f t="shared" si="4918"/>
        <v>0</v>
      </c>
      <c r="NOE69" s="831">
        <f t="shared" si="4918"/>
        <v>0</v>
      </c>
      <c r="NOG69" s="831">
        <f t="shared" si="4918"/>
        <v>0</v>
      </c>
      <c r="NOI69" s="831">
        <f t="shared" si="4918"/>
        <v>0</v>
      </c>
      <c r="NOK69" s="831">
        <f t="shared" si="4918"/>
        <v>0</v>
      </c>
      <c r="NOM69" s="831">
        <f t="shared" si="4918"/>
        <v>0</v>
      </c>
      <c r="NOO69" s="831">
        <f t="shared" si="4918"/>
        <v>0</v>
      </c>
      <c r="NOQ69" s="831">
        <f t="shared" si="4918"/>
        <v>0</v>
      </c>
      <c r="NOS69" s="831">
        <f t="shared" si="4918"/>
        <v>0</v>
      </c>
      <c r="NOU69" s="831">
        <f t="shared" si="4918"/>
        <v>0</v>
      </c>
      <c r="NOW69" s="831">
        <f t="shared" si="4918"/>
        <v>0</v>
      </c>
      <c r="NOY69" s="831">
        <f t="shared" si="4950"/>
        <v>0</v>
      </c>
      <c r="NPA69" s="831">
        <f t="shared" si="4950"/>
        <v>0</v>
      </c>
      <c r="NPC69" s="831">
        <f t="shared" si="4950"/>
        <v>0</v>
      </c>
      <c r="NPE69" s="831">
        <f t="shared" si="4950"/>
        <v>0</v>
      </c>
      <c r="NPG69" s="831">
        <f t="shared" si="4950"/>
        <v>0</v>
      </c>
      <c r="NPI69" s="831">
        <f t="shared" si="4950"/>
        <v>0</v>
      </c>
      <c r="NPK69" s="831">
        <f t="shared" si="4950"/>
        <v>0</v>
      </c>
      <c r="NPM69" s="831">
        <f t="shared" si="4950"/>
        <v>0</v>
      </c>
      <c r="NPO69" s="831">
        <f t="shared" si="4950"/>
        <v>0</v>
      </c>
      <c r="NPQ69" s="831">
        <f t="shared" si="4950"/>
        <v>0</v>
      </c>
      <c r="NPS69" s="831">
        <f t="shared" si="4950"/>
        <v>0</v>
      </c>
      <c r="NPU69" s="831">
        <f t="shared" si="4950"/>
        <v>0</v>
      </c>
      <c r="NPW69" s="831">
        <f t="shared" si="4950"/>
        <v>0</v>
      </c>
      <c r="NPY69" s="831">
        <f t="shared" si="4950"/>
        <v>0</v>
      </c>
      <c r="NQA69" s="831">
        <f t="shared" si="4950"/>
        <v>0</v>
      </c>
      <c r="NQC69" s="831">
        <f t="shared" si="4950"/>
        <v>0</v>
      </c>
      <c r="NQE69" s="831">
        <f t="shared" si="4950"/>
        <v>0</v>
      </c>
      <c r="NQG69" s="831">
        <f t="shared" si="4950"/>
        <v>0</v>
      </c>
      <c r="NQI69" s="831">
        <f t="shared" si="4950"/>
        <v>0</v>
      </c>
      <c r="NQK69" s="831">
        <f t="shared" si="4950"/>
        <v>0</v>
      </c>
      <c r="NQM69" s="831">
        <f t="shared" si="4950"/>
        <v>0</v>
      </c>
      <c r="NQO69" s="831">
        <f t="shared" si="4950"/>
        <v>0</v>
      </c>
      <c r="NQQ69" s="831">
        <f t="shared" si="4950"/>
        <v>0</v>
      </c>
      <c r="NQS69" s="831">
        <f t="shared" si="4950"/>
        <v>0</v>
      </c>
      <c r="NQU69" s="831">
        <f t="shared" si="4950"/>
        <v>0</v>
      </c>
      <c r="NQW69" s="831">
        <f t="shared" si="4950"/>
        <v>0</v>
      </c>
      <c r="NQY69" s="831">
        <f t="shared" si="4950"/>
        <v>0</v>
      </c>
      <c r="NRA69" s="831">
        <f t="shared" si="4950"/>
        <v>0</v>
      </c>
      <c r="NRC69" s="831">
        <f t="shared" si="4950"/>
        <v>0</v>
      </c>
      <c r="NRE69" s="831">
        <f t="shared" si="4950"/>
        <v>0</v>
      </c>
      <c r="NRG69" s="831">
        <f t="shared" si="4950"/>
        <v>0</v>
      </c>
      <c r="NRI69" s="831">
        <f t="shared" si="4950"/>
        <v>0</v>
      </c>
      <c r="NRK69" s="831">
        <f t="shared" si="4982"/>
        <v>0</v>
      </c>
      <c r="NRM69" s="831">
        <f t="shared" si="4982"/>
        <v>0</v>
      </c>
      <c r="NRO69" s="831">
        <f t="shared" si="4982"/>
        <v>0</v>
      </c>
      <c r="NRQ69" s="831">
        <f t="shared" si="4982"/>
        <v>0</v>
      </c>
      <c r="NRS69" s="831">
        <f t="shared" si="4982"/>
        <v>0</v>
      </c>
      <c r="NRU69" s="831">
        <f t="shared" si="4982"/>
        <v>0</v>
      </c>
      <c r="NRW69" s="831">
        <f t="shared" si="4982"/>
        <v>0</v>
      </c>
      <c r="NRY69" s="831">
        <f t="shared" si="4982"/>
        <v>0</v>
      </c>
      <c r="NSA69" s="831">
        <f t="shared" si="4982"/>
        <v>0</v>
      </c>
      <c r="NSC69" s="831">
        <f t="shared" si="4982"/>
        <v>0</v>
      </c>
      <c r="NSE69" s="831">
        <f t="shared" si="4982"/>
        <v>0</v>
      </c>
      <c r="NSG69" s="831">
        <f t="shared" si="4982"/>
        <v>0</v>
      </c>
      <c r="NSI69" s="831">
        <f t="shared" si="4982"/>
        <v>0</v>
      </c>
      <c r="NSK69" s="831">
        <f t="shared" si="4982"/>
        <v>0</v>
      </c>
      <c r="NSM69" s="831">
        <f t="shared" si="4982"/>
        <v>0</v>
      </c>
      <c r="NSO69" s="831">
        <f t="shared" si="4982"/>
        <v>0</v>
      </c>
      <c r="NSQ69" s="831">
        <f t="shared" si="4982"/>
        <v>0</v>
      </c>
      <c r="NSS69" s="831">
        <f t="shared" si="4982"/>
        <v>0</v>
      </c>
      <c r="NSU69" s="831">
        <f t="shared" si="4982"/>
        <v>0</v>
      </c>
      <c r="NSW69" s="831">
        <f t="shared" si="4982"/>
        <v>0</v>
      </c>
      <c r="NSY69" s="831">
        <f t="shared" si="4982"/>
        <v>0</v>
      </c>
      <c r="NTA69" s="831">
        <f t="shared" si="4982"/>
        <v>0</v>
      </c>
      <c r="NTC69" s="831">
        <f t="shared" si="4982"/>
        <v>0</v>
      </c>
      <c r="NTE69" s="831">
        <f t="shared" si="4982"/>
        <v>0</v>
      </c>
      <c r="NTG69" s="831">
        <f t="shared" si="4982"/>
        <v>0</v>
      </c>
      <c r="NTI69" s="831">
        <f t="shared" si="4982"/>
        <v>0</v>
      </c>
      <c r="NTK69" s="831">
        <f t="shared" si="4982"/>
        <v>0</v>
      </c>
      <c r="NTM69" s="831">
        <f t="shared" si="4982"/>
        <v>0</v>
      </c>
      <c r="NTO69" s="831">
        <f t="shared" si="4982"/>
        <v>0</v>
      </c>
      <c r="NTQ69" s="831">
        <f t="shared" si="4982"/>
        <v>0</v>
      </c>
      <c r="NTS69" s="831">
        <f t="shared" si="4982"/>
        <v>0</v>
      </c>
      <c r="NTU69" s="831">
        <f t="shared" si="4982"/>
        <v>0</v>
      </c>
      <c r="NTW69" s="831">
        <f t="shared" si="5014"/>
        <v>0</v>
      </c>
      <c r="NTY69" s="831">
        <f t="shared" si="5014"/>
        <v>0</v>
      </c>
      <c r="NUA69" s="831">
        <f t="shared" si="5014"/>
        <v>0</v>
      </c>
      <c r="NUC69" s="831">
        <f t="shared" si="5014"/>
        <v>0</v>
      </c>
      <c r="NUE69" s="831">
        <f t="shared" si="5014"/>
        <v>0</v>
      </c>
      <c r="NUG69" s="831">
        <f t="shared" si="5014"/>
        <v>0</v>
      </c>
      <c r="NUI69" s="831">
        <f t="shared" si="5014"/>
        <v>0</v>
      </c>
      <c r="NUK69" s="831">
        <f t="shared" si="5014"/>
        <v>0</v>
      </c>
      <c r="NUM69" s="831">
        <f t="shared" si="5014"/>
        <v>0</v>
      </c>
      <c r="NUO69" s="831">
        <f t="shared" si="5014"/>
        <v>0</v>
      </c>
      <c r="NUQ69" s="831">
        <f t="shared" si="5014"/>
        <v>0</v>
      </c>
      <c r="NUS69" s="831">
        <f t="shared" si="5014"/>
        <v>0</v>
      </c>
      <c r="NUU69" s="831">
        <f t="shared" si="5014"/>
        <v>0</v>
      </c>
      <c r="NUW69" s="831">
        <f t="shared" si="5014"/>
        <v>0</v>
      </c>
      <c r="NUY69" s="831">
        <f t="shared" si="5014"/>
        <v>0</v>
      </c>
      <c r="NVA69" s="831">
        <f t="shared" si="5014"/>
        <v>0</v>
      </c>
      <c r="NVC69" s="831">
        <f t="shared" si="5014"/>
        <v>0</v>
      </c>
      <c r="NVE69" s="831">
        <f t="shared" si="5014"/>
        <v>0</v>
      </c>
      <c r="NVG69" s="831">
        <f t="shared" si="5014"/>
        <v>0</v>
      </c>
      <c r="NVI69" s="831">
        <f t="shared" si="5014"/>
        <v>0</v>
      </c>
      <c r="NVK69" s="831">
        <f t="shared" si="5014"/>
        <v>0</v>
      </c>
      <c r="NVM69" s="831">
        <f t="shared" si="5014"/>
        <v>0</v>
      </c>
      <c r="NVO69" s="831">
        <f t="shared" si="5014"/>
        <v>0</v>
      </c>
      <c r="NVQ69" s="831">
        <f t="shared" si="5014"/>
        <v>0</v>
      </c>
      <c r="NVS69" s="831">
        <f t="shared" si="5014"/>
        <v>0</v>
      </c>
      <c r="NVU69" s="831">
        <f t="shared" si="5014"/>
        <v>0</v>
      </c>
      <c r="NVW69" s="831">
        <f t="shared" si="5014"/>
        <v>0</v>
      </c>
      <c r="NVY69" s="831">
        <f t="shared" si="5014"/>
        <v>0</v>
      </c>
      <c r="NWA69" s="831">
        <f t="shared" si="5014"/>
        <v>0</v>
      </c>
      <c r="NWC69" s="831">
        <f t="shared" si="5014"/>
        <v>0</v>
      </c>
      <c r="NWE69" s="831">
        <f t="shared" si="5014"/>
        <v>0</v>
      </c>
      <c r="NWG69" s="831">
        <f t="shared" si="5014"/>
        <v>0</v>
      </c>
      <c r="NWI69" s="831">
        <f t="shared" si="5046"/>
        <v>0</v>
      </c>
      <c r="NWK69" s="831">
        <f t="shared" si="5046"/>
        <v>0</v>
      </c>
      <c r="NWM69" s="831">
        <f t="shared" si="5046"/>
        <v>0</v>
      </c>
      <c r="NWO69" s="831">
        <f t="shared" si="5046"/>
        <v>0</v>
      </c>
      <c r="NWQ69" s="831">
        <f t="shared" si="5046"/>
        <v>0</v>
      </c>
      <c r="NWS69" s="831">
        <f t="shared" si="5046"/>
        <v>0</v>
      </c>
      <c r="NWU69" s="831">
        <f t="shared" si="5046"/>
        <v>0</v>
      </c>
      <c r="NWW69" s="831">
        <f t="shared" si="5046"/>
        <v>0</v>
      </c>
      <c r="NWY69" s="831">
        <f t="shared" si="5046"/>
        <v>0</v>
      </c>
      <c r="NXA69" s="831">
        <f t="shared" si="5046"/>
        <v>0</v>
      </c>
      <c r="NXC69" s="831">
        <f t="shared" si="5046"/>
        <v>0</v>
      </c>
      <c r="NXE69" s="831">
        <f t="shared" si="5046"/>
        <v>0</v>
      </c>
      <c r="NXG69" s="831">
        <f t="shared" si="5046"/>
        <v>0</v>
      </c>
      <c r="NXI69" s="831">
        <f t="shared" si="5046"/>
        <v>0</v>
      </c>
      <c r="NXK69" s="831">
        <f t="shared" si="5046"/>
        <v>0</v>
      </c>
      <c r="NXM69" s="831">
        <f t="shared" si="5046"/>
        <v>0</v>
      </c>
      <c r="NXO69" s="831">
        <f t="shared" si="5046"/>
        <v>0</v>
      </c>
      <c r="NXQ69" s="831">
        <f t="shared" si="5046"/>
        <v>0</v>
      </c>
      <c r="NXS69" s="831">
        <f t="shared" si="5046"/>
        <v>0</v>
      </c>
      <c r="NXU69" s="831">
        <f t="shared" si="5046"/>
        <v>0</v>
      </c>
      <c r="NXW69" s="831">
        <f t="shared" si="5046"/>
        <v>0</v>
      </c>
      <c r="NXY69" s="831">
        <f t="shared" si="5046"/>
        <v>0</v>
      </c>
      <c r="NYA69" s="831">
        <f t="shared" si="5046"/>
        <v>0</v>
      </c>
      <c r="NYC69" s="831">
        <f t="shared" si="5046"/>
        <v>0</v>
      </c>
      <c r="NYE69" s="831">
        <f t="shared" si="5046"/>
        <v>0</v>
      </c>
      <c r="NYG69" s="831">
        <f t="shared" si="5046"/>
        <v>0</v>
      </c>
      <c r="NYI69" s="831">
        <f t="shared" si="5046"/>
        <v>0</v>
      </c>
      <c r="NYK69" s="831">
        <f t="shared" si="5046"/>
        <v>0</v>
      </c>
      <c r="NYM69" s="831">
        <f t="shared" si="5046"/>
        <v>0</v>
      </c>
      <c r="NYO69" s="831">
        <f t="shared" si="5046"/>
        <v>0</v>
      </c>
      <c r="NYQ69" s="831">
        <f t="shared" si="5046"/>
        <v>0</v>
      </c>
      <c r="NYS69" s="831">
        <f t="shared" si="5046"/>
        <v>0</v>
      </c>
      <c r="NYU69" s="831">
        <f t="shared" si="5078"/>
        <v>0</v>
      </c>
      <c r="NYW69" s="831">
        <f t="shared" si="5078"/>
        <v>0</v>
      </c>
      <c r="NYY69" s="831">
        <f t="shared" si="5078"/>
        <v>0</v>
      </c>
      <c r="NZA69" s="831">
        <f t="shared" si="5078"/>
        <v>0</v>
      </c>
      <c r="NZC69" s="831">
        <f t="shared" si="5078"/>
        <v>0</v>
      </c>
      <c r="NZE69" s="831">
        <f t="shared" si="5078"/>
        <v>0</v>
      </c>
      <c r="NZG69" s="831">
        <f t="shared" si="5078"/>
        <v>0</v>
      </c>
      <c r="NZI69" s="831">
        <f t="shared" si="5078"/>
        <v>0</v>
      </c>
      <c r="NZK69" s="831">
        <f t="shared" si="5078"/>
        <v>0</v>
      </c>
      <c r="NZM69" s="831">
        <f t="shared" si="5078"/>
        <v>0</v>
      </c>
      <c r="NZO69" s="831">
        <f t="shared" si="5078"/>
        <v>0</v>
      </c>
      <c r="NZQ69" s="831">
        <f t="shared" si="5078"/>
        <v>0</v>
      </c>
      <c r="NZS69" s="831">
        <f t="shared" si="5078"/>
        <v>0</v>
      </c>
      <c r="NZU69" s="831">
        <f t="shared" si="5078"/>
        <v>0</v>
      </c>
      <c r="NZW69" s="831">
        <f t="shared" si="5078"/>
        <v>0</v>
      </c>
      <c r="NZY69" s="831">
        <f t="shared" si="5078"/>
        <v>0</v>
      </c>
      <c r="OAA69" s="831">
        <f t="shared" si="5078"/>
        <v>0</v>
      </c>
      <c r="OAC69" s="831">
        <f t="shared" si="5078"/>
        <v>0</v>
      </c>
      <c r="OAE69" s="831">
        <f t="shared" si="5078"/>
        <v>0</v>
      </c>
      <c r="OAG69" s="831">
        <f t="shared" si="5078"/>
        <v>0</v>
      </c>
      <c r="OAI69" s="831">
        <f t="shared" si="5078"/>
        <v>0</v>
      </c>
      <c r="OAK69" s="831">
        <f t="shared" si="5078"/>
        <v>0</v>
      </c>
      <c r="OAM69" s="831">
        <f t="shared" si="5078"/>
        <v>0</v>
      </c>
      <c r="OAO69" s="831">
        <f t="shared" si="5078"/>
        <v>0</v>
      </c>
      <c r="OAQ69" s="831">
        <f t="shared" si="5078"/>
        <v>0</v>
      </c>
      <c r="OAS69" s="831">
        <f t="shared" si="5078"/>
        <v>0</v>
      </c>
      <c r="OAU69" s="831">
        <f t="shared" si="5078"/>
        <v>0</v>
      </c>
      <c r="OAW69" s="831">
        <f t="shared" si="5078"/>
        <v>0</v>
      </c>
      <c r="OAY69" s="831">
        <f t="shared" si="5078"/>
        <v>0</v>
      </c>
      <c r="OBA69" s="831">
        <f t="shared" si="5078"/>
        <v>0</v>
      </c>
      <c r="OBC69" s="831">
        <f t="shared" si="5078"/>
        <v>0</v>
      </c>
      <c r="OBE69" s="831">
        <f t="shared" si="5078"/>
        <v>0</v>
      </c>
      <c r="OBG69" s="831">
        <f t="shared" si="5110"/>
        <v>0</v>
      </c>
      <c r="OBI69" s="831">
        <f t="shared" si="5110"/>
        <v>0</v>
      </c>
      <c r="OBK69" s="831">
        <f t="shared" si="5110"/>
        <v>0</v>
      </c>
      <c r="OBM69" s="831">
        <f t="shared" si="5110"/>
        <v>0</v>
      </c>
      <c r="OBO69" s="831">
        <f t="shared" si="5110"/>
        <v>0</v>
      </c>
      <c r="OBQ69" s="831">
        <f t="shared" si="5110"/>
        <v>0</v>
      </c>
      <c r="OBS69" s="831">
        <f t="shared" si="5110"/>
        <v>0</v>
      </c>
      <c r="OBU69" s="831">
        <f t="shared" si="5110"/>
        <v>0</v>
      </c>
      <c r="OBW69" s="831">
        <f t="shared" si="5110"/>
        <v>0</v>
      </c>
      <c r="OBY69" s="831">
        <f t="shared" si="5110"/>
        <v>0</v>
      </c>
      <c r="OCA69" s="831">
        <f t="shared" si="5110"/>
        <v>0</v>
      </c>
      <c r="OCC69" s="831">
        <f t="shared" si="5110"/>
        <v>0</v>
      </c>
      <c r="OCE69" s="831">
        <f t="shared" si="5110"/>
        <v>0</v>
      </c>
      <c r="OCG69" s="831">
        <f t="shared" si="5110"/>
        <v>0</v>
      </c>
      <c r="OCI69" s="831">
        <f t="shared" si="5110"/>
        <v>0</v>
      </c>
      <c r="OCK69" s="831">
        <f t="shared" si="5110"/>
        <v>0</v>
      </c>
      <c r="OCM69" s="831">
        <f t="shared" si="5110"/>
        <v>0</v>
      </c>
      <c r="OCO69" s="831">
        <f t="shared" si="5110"/>
        <v>0</v>
      </c>
      <c r="OCQ69" s="831">
        <f t="shared" si="5110"/>
        <v>0</v>
      </c>
      <c r="OCS69" s="831">
        <f t="shared" si="5110"/>
        <v>0</v>
      </c>
      <c r="OCU69" s="831">
        <f t="shared" si="5110"/>
        <v>0</v>
      </c>
      <c r="OCW69" s="831">
        <f t="shared" si="5110"/>
        <v>0</v>
      </c>
      <c r="OCY69" s="831">
        <f t="shared" si="5110"/>
        <v>0</v>
      </c>
      <c r="ODA69" s="831">
        <f t="shared" si="5110"/>
        <v>0</v>
      </c>
      <c r="ODC69" s="831">
        <f t="shared" si="5110"/>
        <v>0</v>
      </c>
      <c r="ODE69" s="831">
        <f t="shared" si="5110"/>
        <v>0</v>
      </c>
      <c r="ODG69" s="831">
        <f t="shared" si="5110"/>
        <v>0</v>
      </c>
      <c r="ODI69" s="831">
        <f t="shared" si="5110"/>
        <v>0</v>
      </c>
      <c r="ODK69" s="831">
        <f t="shared" si="5110"/>
        <v>0</v>
      </c>
      <c r="ODM69" s="831">
        <f t="shared" si="5110"/>
        <v>0</v>
      </c>
      <c r="ODO69" s="831">
        <f t="shared" si="5110"/>
        <v>0</v>
      </c>
      <c r="ODQ69" s="831">
        <f t="shared" si="5110"/>
        <v>0</v>
      </c>
      <c r="ODS69" s="831">
        <f t="shared" si="5142"/>
        <v>0</v>
      </c>
      <c r="ODU69" s="831">
        <f t="shared" si="5142"/>
        <v>0</v>
      </c>
      <c r="ODW69" s="831">
        <f t="shared" si="5142"/>
        <v>0</v>
      </c>
      <c r="ODY69" s="831">
        <f t="shared" si="5142"/>
        <v>0</v>
      </c>
      <c r="OEA69" s="831">
        <f t="shared" si="5142"/>
        <v>0</v>
      </c>
      <c r="OEC69" s="831">
        <f t="shared" si="5142"/>
        <v>0</v>
      </c>
      <c r="OEE69" s="831">
        <f t="shared" si="5142"/>
        <v>0</v>
      </c>
      <c r="OEG69" s="831">
        <f t="shared" si="5142"/>
        <v>0</v>
      </c>
      <c r="OEI69" s="831">
        <f t="shared" si="5142"/>
        <v>0</v>
      </c>
      <c r="OEK69" s="831">
        <f t="shared" si="5142"/>
        <v>0</v>
      </c>
      <c r="OEM69" s="831">
        <f t="shared" si="5142"/>
        <v>0</v>
      </c>
      <c r="OEO69" s="831">
        <f t="shared" si="5142"/>
        <v>0</v>
      </c>
      <c r="OEQ69" s="831">
        <f t="shared" si="5142"/>
        <v>0</v>
      </c>
      <c r="OES69" s="831">
        <f t="shared" si="5142"/>
        <v>0</v>
      </c>
      <c r="OEU69" s="831">
        <f t="shared" si="5142"/>
        <v>0</v>
      </c>
      <c r="OEW69" s="831">
        <f t="shared" si="5142"/>
        <v>0</v>
      </c>
      <c r="OEY69" s="831">
        <f t="shared" si="5142"/>
        <v>0</v>
      </c>
      <c r="OFA69" s="831">
        <f t="shared" si="5142"/>
        <v>0</v>
      </c>
      <c r="OFC69" s="831">
        <f t="shared" si="5142"/>
        <v>0</v>
      </c>
      <c r="OFE69" s="831">
        <f t="shared" si="5142"/>
        <v>0</v>
      </c>
      <c r="OFG69" s="831">
        <f t="shared" si="5142"/>
        <v>0</v>
      </c>
      <c r="OFI69" s="831">
        <f t="shared" si="5142"/>
        <v>0</v>
      </c>
      <c r="OFK69" s="831">
        <f t="shared" si="5142"/>
        <v>0</v>
      </c>
      <c r="OFM69" s="831">
        <f t="shared" si="5142"/>
        <v>0</v>
      </c>
      <c r="OFO69" s="831">
        <f t="shared" si="5142"/>
        <v>0</v>
      </c>
      <c r="OFQ69" s="831">
        <f t="shared" si="5142"/>
        <v>0</v>
      </c>
      <c r="OFS69" s="831">
        <f t="shared" si="5142"/>
        <v>0</v>
      </c>
      <c r="OFU69" s="831">
        <f t="shared" si="5142"/>
        <v>0</v>
      </c>
      <c r="OFW69" s="831">
        <f t="shared" si="5142"/>
        <v>0</v>
      </c>
      <c r="OFY69" s="831">
        <f t="shared" si="5142"/>
        <v>0</v>
      </c>
      <c r="OGA69" s="831">
        <f t="shared" si="5142"/>
        <v>0</v>
      </c>
      <c r="OGC69" s="831">
        <f t="shared" si="5142"/>
        <v>0</v>
      </c>
      <c r="OGE69" s="831">
        <f t="shared" si="5174"/>
        <v>0</v>
      </c>
      <c r="OGG69" s="831">
        <f t="shared" si="5174"/>
        <v>0</v>
      </c>
      <c r="OGI69" s="831">
        <f t="shared" si="5174"/>
        <v>0</v>
      </c>
      <c r="OGK69" s="831">
        <f t="shared" si="5174"/>
        <v>0</v>
      </c>
      <c r="OGM69" s="831">
        <f t="shared" si="5174"/>
        <v>0</v>
      </c>
      <c r="OGO69" s="831">
        <f t="shared" si="5174"/>
        <v>0</v>
      </c>
      <c r="OGQ69" s="831">
        <f t="shared" si="5174"/>
        <v>0</v>
      </c>
      <c r="OGS69" s="831">
        <f t="shared" si="5174"/>
        <v>0</v>
      </c>
      <c r="OGU69" s="831">
        <f t="shared" si="5174"/>
        <v>0</v>
      </c>
      <c r="OGW69" s="831">
        <f t="shared" si="5174"/>
        <v>0</v>
      </c>
      <c r="OGY69" s="831">
        <f t="shared" si="5174"/>
        <v>0</v>
      </c>
      <c r="OHA69" s="831">
        <f t="shared" si="5174"/>
        <v>0</v>
      </c>
      <c r="OHC69" s="831">
        <f t="shared" si="5174"/>
        <v>0</v>
      </c>
      <c r="OHE69" s="831">
        <f t="shared" si="5174"/>
        <v>0</v>
      </c>
      <c r="OHG69" s="831">
        <f t="shared" si="5174"/>
        <v>0</v>
      </c>
      <c r="OHI69" s="831">
        <f t="shared" si="5174"/>
        <v>0</v>
      </c>
      <c r="OHK69" s="831">
        <f t="shared" si="5174"/>
        <v>0</v>
      </c>
      <c r="OHM69" s="831">
        <f t="shared" si="5174"/>
        <v>0</v>
      </c>
      <c r="OHO69" s="831">
        <f t="shared" si="5174"/>
        <v>0</v>
      </c>
      <c r="OHQ69" s="831">
        <f t="shared" si="5174"/>
        <v>0</v>
      </c>
      <c r="OHS69" s="831">
        <f t="shared" si="5174"/>
        <v>0</v>
      </c>
      <c r="OHU69" s="831">
        <f t="shared" si="5174"/>
        <v>0</v>
      </c>
      <c r="OHW69" s="831">
        <f t="shared" si="5174"/>
        <v>0</v>
      </c>
      <c r="OHY69" s="831">
        <f t="shared" si="5174"/>
        <v>0</v>
      </c>
      <c r="OIA69" s="831">
        <f t="shared" si="5174"/>
        <v>0</v>
      </c>
      <c r="OIC69" s="831">
        <f t="shared" si="5174"/>
        <v>0</v>
      </c>
      <c r="OIE69" s="831">
        <f t="shared" si="5174"/>
        <v>0</v>
      </c>
      <c r="OIG69" s="831">
        <f t="shared" si="5174"/>
        <v>0</v>
      </c>
      <c r="OII69" s="831">
        <f t="shared" si="5174"/>
        <v>0</v>
      </c>
      <c r="OIK69" s="831">
        <f t="shared" si="5174"/>
        <v>0</v>
      </c>
      <c r="OIM69" s="831">
        <f t="shared" si="5174"/>
        <v>0</v>
      </c>
      <c r="OIO69" s="831">
        <f t="shared" si="5174"/>
        <v>0</v>
      </c>
      <c r="OIQ69" s="831">
        <f t="shared" si="5206"/>
        <v>0</v>
      </c>
      <c r="OIS69" s="831">
        <f t="shared" si="5206"/>
        <v>0</v>
      </c>
      <c r="OIU69" s="831">
        <f t="shared" si="5206"/>
        <v>0</v>
      </c>
      <c r="OIW69" s="831">
        <f t="shared" si="5206"/>
        <v>0</v>
      </c>
      <c r="OIY69" s="831">
        <f t="shared" si="5206"/>
        <v>0</v>
      </c>
      <c r="OJA69" s="831">
        <f t="shared" si="5206"/>
        <v>0</v>
      </c>
      <c r="OJC69" s="831">
        <f t="shared" si="5206"/>
        <v>0</v>
      </c>
      <c r="OJE69" s="831">
        <f t="shared" si="5206"/>
        <v>0</v>
      </c>
      <c r="OJG69" s="831">
        <f t="shared" si="5206"/>
        <v>0</v>
      </c>
      <c r="OJI69" s="831">
        <f t="shared" si="5206"/>
        <v>0</v>
      </c>
      <c r="OJK69" s="831">
        <f t="shared" si="5206"/>
        <v>0</v>
      </c>
      <c r="OJM69" s="831">
        <f t="shared" si="5206"/>
        <v>0</v>
      </c>
      <c r="OJO69" s="831">
        <f t="shared" si="5206"/>
        <v>0</v>
      </c>
      <c r="OJQ69" s="831">
        <f t="shared" si="5206"/>
        <v>0</v>
      </c>
      <c r="OJS69" s="831">
        <f t="shared" si="5206"/>
        <v>0</v>
      </c>
      <c r="OJU69" s="831">
        <f t="shared" si="5206"/>
        <v>0</v>
      </c>
      <c r="OJW69" s="831">
        <f t="shared" si="5206"/>
        <v>0</v>
      </c>
      <c r="OJY69" s="831">
        <f t="shared" si="5206"/>
        <v>0</v>
      </c>
      <c r="OKA69" s="831">
        <f t="shared" si="5206"/>
        <v>0</v>
      </c>
      <c r="OKC69" s="831">
        <f t="shared" si="5206"/>
        <v>0</v>
      </c>
      <c r="OKE69" s="831">
        <f t="shared" si="5206"/>
        <v>0</v>
      </c>
      <c r="OKG69" s="831">
        <f t="shared" si="5206"/>
        <v>0</v>
      </c>
      <c r="OKI69" s="831">
        <f t="shared" si="5206"/>
        <v>0</v>
      </c>
      <c r="OKK69" s="831">
        <f t="shared" si="5206"/>
        <v>0</v>
      </c>
      <c r="OKM69" s="831">
        <f t="shared" si="5206"/>
        <v>0</v>
      </c>
      <c r="OKO69" s="831">
        <f t="shared" si="5206"/>
        <v>0</v>
      </c>
      <c r="OKQ69" s="831">
        <f t="shared" si="5206"/>
        <v>0</v>
      </c>
      <c r="OKS69" s="831">
        <f t="shared" si="5206"/>
        <v>0</v>
      </c>
      <c r="OKU69" s="831">
        <f t="shared" si="5206"/>
        <v>0</v>
      </c>
      <c r="OKW69" s="831">
        <f t="shared" si="5206"/>
        <v>0</v>
      </c>
      <c r="OKY69" s="831">
        <f t="shared" si="5206"/>
        <v>0</v>
      </c>
      <c r="OLA69" s="831">
        <f t="shared" si="5206"/>
        <v>0</v>
      </c>
      <c r="OLC69" s="831">
        <f t="shared" si="5238"/>
        <v>0</v>
      </c>
      <c r="OLE69" s="831">
        <f t="shared" si="5238"/>
        <v>0</v>
      </c>
      <c r="OLG69" s="831">
        <f t="shared" si="5238"/>
        <v>0</v>
      </c>
      <c r="OLI69" s="831">
        <f t="shared" si="5238"/>
        <v>0</v>
      </c>
      <c r="OLK69" s="831">
        <f t="shared" si="5238"/>
        <v>0</v>
      </c>
      <c r="OLM69" s="831">
        <f t="shared" si="5238"/>
        <v>0</v>
      </c>
      <c r="OLO69" s="831">
        <f t="shared" si="5238"/>
        <v>0</v>
      </c>
      <c r="OLQ69" s="831">
        <f t="shared" si="5238"/>
        <v>0</v>
      </c>
      <c r="OLS69" s="831">
        <f t="shared" si="5238"/>
        <v>0</v>
      </c>
      <c r="OLU69" s="831">
        <f t="shared" si="5238"/>
        <v>0</v>
      </c>
      <c r="OLW69" s="831">
        <f t="shared" si="5238"/>
        <v>0</v>
      </c>
      <c r="OLY69" s="831">
        <f t="shared" si="5238"/>
        <v>0</v>
      </c>
      <c r="OMA69" s="831">
        <f t="shared" si="5238"/>
        <v>0</v>
      </c>
      <c r="OMC69" s="831">
        <f t="shared" si="5238"/>
        <v>0</v>
      </c>
      <c r="OME69" s="831">
        <f t="shared" si="5238"/>
        <v>0</v>
      </c>
      <c r="OMG69" s="831">
        <f t="shared" si="5238"/>
        <v>0</v>
      </c>
      <c r="OMI69" s="831">
        <f t="shared" si="5238"/>
        <v>0</v>
      </c>
      <c r="OMK69" s="831">
        <f t="shared" si="5238"/>
        <v>0</v>
      </c>
      <c r="OMM69" s="831">
        <f t="shared" si="5238"/>
        <v>0</v>
      </c>
      <c r="OMO69" s="831">
        <f t="shared" si="5238"/>
        <v>0</v>
      </c>
      <c r="OMQ69" s="831">
        <f t="shared" si="5238"/>
        <v>0</v>
      </c>
      <c r="OMS69" s="831">
        <f t="shared" si="5238"/>
        <v>0</v>
      </c>
      <c r="OMU69" s="831">
        <f t="shared" si="5238"/>
        <v>0</v>
      </c>
      <c r="OMW69" s="831">
        <f t="shared" si="5238"/>
        <v>0</v>
      </c>
      <c r="OMY69" s="831">
        <f t="shared" si="5238"/>
        <v>0</v>
      </c>
      <c r="ONA69" s="831">
        <f t="shared" si="5238"/>
        <v>0</v>
      </c>
      <c r="ONC69" s="831">
        <f t="shared" si="5238"/>
        <v>0</v>
      </c>
      <c r="ONE69" s="831">
        <f t="shared" si="5238"/>
        <v>0</v>
      </c>
      <c r="ONG69" s="831">
        <f t="shared" si="5238"/>
        <v>0</v>
      </c>
      <c r="ONI69" s="831">
        <f t="shared" si="5238"/>
        <v>0</v>
      </c>
      <c r="ONK69" s="831">
        <f t="shared" si="5238"/>
        <v>0</v>
      </c>
      <c r="ONM69" s="831">
        <f t="shared" si="5238"/>
        <v>0</v>
      </c>
      <c r="ONO69" s="831">
        <f t="shared" si="5270"/>
        <v>0</v>
      </c>
      <c r="ONQ69" s="831">
        <f t="shared" si="5270"/>
        <v>0</v>
      </c>
      <c r="ONS69" s="831">
        <f t="shared" si="5270"/>
        <v>0</v>
      </c>
      <c r="ONU69" s="831">
        <f t="shared" si="5270"/>
        <v>0</v>
      </c>
      <c r="ONW69" s="831">
        <f t="shared" si="5270"/>
        <v>0</v>
      </c>
      <c r="ONY69" s="831">
        <f t="shared" si="5270"/>
        <v>0</v>
      </c>
      <c r="OOA69" s="831">
        <f t="shared" si="5270"/>
        <v>0</v>
      </c>
      <c r="OOC69" s="831">
        <f t="shared" si="5270"/>
        <v>0</v>
      </c>
      <c r="OOE69" s="831">
        <f t="shared" si="5270"/>
        <v>0</v>
      </c>
      <c r="OOG69" s="831">
        <f t="shared" si="5270"/>
        <v>0</v>
      </c>
      <c r="OOI69" s="831">
        <f t="shared" si="5270"/>
        <v>0</v>
      </c>
      <c r="OOK69" s="831">
        <f t="shared" si="5270"/>
        <v>0</v>
      </c>
      <c r="OOM69" s="831">
        <f t="shared" si="5270"/>
        <v>0</v>
      </c>
      <c r="OOO69" s="831">
        <f t="shared" si="5270"/>
        <v>0</v>
      </c>
      <c r="OOQ69" s="831">
        <f t="shared" si="5270"/>
        <v>0</v>
      </c>
      <c r="OOS69" s="831">
        <f t="shared" si="5270"/>
        <v>0</v>
      </c>
      <c r="OOU69" s="831">
        <f t="shared" si="5270"/>
        <v>0</v>
      </c>
      <c r="OOW69" s="831">
        <f t="shared" si="5270"/>
        <v>0</v>
      </c>
      <c r="OOY69" s="831">
        <f t="shared" si="5270"/>
        <v>0</v>
      </c>
      <c r="OPA69" s="831">
        <f t="shared" si="5270"/>
        <v>0</v>
      </c>
      <c r="OPC69" s="831">
        <f t="shared" si="5270"/>
        <v>0</v>
      </c>
      <c r="OPE69" s="831">
        <f t="shared" si="5270"/>
        <v>0</v>
      </c>
      <c r="OPG69" s="831">
        <f t="shared" si="5270"/>
        <v>0</v>
      </c>
      <c r="OPI69" s="831">
        <f t="shared" si="5270"/>
        <v>0</v>
      </c>
      <c r="OPK69" s="831">
        <f t="shared" si="5270"/>
        <v>0</v>
      </c>
      <c r="OPM69" s="831">
        <f t="shared" si="5270"/>
        <v>0</v>
      </c>
      <c r="OPO69" s="831">
        <f t="shared" si="5270"/>
        <v>0</v>
      </c>
      <c r="OPQ69" s="831">
        <f t="shared" si="5270"/>
        <v>0</v>
      </c>
      <c r="OPS69" s="831">
        <f t="shared" si="5270"/>
        <v>0</v>
      </c>
      <c r="OPU69" s="831">
        <f t="shared" si="5270"/>
        <v>0</v>
      </c>
      <c r="OPW69" s="831">
        <f t="shared" si="5270"/>
        <v>0</v>
      </c>
      <c r="OPY69" s="831">
        <f t="shared" si="5270"/>
        <v>0</v>
      </c>
      <c r="OQA69" s="831">
        <f t="shared" si="5302"/>
        <v>0</v>
      </c>
      <c r="OQC69" s="831">
        <f t="shared" si="5302"/>
        <v>0</v>
      </c>
      <c r="OQE69" s="831">
        <f t="shared" si="5302"/>
        <v>0</v>
      </c>
      <c r="OQG69" s="831">
        <f t="shared" si="5302"/>
        <v>0</v>
      </c>
      <c r="OQI69" s="831">
        <f t="shared" si="5302"/>
        <v>0</v>
      </c>
      <c r="OQK69" s="831">
        <f t="shared" si="5302"/>
        <v>0</v>
      </c>
      <c r="OQM69" s="831">
        <f t="shared" si="5302"/>
        <v>0</v>
      </c>
      <c r="OQO69" s="831">
        <f t="shared" si="5302"/>
        <v>0</v>
      </c>
      <c r="OQQ69" s="831">
        <f t="shared" si="5302"/>
        <v>0</v>
      </c>
      <c r="OQS69" s="831">
        <f t="shared" si="5302"/>
        <v>0</v>
      </c>
      <c r="OQU69" s="831">
        <f t="shared" si="5302"/>
        <v>0</v>
      </c>
      <c r="OQW69" s="831">
        <f t="shared" si="5302"/>
        <v>0</v>
      </c>
      <c r="OQY69" s="831">
        <f t="shared" si="5302"/>
        <v>0</v>
      </c>
      <c r="ORA69" s="831">
        <f t="shared" si="5302"/>
        <v>0</v>
      </c>
      <c r="ORC69" s="831">
        <f t="shared" si="5302"/>
        <v>0</v>
      </c>
      <c r="ORE69" s="831">
        <f t="shared" si="5302"/>
        <v>0</v>
      </c>
      <c r="ORG69" s="831">
        <f t="shared" si="5302"/>
        <v>0</v>
      </c>
      <c r="ORI69" s="831">
        <f t="shared" si="5302"/>
        <v>0</v>
      </c>
      <c r="ORK69" s="831">
        <f t="shared" si="5302"/>
        <v>0</v>
      </c>
      <c r="ORM69" s="831">
        <f t="shared" si="5302"/>
        <v>0</v>
      </c>
      <c r="ORO69" s="831">
        <f t="shared" si="5302"/>
        <v>0</v>
      </c>
      <c r="ORQ69" s="831">
        <f t="shared" si="5302"/>
        <v>0</v>
      </c>
      <c r="ORS69" s="831">
        <f t="shared" si="5302"/>
        <v>0</v>
      </c>
      <c r="ORU69" s="831">
        <f t="shared" si="5302"/>
        <v>0</v>
      </c>
      <c r="ORW69" s="831">
        <f t="shared" si="5302"/>
        <v>0</v>
      </c>
      <c r="ORY69" s="831">
        <f t="shared" si="5302"/>
        <v>0</v>
      </c>
      <c r="OSA69" s="831">
        <f t="shared" si="5302"/>
        <v>0</v>
      </c>
      <c r="OSC69" s="831">
        <f t="shared" si="5302"/>
        <v>0</v>
      </c>
      <c r="OSE69" s="831">
        <f t="shared" si="5302"/>
        <v>0</v>
      </c>
      <c r="OSG69" s="831">
        <f t="shared" si="5302"/>
        <v>0</v>
      </c>
      <c r="OSI69" s="831">
        <f t="shared" si="5302"/>
        <v>0</v>
      </c>
      <c r="OSK69" s="831">
        <f t="shared" si="5302"/>
        <v>0</v>
      </c>
      <c r="OSM69" s="831">
        <f t="shared" si="5334"/>
        <v>0</v>
      </c>
      <c r="OSO69" s="831">
        <f t="shared" si="5334"/>
        <v>0</v>
      </c>
      <c r="OSQ69" s="831">
        <f t="shared" si="5334"/>
        <v>0</v>
      </c>
      <c r="OSS69" s="831">
        <f t="shared" si="5334"/>
        <v>0</v>
      </c>
      <c r="OSU69" s="831">
        <f t="shared" si="5334"/>
        <v>0</v>
      </c>
      <c r="OSW69" s="831">
        <f t="shared" si="5334"/>
        <v>0</v>
      </c>
      <c r="OSY69" s="831">
        <f t="shared" si="5334"/>
        <v>0</v>
      </c>
      <c r="OTA69" s="831">
        <f t="shared" si="5334"/>
        <v>0</v>
      </c>
      <c r="OTC69" s="831">
        <f t="shared" si="5334"/>
        <v>0</v>
      </c>
      <c r="OTE69" s="831">
        <f t="shared" si="5334"/>
        <v>0</v>
      </c>
      <c r="OTG69" s="831">
        <f t="shared" si="5334"/>
        <v>0</v>
      </c>
      <c r="OTI69" s="831">
        <f t="shared" si="5334"/>
        <v>0</v>
      </c>
      <c r="OTK69" s="831">
        <f t="shared" si="5334"/>
        <v>0</v>
      </c>
      <c r="OTM69" s="831">
        <f t="shared" si="5334"/>
        <v>0</v>
      </c>
      <c r="OTO69" s="831">
        <f t="shared" si="5334"/>
        <v>0</v>
      </c>
      <c r="OTQ69" s="831">
        <f t="shared" si="5334"/>
        <v>0</v>
      </c>
      <c r="OTS69" s="831">
        <f t="shared" si="5334"/>
        <v>0</v>
      </c>
      <c r="OTU69" s="831">
        <f t="shared" si="5334"/>
        <v>0</v>
      </c>
      <c r="OTW69" s="831">
        <f t="shared" si="5334"/>
        <v>0</v>
      </c>
      <c r="OTY69" s="831">
        <f t="shared" si="5334"/>
        <v>0</v>
      </c>
      <c r="OUA69" s="831">
        <f t="shared" si="5334"/>
        <v>0</v>
      </c>
      <c r="OUC69" s="831">
        <f t="shared" si="5334"/>
        <v>0</v>
      </c>
      <c r="OUE69" s="831">
        <f t="shared" si="5334"/>
        <v>0</v>
      </c>
      <c r="OUG69" s="831">
        <f t="shared" si="5334"/>
        <v>0</v>
      </c>
      <c r="OUI69" s="831">
        <f t="shared" si="5334"/>
        <v>0</v>
      </c>
      <c r="OUK69" s="831">
        <f t="shared" si="5334"/>
        <v>0</v>
      </c>
      <c r="OUM69" s="831">
        <f t="shared" si="5334"/>
        <v>0</v>
      </c>
      <c r="OUO69" s="831">
        <f t="shared" si="5334"/>
        <v>0</v>
      </c>
      <c r="OUQ69" s="831">
        <f t="shared" si="5334"/>
        <v>0</v>
      </c>
      <c r="OUS69" s="831">
        <f t="shared" si="5334"/>
        <v>0</v>
      </c>
      <c r="OUU69" s="831">
        <f t="shared" si="5334"/>
        <v>0</v>
      </c>
      <c r="OUW69" s="831">
        <f t="shared" si="5334"/>
        <v>0</v>
      </c>
      <c r="OUY69" s="831">
        <f t="shared" si="5366"/>
        <v>0</v>
      </c>
      <c r="OVA69" s="831">
        <f t="shared" si="5366"/>
        <v>0</v>
      </c>
      <c r="OVC69" s="831">
        <f t="shared" si="5366"/>
        <v>0</v>
      </c>
      <c r="OVE69" s="831">
        <f t="shared" si="5366"/>
        <v>0</v>
      </c>
      <c r="OVG69" s="831">
        <f t="shared" si="5366"/>
        <v>0</v>
      </c>
      <c r="OVI69" s="831">
        <f t="shared" si="5366"/>
        <v>0</v>
      </c>
      <c r="OVK69" s="831">
        <f t="shared" si="5366"/>
        <v>0</v>
      </c>
      <c r="OVM69" s="831">
        <f t="shared" si="5366"/>
        <v>0</v>
      </c>
      <c r="OVO69" s="831">
        <f t="shared" si="5366"/>
        <v>0</v>
      </c>
      <c r="OVQ69" s="831">
        <f t="shared" si="5366"/>
        <v>0</v>
      </c>
      <c r="OVS69" s="831">
        <f t="shared" si="5366"/>
        <v>0</v>
      </c>
      <c r="OVU69" s="831">
        <f t="shared" si="5366"/>
        <v>0</v>
      </c>
      <c r="OVW69" s="831">
        <f t="shared" si="5366"/>
        <v>0</v>
      </c>
      <c r="OVY69" s="831">
        <f t="shared" si="5366"/>
        <v>0</v>
      </c>
      <c r="OWA69" s="831">
        <f t="shared" si="5366"/>
        <v>0</v>
      </c>
      <c r="OWC69" s="831">
        <f t="shared" si="5366"/>
        <v>0</v>
      </c>
      <c r="OWE69" s="831">
        <f t="shared" si="5366"/>
        <v>0</v>
      </c>
      <c r="OWG69" s="831">
        <f t="shared" si="5366"/>
        <v>0</v>
      </c>
      <c r="OWI69" s="831">
        <f t="shared" si="5366"/>
        <v>0</v>
      </c>
      <c r="OWK69" s="831">
        <f t="shared" si="5366"/>
        <v>0</v>
      </c>
      <c r="OWM69" s="831">
        <f t="shared" si="5366"/>
        <v>0</v>
      </c>
      <c r="OWO69" s="831">
        <f t="shared" si="5366"/>
        <v>0</v>
      </c>
      <c r="OWQ69" s="831">
        <f t="shared" si="5366"/>
        <v>0</v>
      </c>
      <c r="OWS69" s="831">
        <f t="shared" si="5366"/>
        <v>0</v>
      </c>
      <c r="OWU69" s="831">
        <f t="shared" si="5366"/>
        <v>0</v>
      </c>
      <c r="OWW69" s="831">
        <f t="shared" si="5366"/>
        <v>0</v>
      </c>
      <c r="OWY69" s="831">
        <f t="shared" si="5366"/>
        <v>0</v>
      </c>
      <c r="OXA69" s="831">
        <f t="shared" si="5366"/>
        <v>0</v>
      </c>
      <c r="OXC69" s="831">
        <f t="shared" si="5366"/>
        <v>0</v>
      </c>
      <c r="OXE69" s="831">
        <f t="shared" si="5366"/>
        <v>0</v>
      </c>
      <c r="OXG69" s="831">
        <f t="shared" si="5366"/>
        <v>0</v>
      </c>
      <c r="OXI69" s="831">
        <f t="shared" si="5366"/>
        <v>0</v>
      </c>
      <c r="OXK69" s="831">
        <f t="shared" si="5398"/>
        <v>0</v>
      </c>
      <c r="OXM69" s="831">
        <f t="shared" si="5398"/>
        <v>0</v>
      </c>
      <c r="OXO69" s="831">
        <f t="shared" si="5398"/>
        <v>0</v>
      </c>
      <c r="OXQ69" s="831">
        <f t="shared" si="5398"/>
        <v>0</v>
      </c>
      <c r="OXS69" s="831">
        <f t="shared" si="5398"/>
        <v>0</v>
      </c>
      <c r="OXU69" s="831">
        <f t="shared" si="5398"/>
        <v>0</v>
      </c>
      <c r="OXW69" s="831">
        <f t="shared" si="5398"/>
        <v>0</v>
      </c>
      <c r="OXY69" s="831">
        <f t="shared" si="5398"/>
        <v>0</v>
      </c>
      <c r="OYA69" s="831">
        <f t="shared" si="5398"/>
        <v>0</v>
      </c>
      <c r="OYC69" s="831">
        <f t="shared" si="5398"/>
        <v>0</v>
      </c>
      <c r="OYE69" s="831">
        <f t="shared" si="5398"/>
        <v>0</v>
      </c>
      <c r="OYG69" s="831">
        <f t="shared" si="5398"/>
        <v>0</v>
      </c>
      <c r="OYI69" s="831">
        <f t="shared" si="5398"/>
        <v>0</v>
      </c>
      <c r="OYK69" s="831">
        <f t="shared" si="5398"/>
        <v>0</v>
      </c>
      <c r="OYM69" s="831">
        <f t="shared" si="5398"/>
        <v>0</v>
      </c>
      <c r="OYO69" s="831">
        <f t="shared" si="5398"/>
        <v>0</v>
      </c>
      <c r="OYQ69" s="831">
        <f t="shared" si="5398"/>
        <v>0</v>
      </c>
      <c r="OYS69" s="831">
        <f t="shared" si="5398"/>
        <v>0</v>
      </c>
      <c r="OYU69" s="831">
        <f t="shared" si="5398"/>
        <v>0</v>
      </c>
      <c r="OYW69" s="831">
        <f t="shared" si="5398"/>
        <v>0</v>
      </c>
      <c r="OYY69" s="831">
        <f t="shared" si="5398"/>
        <v>0</v>
      </c>
      <c r="OZA69" s="831">
        <f t="shared" si="5398"/>
        <v>0</v>
      </c>
      <c r="OZC69" s="831">
        <f t="shared" si="5398"/>
        <v>0</v>
      </c>
      <c r="OZE69" s="831">
        <f t="shared" si="5398"/>
        <v>0</v>
      </c>
      <c r="OZG69" s="831">
        <f t="shared" si="5398"/>
        <v>0</v>
      </c>
      <c r="OZI69" s="831">
        <f t="shared" si="5398"/>
        <v>0</v>
      </c>
      <c r="OZK69" s="831">
        <f t="shared" si="5398"/>
        <v>0</v>
      </c>
      <c r="OZM69" s="831">
        <f t="shared" si="5398"/>
        <v>0</v>
      </c>
      <c r="OZO69" s="831">
        <f t="shared" si="5398"/>
        <v>0</v>
      </c>
      <c r="OZQ69" s="831">
        <f t="shared" si="5398"/>
        <v>0</v>
      </c>
      <c r="OZS69" s="831">
        <f t="shared" si="5398"/>
        <v>0</v>
      </c>
      <c r="OZU69" s="831">
        <f t="shared" si="5398"/>
        <v>0</v>
      </c>
      <c r="OZW69" s="831">
        <f t="shared" si="5430"/>
        <v>0</v>
      </c>
      <c r="OZY69" s="831">
        <f t="shared" si="5430"/>
        <v>0</v>
      </c>
      <c r="PAA69" s="831">
        <f t="shared" si="5430"/>
        <v>0</v>
      </c>
      <c r="PAC69" s="831">
        <f t="shared" si="5430"/>
        <v>0</v>
      </c>
      <c r="PAE69" s="831">
        <f t="shared" si="5430"/>
        <v>0</v>
      </c>
      <c r="PAG69" s="831">
        <f t="shared" si="5430"/>
        <v>0</v>
      </c>
      <c r="PAI69" s="831">
        <f t="shared" si="5430"/>
        <v>0</v>
      </c>
      <c r="PAK69" s="831">
        <f t="shared" si="5430"/>
        <v>0</v>
      </c>
      <c r="PAM69" s="831">
        <f t="shared" si="5430"/>
        <v>0</v>
      </c>
      <c r="PAO69" s="831">
        <f t="shared" si="5430"/>
        <v>0</v>
      </c>
      <c r="PAQ69" s="831">
        <f t="shared" si="5430"/>
        <v>0</v>
      </c>
      <c r="PAS69" s="831">
        <f t="shared" si="5430"/>
        <v>0</v>
      </c>
      <c r="PAU69" s="831">
        <f t="shared" si="5430"/>
        <v>0</v>
      </c>
      <c r="PAW69" s="831">
        <f t="shared" si="5430"/>
        <v>0</v>
      </c>
      <c r="PAY69" s="831">
        <f t="shared" si="5430"/>
        <v>0</v>
      </c>
      <c r="PBA69" s="831">
        <f t="shared" si="5430"/>
        <v>0</v>
      </c>
      <c r="PBC69" s="831">
        <f t="shared" si="5430"/>
        <v>0</v>
      </c>
      <c r="PBE69" s="831">
        <f t="shared" si="5430"/>
        <v>0</v>
      </c>
      <c r="PBG69" s="831">
        <f t="shared" si="5430"/>
        <v>0</v>
      </c>
      <c r="PBI69" s="831">
        <f t="shared" si="5430"/>
        <v>0</v>
      </c>
      <c r="PBK69" s="831">
        <f t="shared" si="5430"/>
        <v>0</v>
      </c>
      <c r="PBM69" s="831">
        <f t="shared" si="5430"/>
        <v>0</v>
      </c>
      <c r="PBO69" s="831">
        <f t="shared" si="5430"/>
        <v>0</v>
      </c>
      <c r="PBQ69" s="831">
        <f t="shared" si="5430"/>
        <v>0</v>
      </c>
      <c r="PBS69" s="831">
        <f t="shared" si="5430"/>
        <v>0</v>
      </c>
      <c r="PBU69" s="831">
        <f t="shared" si="5430"/>
        <v>0</v>
      </c>
      <c r="PBW69" s="831">
        <f t="shared" si="5430"/>
        <v>0</v>
      </c>
      <c r="PBY69" s="831">
        <f t="shared" si="5430"/>
        <v>0</v>
      </c>
      <c r="PCA69" s="831">
        <f t="shared" si="5430"/>
        <v>0</v>
      </c>
      <c r="PCC69" s="831">
        <f t="shared" si="5430"/>
        <v>0</v>
      </c>
      <c r="PCE69" s="831">
        <f t="shared" si="5430"/>
        <v>0</v>
      </c>
      <c r="PCG69" s="831">
        <f t="shared" si="5430"/>
        <v>0</v>
      </c>
      <c r="PCI69" s="831">
        <f t="shared" si="5462"/>
        <v>0</v>
      </c>
      <c r="PCK69" s="831">
        <f t="shared" si="5462"/>
        <v>0</v>
      </c>
      <c r="PCM69" s="831">
        <f t="shared" si="5462"/>
        <v>0</v>
      </c>
      <c r="PCO69" s="831">
        <f t="shared" si="5462"/>
        <v>0</v>
      </c>
      <c r="PCQ69" s="831">
        <f t="shared" si="5462"/>
        <v>0</v>
      </c>
      <c r="PCS69" s="831">
        <f t="shared" si="5462"/>
        <v>0</v>
      </c>
      <c r="PCU69" s="831">
        <f t="shared" si="5462"/>
        <v>0</v>
      </c>
      <c r="PCW69" s="831">
        <f t="shared" si="5462"/>
        <v>0</v>
      </c>
      <c r="PCY69" s="831">
        <f t="shared" si="5462"/>
        <v>0</v>
      </c>
      <c r="PDA69" s="831">
        <f t="shared" si="5462"/>
        <v>0</v>
      </c>
      <c r="PDC69" s="831">
        <f t="shared" si="5462"/>
        <v>0</v>
      </c>
      <c r="PDE69" s="831">
        <f t="shared" si="5462"/>
        <v>0</v>
      </c>
      <c r="PDG69" s="831">
        <f t="shared" si="5462"/>
        <v>0</v>
      </c>
      <c r="PDI69" s="831">
        <f t="shared" si="5462"/>
        <v>0</v>
      </c>
      <c r="PDK69" s="831">
        <f t="shared" si="5462"/>
        <v>0</v>
      </c>
      <c r="PDM69" s="831">
        <f t="shared" si="5462"/>
        <v>0</v>
      </c>
      <c r="PDO69" s="831">
        <f t="shared" si="5462"/>
        <v>0</v>
      </c>
      <c r="PDQ69" s="831">
        <f t="shared" si="5462"/>
        <v>0</v>
      </c>
      <c r="PDS69" s="831">
        <f t="shared" si="5462"/>
        <v>0</v>
      </c>
      <c r="PDU69" s="831">
        <f t="shared" si="5462"/>
        <v>0</v>
      </c>
      <c r="PDW69" s="831">
        <f t="shared" si="5462"/>
        <v>0</v>
      </c>
      <c r="PDY69" s="831">
        <f t="shared" si="5462"/>
        <v>0</v>
      </c>
      <c r="PEA69" s="831">
        <f t="shared" si="5462"/>
        <v>0</v>
      </c>
      <c r="PEC69" s="831">
        <f t="shared" si="5462"/>
        <v>0</v>
      </c>
      <c r="PEE69" s="831">
        <f t="shared" si="5462"/>
        <v>0</v>
      </c>
      <c r="PEG69" s="831">
        <f t="shared" si="5462"/>
        <v>0</v>
      </c>
      <c r="PEI69" s="831">
        <f t="shared" si="5462"/>
        <v>0</v>
      </c>
      <c r="PEK69" s="831">
        <f t="shared" si="5462"/>
        <v>0</v>
      </c>
      <c r="PEM69" s="831">
        <f t="shared" si="5462"/>
        <v>0</v>
      </c>
      <c r="PEO69" s="831">
        <f t="shared" si="5462"/>
        <v>0</v>
      </c>
      <c r="PEQ69" s="831">
        <f t="shared" si="5462"/>
        <v>0</v>
      </c>
      <c r="PES69" s="831">
        <f t="shared" si="5462"/>
        <v>0</v>
      </c>
      <c r="PEU69" s="831">
        <f t="shared" si="5494"/>
        <v>0</v>
      </c>
      <c r="PEW69" s="831">
        <f t="shared" si="5494"/>
        <v>0</v>
      </c>
      <c r="PEY69" s="831">
        <f t="shared" si="5494"/>
        <v>0</v>
      </c>
      <c r="PFA69" s="831">
        <f t="shared" si="5494"/>
        <v>0</v>
      </c>
      <c r="PFC69" s="831">
        <f t="shared" si="5494"/>
        <v>0</v>
      </c>
      <c r="PFE69" s="831">
        <f t="shared" si="5494"/>
        <v>0</v>
      </c>
      <c r="PFG69" s="831">
        <f t="shared" si="5494"/>
        <v>0</v>
      </c>
      <c r="PFI69" s="831">
        <f t="shared" si="5494"/>
        <v>0</v>
      </c>
      <c r="PFK69" s="831">
        <f t="shared" si="5494"/>
        <v>0</v>
      </c>
      <c r="PFM69" s="831">
        <f t="shared" si="5494"/>
        <v>0</v>
      </c>
      <c r="PFO69" s="831">
        <f t="shared" si="5494"/>
        <v>0</v>
      </c>
      <c r="PFQ69" s="831">
        <f t="shared" si="5494"/>
        <v>0</v>
      </c>
      <c r="PFS69" s="831">
        <f t="shared" si="5494"/>
        <v>0</v>
      </c>
      <c r="PFU69" s="831">
        <f t="shared" si="5494"/>
        <v>0</v>
      </c>
      <c r="PFW69" s="831">
        <f t="shared" si="5494"/>
        <v>0</v>
      </c>
      <c r="PFY69" s="831">
        <f t="shared" si="5494"/>
        <v>0</v>
      </c>
      <c r="PGA69" s="831">
        <f t="shared" si="5494"/>
        <v>0</v>
      </c>
      <c r="PGC69" s="831">
        <f t="shared" si="5494"/>
        <v>0</v>
      </c>
      <c r="PGE69" s="831">
        <f t="shared" si="5494"/>
        <v>0</v>
      </c>
      <c r="PGG69" s="831">
        <f t="shared" si="5494"/>
        <v>0</v>
      </c>
      <c r="PGI69" s="831">
        <f t="shared" si="5494"/>
        <v>0</v>
      </c>
      <c r="PGK69" s="831">
        <f t="shared" si="5494"/>
        <v>0</v>
      </c>
      <c r="PGM69" s="831">
        <f t="shared" si="5494"/>
        <v>0</v>
      </c>
      <c r="PGO69" s="831">
        <f t="shared" si="5494"/>
        <v>0</v>
      </c>
      <c r="PGQ69" s="831">
        <f t="shared" si="5494"/>
        <v>0</v>
      </c>
      <c r="PGS69" s="831">
        <f t="shared" si="5494"/>
        <v>0</v>
      </c>
      <c r="PGU69" s="831">
        <f t="shared" si="5494"/>
        <v>0</v>
      </c>
      <c r="PGW69" s="831">
        <f t="shared" si="5494"/>
        <v>0</v>
      </c>
      <c r="PGY69" s="831">
        <f t="shared" si="5494"/>
        <v>0</v>
      </c>
      <c r="PHA69" s="831">
        <f t="shared" si="5494"/>
        <v>0</v>
      </c>
      <c r="PHC69" s="831">
        <f t="shared" si="5494"/>
        <v>0</v>
      </c>
      <c r="PHE69" s="831">
        <f t="shared" si="5494"/>
        <v>0</v>
      </c>
      <c r="PHG69" s="831">
        <f t="shared" si="5526"/>
        <v>0</v>
      </c>
      <c r="PHI69" s="831">
        <f t="shared" si="5526"/>
        <v>0</v>
      </c>
      <c r="PHK69" s="831">
        <f t="shared" si="5526"/>
        <v>0</v>
      </c>
      <c r="PHM69" s="831">
        <f t="shared" si="5526"/>
        <v>0</v>
      </c>
      <c r="PHO69" s="831">
        <f t="shared" si="5526"/>
        <v>0</v>
      </c>
      <c r="PHQ69" s="831">
        <f t="shared" si="5526"/>
        <v>0</v>
      </c>
      <c r="PHS69" s="831">
        <f t="shared" si="5526"/>
        <v>0</v>
      </c>
      <c r="PHU69" s="831">
        <f t="shared" si="5526"/>
        <v>0</v>
      </c>
      <c r="PHW69" s="831">
        <f t="shared" si="5526"/>
        <v>0</v>
      </c>
      <c r="PHY69" s="831">
        <f t="shared" si="5526"/>
        <v>0</v>
      </c>
      <c r="PIA69" s="831">
        <f t="shared" si="5526"/>
        <v>0</v>
      </c>
      <c r="PIC69" s="831">
        <f t="shared" si="5526"/>
        <v>0</v>
      </c>
      <c r="PIE69" s="831">
        <f t="shared" si="5526"/>
        <v>0</v>
      </c>
      <c r="PIG69" s="831">
        <f t="shared" si="5526"/>
        <v>0</v>
      </c>
      <c r="PII69" s="831">
        <f t="shared" si="5526"/>
        <v>0</v>
      </c>
      <c r="PIK69" s="831">
        <f t="shared" si="5526"/>
        <v>0</v>
      </c>
      <c r="PIM69" s="831">
        <f t="shared" si="5526"/>
        <v>0</v>
      </c>
      <c r="PIO69" s="831">
        <f t="shared" si="5526"/>
        <v>0</v>
      </c>
      <c r="PIQ69" s="831">
        <f t="shared" si="5526"/>
        <v>0</v>
      </c>
      <c r="PIS69" s="831">
        <f t="shared" si="5526"/>
        <v>0</v>
      </c>
      <c r="PIU69" s="831">
        <f t="shared" si="5526"/>
        <v>0</v>
      </c>
      <c r="PIW69" s="831">
        <f t="shared" si="5526"/>
        <v>0</v>
      </c>
      <c r="PIY69" s="831">
        <f t="shared" si="5526"/>
        <v>0</v>
      </c>
      <c r="PJA69" s="831">
        <f t="shared" si="5526"/>
        <v>0</v>
      </c>
      <c r="PJC69" s="831">
        <f t="shared" si="5526"/>
        <v>0</v>
      </c>
      <c r="PJE69" s="831">
        <f t="shared" si="5526"/>
        <v>0</v>
      </c>
      <c r="PJG69" s="831">
        <f t="shared" si="5526"/>
        <v>0</v>
      </c>
      <c r="PJI69" s="831">
        <f t="shared" si="5526"/>
        <v>0</v>
      </c>
      <c r="PJK69" s="831">
        <f t="shared" si="5526"/>
        <v>0</v>
      </c>
      <c r="PJM69" s="831">
        <f t="shared" si="5526"/>
        <v>0</v>
      </c>
      <c r="PJO69" s="831">
        <f t="shared" si="5526"/>
        <v>0</v>
      </c>
      <c r="PJQ69" s="831">
        <f t="shared" si="5526"/>
        <v>0</v>
      </c>
      <c r="PJS69" s="831">
        <f t="shared" si="5558"/>
        <v>0</v>
      </c>
      <c r="PJU69" s="831">
        <f t="shared" si="5558"/>
        <v>0</v>
      </c>
      <c r="PJW69" s="831">
        <f t="shared" si="5558"/>
        <v>0</v>
      </c>
      <c r="PJY69" s="831">
        <f t="shared" si="5558"/>
        <v>0</v>
      </c>
      <c r="PKA69" s="831">
        <f t="shared" si="5558"/>
        <v>0</v>
      </c>
      <c r="PKC69" s="831">
        <f t="shared" si="5558"/>
        <v>0</v>
      </c>
      <c r="PKE69" s="831">
        <f t="shared" si="5558"/>
        <v>0</v>
      </c>
      <c r="PKG69" s="831">
        <f t="shared" si="5558"/>
        <v>0</v>
      </c>
      <c r="PKI69" s="831">
        <f t="shared" si="5558"/>
        <v>0</v>
      </c>
      <c r="PKK69" s="831">
        <f t="shared" si="5558"/>
        <v>0</v>
      </c>
      <c r="PKM69" s="831">
        <f t="shared" si="5558"/>
        <v>0</v>
      </c>
      <c r="PKO69" s="831">
        <f t="shared" si="5558"/>
        <v>0</v>
      </c>
      <c r="PKQ69" s="831">
        <f t="shared" si="5558"/>
        <v>0</v>
      </c>
      <c r="PKS69" s="831">
        <f t="shared" si="5558"/>
        <v>0</v>
      </c>
      <c r="PKU69" s="831">
        <f t="shared" si="5558"/>
        <v>0</v>
      </c>
      <c r="PKW69" s="831">
        <f t="shared" si="5558"/>
        <v>0</v>
      </c>
      <c r="PKY69" s="831">
        <f t="shared" si="5558"/>
        <v>0</v>
      </c>
      <c r="PLA69" s="831">
        <f t="shared" si="5558"/>
        <v>0</v>
      </c>
      <c r="PLC69" s="831">
        <f t="shared" si="5558"/>
        <v>0</v>
      </c>
      <c r="PLE69" s="831">
        <f t="shared" si="5558"/>
        <v>0</v>
      </c>
      <c r="PLG69" s="831">
        <f t="shared" si="5558"/>
        <v>0</v>
      </c>
      <c r="PLI69" s="831">
        <f t="shared" si="5558"/>
        <v>0</v>
      </c>
      <c r="PLK69" s="831">
        <f t="shared" si="5558"/>
        <v>0</v>
      </c>
      <c r="PLM69" s="831">
        <f t="shared" si="5558"/>
        <v>0</v>
      </c>
      <c r="PLO69" s="831">
        <f t="shared" si="5558"/>
        <v>0</v>
      </c>
      <c r="PLQ69" s="831">
        <f t="shared" si="5558"/>
        <v>0</v>
      </c>
      <c r="PLS69" s="831">
        <f t="shared" si="5558"/>
        <v>0</v>
      </c>
      <c r="PLU69" s="831">
        <f t="shared" si="5558"/>
        <v>0</v>
      </c>
      <c r="PLW69" s="831">
        <f t="shared" si="5558"/>
        <v>0</v>
      </c>
      <c r="PLY69" s="831">
        <f t="shared" si="5558"/>
        <v>0</v>
      </c>
      <c r="PMA69" s="831">
        <f t="shared" si="5558"/>
        <v>0</v>
      </c>
      <c r="PMC69" s="831">
        <f t="shared" si="5558"/>
        <v>0</v>
      </c>
      <c r="PME69" s="831">
        <f t="shared" si="5590"/>
        <v>0</v>
      </c>
      <c r="PMG69" s="831">
        <f t="shared" si="5590"/>
        <v>0</v>
      </c>
      <c r="PMI69" s="831">
        <f t="shared" si="5590"/>
        <v>0</v>
      </c>
      <c r="PMK69" s="831">
        <f t="shared" si="5590"/>
        <v>0</v>
      </c>
      <c r="PMM69" s="831">
        <f t="shared" si="5590"/>
        <v>0</v>
      </c>
      <c r="PMO69" s="831">
        <f t="shared" si="5590"/>
        <v>0</v>
      </c>
      <c r="PMQ69" s="831">
        <f t="shared" si="5590"/>
        <v>0</v>
      </c>
      <c r="PMS69" s="831">
        <f t="shared" si="5590"/>
        <v>0</v>
      </c>
      <c r="PMU69" s="831">
        <f t="shared" si="5590"/>
        <v>0</v>
      </c>
      <c r="PMW69" s="831">
        <f t="shared" si="5590"/>
        <v>0</v>
      </c>
      <c r="PMY69" s="831">
        <f t="shared" si="5590"/>
        <v>0</v>
      </c>
      <c r="PNA69" s="831">
        <f t="shared" si="5590"/>
        <v>0</v>
      </c>
      <c r="PNC69" s="831">
        <f t="shared" si="5590"/>
        <v>0</v>
      </c>
      <c r="PNE69" s="831">
        <f t="shared" si="5590"/>
        <v>0</v>
      </c>
      <c r="PNG69" s="831">
        <f t="shared" si="5590"/>
        <v>0</v>
      </c>
      <c r="PNI69" s="831">
        <f t="shared" si="5590"/>
        <v>0</v>
      </c>
      <c r="PNK69" s="831">
        <f t="shared" si="5590"/>
        <v>0</v>
      </c>
      <c r="PNM69" s="831">
        <f t="shared" si="5590"/>
        <v>0</v>
      </c>
      <c r="PNO69" s="831">
        <f t="shared" si="5590"/>
        <v>0</v>
      </c>
      <c r="PNQ69" s="831">
        <f t="shared" si="5590"/>
        <v>0</v>
      </c>
      <c r="PNS69" s="831">
        <f t="shared" si="5590"/>
        <v>0</v>
      </c>
      <c r="PNU69" s="831">
        <f t="shared" si="5590"/>
        <v>0</v>
      </c>
      <c r="PNW69" s="831">
        <f t="shared" si="5590"/>
        <v>0</v>
      </c>
      <c r="PNY69" s="831">
        <f t="shared" si="5590"/>
        <v>0</v>
      </c>
      <c r="POA69" s="831">
        <f t="shared" si="5590"/>
        <v>0</v>
      </c>
      <c r="POC69" s="831">
        <f t="shared" si="5590"/>
        <v>0</v>
      </c>
      <c r="POE69" s="831">
        <f t="shared" si="5590"/>
        <v>0</v>
      </c>
      <c r="POG69" s="831">
        <f t="shared" si="5590"/>
        <v>0</v>
      </c>
      <c r="POI69" s="831">
        <f t="shared" si="5590"/>
        <v>0</v>
      </c>
      <c r="POK69" s="831">
        <f t="shared" si="5590"/>
        <v>0</v>
      </c>
      <c r="POM69" s="831">
        <f t="shared" si="5590"/>
        <v>0</v>
      </c>
      <c r="POO69" s="831">
        <f t="shared" si="5590"/>
        <v>0</v>
      </c>
      <c r="POQ69" s="831">
        <f t="shared" si="5622"/>
        <v>0</v>
      </c>
      <c r="POS69" s="831">
        <f t="shared" si="5622"/>
        <v>0</v>
      </c>
      <c r="POU69" s="831">
        <f t="shared" si="5622"/>
        <v>0</v>
      </c>
      <c r="POW69" s="831">
        <f t="shared" si="5622"/>
        <v>0</v>
      </c>
      <c r="POY69" s="831">
        <f t="shared" si="5622"/>
        <v>0</v>
      </c>
      <c r="PPA69" s="831">
        <f t="shared" si="5622"/>
        <v>0</v>
      </c>
      <c r="PPC69" s="831">
        <f t="shared" si="5622"/>
        <v>0</v>
      </c>
      <c r="PPE69" s="831">
        <f t="shared" si="5622"/>
        <v>0</v>
      </c>
      <c r="PPG69" s="831">
        <f t="shared" si="5622"/>
        <v>0</v>
      </c>
      <c r="PPI69" s="831">
        <f t="shared" si="5622"/>
        <v>0</v>
      </c>
      <c r="PPK69" s="831">
        <f t="shared" si="5622"/>
        <v>0</v>
      </c>
      <c r="PPM69" s="831">
        <f t="shared" si="5622"/>
        <v>0</v>
      </c>
      <c r="PPO69" s="831">
        <f t="shared" si="5622"/>
        <v>0</v>
      </c>
      <c r="PPQ69" s="831">
        <f t="shared" si="5622"/>
        <v>0</v>
      </c>
      <c r="PPS69" s="831">
        <f t="shared" si="5622"/>
        <v>0</v>
      </c>
      <c r="PPU69" s="831">
        <f t="shared" si="5622"/>
        <v>0</v>
      </c>
      <c r="PPW69" s="831">
        <f t="shared" si="5622"/>
        <v>0</v>
      </c>
      <c r="PPY69" s="831">
        <f t="shared" si="5622"/>
        <v>0</v>
      </c>
      <c r="PQA69" s="831">
        <f t="shared" si="5622"/>
        <v>0</v>
      </c>
      <c r="PQC69" s="831">
        <f t="shared" si="5622"/>
        <v>0</v>
      </c>
      <c r="PQE69" s="831">
        <f t="shared" si="5622"/>
        <v>0</v>
      </c>
      <c r="PQG69" s="831">
        <f t="shared" si="5622"/>
        <v>0</v>
      </c>
      <c r="PQI69" s="831">
        <f t="shared" si="5622"/>
        <v>0</v>
      </c>
      <c r="PQK69" s="831">
        <f t="shared" si="5622"/>
        <v>0</v>
      </c>
      <c r="PQM69" s="831">
        <f t="shared" si="5622"/>
        <v>0</v>
      </c>
      <c r="PQO69" s="831">
        <f t="shared" si="5622"/>
        <v>0</v>
      </c>
      <c r="PQQ69" s="831">
        <f t="shared" si="5622"/>
        <v>0</v>
      </c>
      <c r="PQS69" s="831">
        <f t="shared" si="5622"/>
        <v>0</v>
      </c>
      <c r="PQU69" s="831">
        <f t="shared" si="5622"/>
        <v>0</v>
      </c>
      <c r="PQW69" s="831">
        <f t="shared" si="5622"/>
        <v>0</v>
      </c>
      <c r="PQY69" s="831">
        <f t="shared" si="5622"/>
        <v>0</v>
      </c>
      <c r="PRA69" s="831">
        <f t="shared" si="5622"/>
        <v>0</v>
      </c>
      <c r="PRC69" s="831">
        <f t="shared" si="5654"/>
        <v>0</v>
      </c>
      <c r="PRE69" s="831">
        <f t="shared" si="5654"/>
        <v>0</v>
      </c>
      <c r="PRG69" s="831">
        <f t="shared" si="5654"/>
        <v>0</v>
      </c>
      <c r="PRI69" s="831">
        <f t="shared" si="5654"/>
        <v>0</v>
      </c>
      <c r="PRK69" s="831">
        <f t="shared" si="5654"/>
        <v>0</v>
      </c>
      <c r="PRM69" s="831">
        <f t="shared" si="5654"/>
        <v>0</v>
      </c>
      <c r="PRO69" s="831">
        <f t="shared" si="5654"/>
        <v>0</v>
      </c>
      <c r="PRQ69" s="831">
        <f t="shared" si="5654"/>
        <v>0</v>
      </c>
      <c r="PRS69" s="831">
        <f t="shared" si="5654"/>
        <v>0</v>
      </c>
      <c r="PRU69" s="831">
        <f t="shared" si="5654"/>
        <v>0</v>
      </c>
      <c r="PRW69" s="831">
        <f t="shared" si="5654"/>
        <v>0</v>
      </c>
      <c r="PRY69" s="831">
        <f t="shared" si="5654"/>
        <v>0</v>
      </c>
      <c r="PSA69" s="831">
        <f t="shared" si="5654"/>
        <v>0</v>
      </c>
      <c r="PSC69" s="831">
        <f t="shared" si="5654"/>
        <v>0</v>
      </c>
      <c r="PSE69" s="831">
        <f t="shared" si="5654"/>
        <v>0</v>
      </c>
      <c r="PSG69" s="831">
        <f t="shared" si="5654"/>
        <v>0</v>
      </c>
      <c r="PSI69" s="831">
        <f t="shared" si="5654"/>
        <v>0</v>
      </c>
      <c r="PSK69" s="831">
        <f t="shared" si="5654"/>
        <v>0</v>
      </c>
      <c r="PSM69" s="831">
        <f t="shared" si="5654"/>
        <v>0</v>
      </c>
      <c r="PSO69" s="831">
        <f t="shared" si="5654"/>
        <v>0</v>
      </c>
      <c r="PSQ69" s="831">
        <f t="shared" si="5654"/>
        <v>0</v>
      </c>
      <c r="PSS69" s="831">
        <f t="shared" si="5654"/>
        <v>0</v>
      </c>
      <c r="PSU69" s="831">
        <f t="shared" si="5654"/>
        <v>0</v>
      </c>
      <c r="PSW69" s="831">
        <f t="shared" si="5654"/>
        <v>0</v>
      </c>
      <c r="PSY69" s="831">
        <f t="shared" si="5654"/>
        <v>0</v>
      </c>
      <c r="PTA69" s="831">
        <f t="shared" si="5654"/>
        <v>0</v>
      </c>
      <c r="PTC69" s="831">
        <f t="shared" si="5654"/>
        <v>0</v>
      </c>
      <c r="PTE69" s="831">
        <f t="shared" si="5654"/>
        <v>0</v>
      </c>
      <c r="PTG69" s="831">
        <f t="shared" si="5654"/>
        <v>0</v>
      </c>
      <c r="PTI69" s="831">
        <f t="shared" si="5654"/>
        <v>0</v>
      </c>
      <c r="PTK69" s="831">
        <f t="shared" si="5654"/>
        <v>0</v>
      </c>
      <c r="PTM69" s="831">
        <f t="shared" si="5654"/>
        <v>0</v>
      </c>
      <c r="PTO69" s="831">
        <f t="shared" si="5686"/>
        <v>0</v>
      </c>
      <c r="PTQ69" s="831">
        <f t="shared" si="5686"/>
        <v>0</v>
      </c>
      <c r="PTS69" s="831">
        <f t="shared" si="5686"/>
        <v>0</v>
      </c>
      <c r="PTU69" s="831">
        <f t="shared" si="5686"/>
        <v>0</v>
      </c>
      <c r="PTW69" s="831">
        <f t="shared" si="5686"/>
        <v>0</v>
      </c>
      <c r="PTY69" s="831">
        <f t="shared" si="5686"/>
        <v>0</v>
      </c>
      <c r="PUA69" s="831">
        <f t="shared" si="5686"/>
        <v>0</v>
      </c>
      <c r="PUC69" s="831">
        <f t="shared" si="5686"/>
        <v>0</v>
      </c>
      <c r="PUE69" s="831">
        <f t="shared" si="5686"/>
        <v>0</v>
      </c>
      <c r="PUG69" s="831">
        <f t="shared" si="5686"/>
        <v>0</v>
      </c>
      <c r="PUI69" s="831">
        <f t="shared" si="5686"/>
        <v>0</v>
      </c>
      <c r="PUK69" s="831">
        <f t="shared" si="5686"/>
        <v>0</v>
      </c>
      <c r="PUM69" s="831">
        <f t="shared" si="5686"/>
        <v>0</v>
      </c>
      <c r="PUO69" s="831">
        <f t="shared" si="5686"/>
        <v>0</v>
      </c>
      <c r="PUQ69" s="831">
        <f t="shared" si="5686"/>
        <v>0</v>
      </c>
      <c r="PUS69" s="831">
        <f t="shared" si="5686"/>
        <v>0</v>
      </c>
      <c r="PUU69" s="831">
        <f t="shared" si="5686"/>
        <v>0</v>
      </c>
      <c r="PUW69" s="831">
        <f t="shared" si="5686"/>
        <v>0</v>
      </c>
      <c r="PUY69" s="831">
        <f t="shared" si="5686"/>
        <v>0</v>
      </c>
      <c r="PVA69" s="831">
        <f t="shared" si="5686"/>
        <v>0</v>
      </c>
      <c r="PVC69" s="831">
        <f t="shared" si="5686"/>
        <v>0</v>
      </c>
      <c r="PVE69" s="831">
        <f t="shared" si="5686"/>
        <v>0</v>
      </c>
      <c r="PVG69" s="831">
        <f t="shared" si="5686"/>
        <v>0</v>
      </c>
      <c r="PVI69" s="831">
        <f t="shared" si="5686"/>
        <v>0</v>
      </c>
      <c r="PVK69" s="831">
        <f t="shared" si="5686"/>
        <v>0</v>
      </c>
      <c r="PVM69" s="831">
        <f t="shared" si="5686"/>
        <v>0</v>
      </c>
      <c r="PVO69" s="831">
        <f t="shared" si="5686"/>
        <v>0</v>
      </c>
      <c r="PVQ69" s="831">
        <f t="shared" si="5686"/>
        <v>0</v>
      </c>
      <c r="PVS69" s="831">
        <f t="shared" si="5686"/>
        <v>0</v>
      </c>
      <c r="PVU69" s="831">
        <f t="shared" si="5686"/>
        <v>0</v>
      </c>
      <c r="PVW69" s="831">
        <f t="shared" si="5686"/>
        <v>0</v>
      </c>
      <c r="PVY69" s="831">
        <f t="shared" si="5686"/>
        <v>0</v>
      </c>
      <c r="PWA69" s="831">
        <f t="shared" si="5718"/>
        <v>0</v>
      </c>
      <c r="PWC69" s="831">
        <f t="shared" si="5718"/>
        <v>0</v>
      </c>
      <c r="PWE69" s="831">
        <f t="shared" si="5718"/>
        <v>0</v>
      </c>
      <c r="PWG69" s="831">
        <f t="shared" si="5718"/>
        <v>0</v>
      </c>
      <c r="PWI69" s="831">
        <f t="shared" si="5718"/>
        <v>0</v>
      </c>
      <c r="PWK69" s="831">
        <f t="shared" si="5718"/>
        <v>0</v>
      </c>
      <c r="PWM69" s="831">
        <f t="shared" si="5718"/>
        <v>0</v>
      </c>
      <c r="PWO69" s="831">
        <f t="shared" si="5718"/>
        <v>0</v>
      </c>
      <c r="PWQ69" s="831">
        <f t="shared" si="5718"/>
        <v>0</v>
      </c>
      <c r="PWS69" s="831">
        <f t="shared" si="5718"/>
        <v>0</v>
      </c>
      <c r="PWU69" s="831">
        <f t="shared" si="5718"/>
        <v>0</v>
      </c>
      <c r="PWW69" s="831">
        <f t="shared" si="5718"/>
        <v>0</v>
      </c>
      <c r="PWY69" s="831">
        <f t="shared" si="5718"/>
        <v>0</v>
      </c>
      <c r="PXA69" s="831">
        <f t="shared" si="5718"/>
        <v>0</v>
      </c>
      <c r="PXC69" s="831">
        <f t="shared" si="5718"/>
        <v>0</v>
      </c>
      <c r="PXE69" s="831">
        <f t="shared" si="5718"/>
        <v>0</v>
      </c>
      <c r="PXG69" s="831">
        <f t="shared" si="5718"/>
        <v>0</v>
      </c>
      <c r="PXI69" s="831">
        <f t="shared" si="5718"/>
        <v>0</v>
      </c>
      <c r="PXK69" s="831">
        <f t="shared" si="5718"/>
        <v>0</v>
      </c>
      <c r="PXM69" s="831">
        <f t="shared" si="5718"/>
        <v>0</v>
      </c>
      <c r="PXO69" s="831">
        <f t="shared" si="5718"/>
        <v>0</v>
      </c>
      <c r="PXQ69" s="831">
        <f t="shared" si="5718"/>
        <v>0</v>
      </c>
      <c r="PXS69" s="831">
        <f t="shared" si="5718"/>
        <v>0</v>
      </c>
      <c r="PXU69" s="831">
        <f t="shared" si="5718"/>
        <v>0</v>
      </c>
      <c r="PXW69" s="831">
        <f t="shared" si="5718"/>
        <v>0</v>
      </c>
      <c r="PXY69" s="831">
        <f t="shared" si="5718"/>
        <v>0</v>
      </c>
      <c r="PYA69" s="831">
        <f t="shared" si="5718"/>
        <v>0</v>
      </c>
      <c r="PYC69" s="831">
        <f t="shared" si="5718"/>
        <v>0</v>
      </c>
      <c r="PYE69" s="831">
        <f t="shared" si="5718"/>
        <v>0</v>
      </c>
      <c r="PYG69" s="831">
        <f t="shared" si="5718"/>
        <v>0</v>
      </c>
      <c r="PYI69" s="831">
        <f t="shared" si="5718"/>
        <v>0</v>
      </c>
      <c r="PYK69" s="831">
        <f t="shared" si="5718"/>
        <v>0</v>
      </c>
      <c r="PYM69" s="831">
        <f t="shared" si="5750"/>
        <v>0</v>
      </c>
      <c r="PYO69" s="831">
        <f t="shared" si="5750"/>
        <v>0</v>
      </c>
      <c r="PYQ69" s="831">
        <f t="shared" si="5750"/>
        <v>0</v>
      </c>
      <c r="PYS69" s="831">
        <f t="shared" si="5750"/>
        <v>0</v>
      </c>
      <c r="PYU69" s="831">
        <f t="shared" si="5750"/>
        <v>0</v>
      </c>
      <c r="PYW69" s="831">
        <f t="shared" si="5750"/>
        <v>0</v>
      </c>
      <c r="PYY69" s="831">
        <f t="shared" si="5750"/>
        <v>0</v>
      </c>
      <c r="PZA69" s="831">
        <f t="shared" si="5750"/>
        <v>0</v>
      </c>
      <c r="PZC69" s="831">
        <f t="shared" si="5750"/>
        <v>0</v>
      </c>
      <c r="PZE69" s="831">
        <f t="shared" si="5750"/>
        <v>0</v>
      </c>
      <c r="PZG69" s="831">
        <f t="shared" si="5750"/>
        <v>0</v>
      </c>
      <c r="PZI69" s="831">
        <f t="shared" si="5750"/>
        <v>0</v>
      </c>
      <c r="PZK69" s="831">
        <f t="shared" si="5750"/>
        <v>0</v>
      </c>
      <c r="PZM69" s="831">
        <f t="shared" si="5750"/>
        <v>0</v>
      </c>
      <c r="PZO69" s="831">
        <f t="shared" si="5750"/>
        <v>0</v>
      </c>
      <c r="PZQ69" s="831">
        <f t="shared" si="5750"/>
        <v>0</v>
      </c>
      <c r="PZS69" s="831">
        <f t="shared" si="5750"/>
        <v>0</v>
      </c>
      <c r="PZU69" s="831">
        <f t="shared" si="5750"/>
        <v>0</v>
      </c>
      <c r="PZW69" s="831">
        <f t="shared" si="5750"/>
        <v>0</v>
      </c>
      <c r="PZY69" s="831">
        <f t="shared" si="5750"/>
        <v>0</v>
      </c>
      <c r="QAA69" s="831">
        <f t="shared" si="5750"/>
        <v>0</v>
      </c>
      <c r="QAC69" s="831">
        <f t="shared" si="5750"/>
        <v>0</v>
      </c>
      <c r="QAE69" s="831">
        <f t="shared" si="5750"/>
        <v>0</v>
      </c>
      <c r="QAG69" s="831">
        <f t="shared" si="5750"/>
        <v>0</v>
      </c>
      <c r="QAI69" s="831">
        <f t="shared" si="5750"/>
        <v>0</v>
      </c>
      <c r="QAK69" s="831">
        <f t="shared" si="5750"/>
        <v>0</v>
      </c>
      <c r="QAM69" s="831">
        <f t="shared" si="5750"/>
        <v>0</v>
      </c>
      <c r="QAO69" s="831">
        <f t="shared" si="5750"/>
        <v>0</v>
      </c>
      <c r="QAQ69" s="831">
        <f t="shared" si="5750"/>
        <v>0</v>
      </c>
      <c r="QAS69" s="831">
        <f t="shared" si="5750"/>
        <v>0</v>
      </c>
      <c r="QAU69" s="831">
        <f t="shared" si="5750"/>
        <v>0</v>
      </c>
      <c r="QAW69" s="831">
        <f t="shared" si="5750"/>
        <v>0</v>
      </c>
      <c r="QAY69" s="831">
        <f t="shared" si="5782"/>
        <v>0</v>
      </c>
      <c r="QBA69" s="831">
        <f t="shared" si="5782"/>
        <v>0</v>
      </c>
      <c r="QBC69" s="831">
        <f t="shared" si="5782"/>
        <v>0</v>
      </c>
      <c r="QBE69" s="831">
        <f t="shared" si="5782"/>
        <v>0</v>
      </c>
      <c r="QBG69" s="831">
        <f t="shared" si="5782"/>
        <v>0</v>
      </c>
      <c r="QBI69" s="831">
        <f t="shared" si="5782"/>
        <v>0</v>
      </c>
      <c r="QBK69" s="831">
        <f t="shared" si="5782"/>
        <v>0</v>
      </c>
      <c r="QBM69" s="831">
        <f t="shared" si="5782"/>
        <v>0</v>
      </c>
      <c r="QBO69" s="831">
        <f t="shared" si="5782"/>
        <v>0</v>
      </c>
      <c r="QBQ69" s="831">
        <f t="shared" si="5782"/>
        <v>0</v>
      </c>
      <c r="QBS69" s="831">
        <f t="shared" si="5782"/>
        <v>0</v>
      </c>
      <c r="QBU69" s="831">
        <f t="shared" si="5782"/>
        <v>0</v>
      </c>
      <c r="QBW69" s="831">
        <f t="shared" si="5782"/>
        <v>0</v>
      </c>
      <c r="QBY69" s="831">
        <f t="shared" si="5782"/>
        <v>0</v>
      </c>
      <c r="QCA69" s="831">
        <f t="shared" si="5782"/>
        <v>0</v>
      </c>
      <c r="QCC69" s="831">
        <f t="shared" si="5782"/>
        <v>0</v>
      </c>
      <c r="QCE69" s="831">
        <f t="shared" si="5782"/>
        <v>0</v>
      </c>
      <c r="QCG69" s="831">
        <f t="shared" si="5782"/>
        <v>0</v>
      </c>
      <c r="QCI69" s="831">
        <f t="shared" si="5782"/>
        <v>0</v>
      </c>
      <c r="QCK69" s="831">
        <f t="shared" si="5782"/>
        <v>0</v>
      </c>
      <c r="QCM69" s="831">
        <f t="shared" si="5782"/>
        <v>0</v>
      </c>
      <c r="QCO69" s="831">
        <f t="shared" si="5782"/>
        <v>0</v>
      </c>
      <c r="QCQ69" s="831">
        <f t="shared" si="5782"/>
        <v>0</v>
      </c>
      <c r="QCS69" s="831">
        <f t="shared" si="5782"/>
        <v>0</v>
      </c>
      <c r="QCU69" s="831">
        <f t="shared" si="5782"/>
        <v>0</v>
      </c>
      <c r="QCW69" s="831">
        <f t="shared" si="5782"/>
        <v>0</v>
      </c>
      <c r="QCY69" s="831">
        <f t="shared" si="5782"/>
        <v>0</v>
      </c>
      <c r="QDA69" s="831">
        <f t="shared" si="5782"/>
        <v>0</v>
      </c>
      <c r="QDC69" s="831">
        <f t="shared" si="5782"/>
        <v>0</v>
      </c>
      <c r="QDE69" s="831">
        <f t="shared" si="5782"/>
        <v>0</v>
      </c>
      <c r="QDG69" s="831">
        <f t="shared" si="5782"/>
        <v>0</v>
      </c>
      <c r="QDI69" s="831">
        <f t="shared" si="5782"/>
        <v>0</v>
      </c>
      <c r="QDK69" s="831">
        <f t="shared" si="5814"/>
        <v>0</v>
      </c>
      <c r="QDM69" s="831">
        <f t="shared" si="5814"/>
        <v>0</v>
      </c>
      <c r="QDO69" s="831">
        <f t="shared" si="5814"/>
        <v>0</v>
      </c>
      <c r="QDQ69" s="831">
        <f t="shared" si="5814"/>
        <v>0</v>
      </c>
      <c r="QDS69" s="831">
        <f t="shared" si="5814"/>
        <v>0</v>
      </c>
      <c r="QDU69" s="831">
        <f t="shared" si="5814"/>
        <v>0</v>
      </c>
      <c r="QDW69" s="831">
        <f t="shared" si="5814"/>
        <v>0</v>
      </c>
      <c r="QDY69" s="831">
        <f t="shared" si="5814"/>
        <v>0</v>
      </c>
      <c r="QEA69" s="831">
        <f t="shared" si="5814"/>
        <v>0</v>
      </c>
      <c r="QEC69" s="831">
        <f t="shared" si="5814"/>
        <v>0</v>
      </c>
      <c r="QEE69" s="831">
        <f t="shared" si="5814"/>
        <v>0</v>
      </c>
      <c r="QEG69" s="831">
        <f t="shared" si="5814"/>
        <v>0</v>
      </c>
      <c r="QEI69" s="831">
        <f t="shared" si="5814"/>
        <v>0</v>
      </c>
      <c r="QEK69" s="831">
        <f t="shared" si="5814"/>
        <v>0</v>
      </c>
      <c r="QEM69" s="831">
        <f t="shared" si="5814"/>
        <v>0</v>
      </c>
      <c r="QEO69" s="831">
        <f t="shared" si="5814"/>
        <v>0</v>
      </c>
      <c r="QEQ69" s="831">
        <f t="shared" si="5814"/>
        <v>0</v>
      </c>
      <c r="QES69" s="831">
        <f t="shared" si="5814"/>
        <v>0</v>
      </c>
      <c r="QEU69" s="831">
        <f t="shared" si="5814"/>
        <v>0</v>
      </c>
      <c r="QEW69" s="831">
        <f t="shared" si="5814"/>
        <v>0</v>
      </c>
      <c r="QEY69" s="831">
        <f t="shared" si="5814"/>
        <v>0</v>
      </c>
      <c r="QFA69" s="831">
        <f t="shared" si="5814"/>
        <v>0</v>
      </c>
      <c r="QFC69" s="831">
        <f t="shared" si="5814"/>
        <v>0</v>
      </c>
      <c r="QFE69" s="831">
        <f t="shared" si="5814"/>
        <v>0</v>
      </c>
      <c r="QFG69" s="831">
        <f t="shared" si="5814"/>
        <v>0</v>
      </c>
      <c r="QFI69" s="831">
        <f t="shared" si="5814"/>
        <v>0</v>
      </c>
      <c r="QFK69" s="831">
        <f t="shared" si="5814"/>
        <v>0</v>
      </c>
      <c r="QFM69" s="831">
        <f t="shared" si="5814"/>
        <v>0</v>
      </c>
      <c r="QFO69" s="831">
        <f t="shared" si="5814"/>
        <v>0</v>
      </c>
      <c r="QFQ69" s="831">
        <f t="shared" si="5814"/>
        <v>0</v>
      </c>
      <c r="QFS69" s="831">
        <f t="shared" si="5814"/>
        <v>0</v>
      </c>
      <c r="QFU69" s="831">
        <f t="shared" si="5814"/>
        <v>0</v>
      </c>
      <c r="QFW69" s="831">
        <f t="shared" si="5846"/>
        <v>0</v>
      </c>
      <c r="QFY69" s="831">
        <f t="shared" si="5846"/>
        <v>0</v>
      </c>
      <c r="QGA69" s="831">
        <f t="shared" si="5846"/>
        <v>0</v>
      </c>
      <c r="QGC69" s="831">
        <f t="shared" si="5846"/>
        <v>0</v>
      </c>
      <c r="QGE69" s="831">
        <f t="shared" si="5846"/>
        <v>0</v>
      </c>
      <c r="QGG69" s="831">
        <f t="shared" si="5846"/>
        <v>0</v>
      </c>
      <c r="QGI69" s="831">
        <f t="shared" si="5846"/>
        <v>0</v>
      </c>
      <c r="QGK69" s="831">
        <f t="shared" si="5846"/>
        <v>0</v>
      </c>
      <c r="QGM69" s="831">
        <f t="shared" si="5846"/>
        <v>0</v>
      </c>
      <c r="QGO69" s="831">
        <f t="shared" si="5846"/>
        <v>0</v>
      </c>
      <c r="QGQ69" s="831">
        <f t="shared" si="5846"/>
        <v>0</v>
      </c>
      <c r="QGS69" s="831">
        <f t="shared" si="5846"/>
        <v>0</v>
      </c>
      <c r="QGU69" s="831">
        <f t="shared" si="5846"/>
        <v>0</v>
      </c>
      <c r="QGW69" s="831">
        <f t="shared" si="5846"/>
        <v>0</v>
      </c>
      <c r="QGY69" s="831">
        <f t="shared" si="5846"/>
        <v>0</v>
      </c>
      <c r="QHA69" s="831">
        <f t="shared" si="5846"/>
        <v>0</v>
      </c>
      <c r="QHC69" s="831">
        <f t="shared" si="5846"/>
        <v>0</v>
      </c>
      <c r="QHE69" s="831">
        <f t="shared" si="5846"/>
        <v>0</v>
      </c>
      <c r="QHG69" s="831">
        <f t="shared" si="5846"/>
        <v>0</v>
      </c>
      <c r="QHI69" s="831">
        <f t="shared" si="5846"/>
        <v>0</v>
      </c>
      <c r="QHK69" s="831">
        <f t="shared" si="5846"/>
        <v>0</v>
      </c>
      <c r="QHM69" s="831">
        <f t="shared" si="5846"/>
        <v>0</v>
      </c>
      <c r="QHO69" s="831">
        <f t="shared" si="5846"/>
        <v>0</v>
      </c>
      <c r="QHQ69" s="831">
        <f t="shared" si="5846"/>
        <v>0</v>
      </c>
      <c r="QHS69" s="831">
        <f t="shared" si="5846"/>
        <v>0</v>
      </c>
      <c r="QHU69" s="831">
        <f t="shared" si="5846"/>
        <v>0</v>
      </c>
      <c r="QHW69" s="831">
        <f t="shared" si="5846"/>
        <v>0</v>
      </c>
      <c r="QHY69" s="831">
        <f t="shared" si="5846"/>
        <v>0</v>
      </c>
      <c r="QIA69" s="831">
        <f t="shared" si="5846"/>
        <v>0</v>
      </c>
      <c r="QIC69" s="831">
        <f t="shared" si="5846"/>
        <v>0</v>
      </c>
      <c r="QIE69" s="831">
        <f t="shared" si="5846"/>
        <v>0</v>
      </c>
      <c r="QIG69" s="831">
        <f t="shared" si="5846"/>
        <v>0</v>
      </c>
      <c r="QII69" s="831">
        <f t="shared" si="5878"/>
        <v>0</v>
      </c>
      <c r="QIK69" s="831">
        <f t="shared" si="5878"/>
        <v>0</v>
      </c>
      <c r="QIM69" s="831">
        <f t="shared" si="5878"/>
        <v>0</v>
      </c>
      <c r="QIO69" s="831">
        <f t="shared" si="5878"/>
        <v>0</v>
      </c>
      <c r="QIQ69" s="831">
        <f t="shared" si="5878"/>
        <v>0</v>
      </c>
      <c r="QIS69" s="831">
        <f t="shared" si="5878"/>
        <v>0</v>
      </c>
      <c r="QIU69" s="831">
        <f t="shared" si="5878"/>
        <v>0</v>
      </c>
      <c r="QIW69" s="831">
        <f t="shared" si="5878"/>
        <v>0</v>
      </c>
      <c r="QIY69" s="831">
        <f t="shared" si="5878"/>
        <v>0</v>
      </c>
      <c r="QJA69" s="831">
        <f t="shared" si="5878"/>
        <v>0</v>
      </c>
      <c r="QJC69" s="831">
        <f t="shared" si="5878"/>
        <v>0</v>
      </c>
      <c r="QJE69" s="831">
        <f t="shared" si="5878"/>
        <v>0</v>
      </c>
      <c r="QJG69" s="831">
        <f t="shared" si="5878"/>
        <v>0</v>
      </c>
      <c r="QJI69" s="831">
        <f t="shared" si="5878"/>
        <v>0</v>
      </c>
      <c r="QJK69" s="831">
        <f t="shared" si="5878"/>
        <v>0</v>
      </c>
      <c r="QJM69" s="831">
        <f t="shared" si="5878"/>
        <v>0</v>
      </c>
      <c r="QJO69" s="831">
        <f t="shared" si="5878"/>
        <v>0</v>
      </c>
      <c r="QJQ69" s="831">
        <f t="shared" si="5878"/>
        <v>0</v>
      </c>
      <c r="QJS69" s="831">
        <f t="shared" si="5878"/>
        <v>0</v>
      </c>
      <c r="QJU69" s="831">
        <f t="shared" si="5878"/>
        <v>0</v>
      </c>
      <c r="QJW69" s="831">
        <f t="shared" si="5878"/>
        <v>0</v>
      </c>
      <c r="QJY69" s="831">
        <f t="shared" si="5878"/>
        <v>0</v>
      </c>
      <c r="QKA69" s="831">
        <f t="shared" si="5878"/>
        <v>0</v>
      </c>
      <c r="QKC69" s="831">
        <f t="shared" si="5878"/>
        <v>0</v>
      </c>
      <c r="QKE69" s="831">
        <f t="shared" si="5878"/>
        <v>0</v>
      </c>
      <c r="QKG69" s="831">
        <f t="shared" si="5878"/>
        <v>0</v>
      </c>
      <c r="QKI69" s="831">
        <f t="shared" si="5878"/>
        <v>0</v>
      </c>
      <c r="QKK69" s="831">
        <f t="shared" si="5878"/>
        <v>0</v>
      </c>
      <c r="QKM69" s="831">
        <f t="shared" si="5878"/>
        <v>0</v>
      </c>
      <c r="QKO69" s="831">
        <f t="shared" si="5878"/>
        <v>0</v>
      </c>
      <c r="QKQ69" s="831">
        <f t="shared" si="5878"/>
        <v>0</v>
      </c>
      <c r="QKS69" s="831">
        <f t="shared" si="5878"/>
        <v>0</v>
      </c>
      <c r="QKU69" s="831">
        <f t="shared" si="5910"/>
        <v>0</v>
      </c>
      <c r="QKW69" s="831">
        <f t="shared" si="5910"/>
        <v>0</v>
      </c>
      <c r="QKY69" s="831">
        <f t="shared" si="5910"/>
        <v>0</v>
      </c>
      <c r="QLA69" s="831">
        <f t="shared" si="5910"/>
        <v>0</v>
      </c>
      <c r="QLC69" s="831">
        <f t="shared" si="5910"/>
        <v>0</v>
      </c>
      <c r="QLE69" s="831">
        <f t="shared" si="5910"/>
        <v>0</v>
      </c>
      <c r="QLG69" s="831">
        <f t="shared" si="5910"/>
        <v>0</v>
      </c>
      <c r="QLI69" s="831">
        <f t="shared" si="5910"/>
        <v>0</v>
      </c>
      <c r="QLK69" s="831">
        <f t="shared" si="5910"/>
        <v>0</v>
      </c>
      <c r="QLM69" s="831">
        <f t="shared" si="5910"/>
        <v>0</v>
      </c>
      <c r="QLO69" s="831">
        <f t="shared" si="5910"/>
        <v>0</v>
      </c>
      <c r="QLQ69" s="831">
        <f t="shared" si="5910"/>
        <v>0</v>
      </c>
      <c r="QLS69" s="831">
        <f t="shared" si="5910"/>
        <v>0</v>
      </c>
      <c r="QLU69" s="831">
        <f t="shared" si="5910"/>
        <v>0</v>
      </c>
      <c r="QLW69" s="831">
        <f t="shared" si="5910"/>
        <v>0</v>
      </c>
      <c r="QLY69" s="831">
        <f t="shared" si="5910"/>
        <v>0</v>
      </c>
      <c r="QMA69" s="831">
        <f t="shared" si="5910"/>
        <v>0</v>
      </c>
      <c r="QMC69" s="831">
        <f t="shared" si="5910"/>
        <v>0</v>
      </c>
      <c r="QME69" s="831">
        <f t="shared" si="5910"/>
        <v>0</v>
      </c>
      <c r="QMG69" s="831">
        <f t="shared" si="5910"/>
        <v>0</v>
      </c>
      <c r="QMI69" s="831">
        <f t="shared" si="5910"/>
        <v>0</v>
      </c>
      <c r="QMK69" s="831">
        <f t="shared" si="5910"/>
        <v>0</v>
      </c>
      <c r="QMM69" s="831">
        <f t="shared" si="5910"/>
        <v>0</v>
      </c>
      <c r="QMO69" s="831">
        <f t="shared" si="5910"/>
        <v>0</v>
      </c>
      <c r="QMQ69" s="831">
        <f t="shared" si="5910"/>
        <v>0</v>
      </c>
      <c r="QMS69" s="831">
        <f t="shared" si="5910"/>
        <v>0</v>
      </c>
      <c r="QMU69" s="831">
        <f t="shared" si="5910"/>
        <v>0</v>
      </c>
      <c r="QMW69" s="831">
        <f t="shared" si="5910"/>
        <v>0</v>
      </c>
      <c r="QMY69" s="831">
        <f t="shared" si="5910"/>
        <v>0</v>
      </c>
      <c r="QNA69" s="831">
        <f t="shared" si="5910"/>
        <v>0</v>
      </c>
      <c r="QNC69" s="831">
        <f t="shared" si="5910"/>
        <v>0</v>
      </c>
      <c r="QNE69" s="831">
        <f t="shared" si="5910"/>
        <v>0</v>
      </c>
      <c r="QNG69" s="831">
        <f t="shared" si="5942"/>
        <v>0</v>
      </c>
      <c r="QNI69" s="831">
        <f t="shared" si="5942"/>
        <v>0</v>
      </c>
      <c r="QNK69" s="831">
        <f t="shared" si="5942"/>
        <v>0</v>
      </c>
      <c r="QNM69" s="831">
        <f t="shared" si="5942"/>
        <v>0</v>
      </c>
      <c r="QNO69" s="831">
        <f t="shared" si="5942"/>
        <v>0</v>
      </c>
      <c r="QNQ69" s="831">
        <f t="shared" si="5942"/>
        <v>0</v>
      </c>
      <c r="QNS69" s="831">
        <f t="shared" si="5942"/>
        <v>0</v>
      </c>
      <c r="QNU69" s="831">
        <f t="shared" si="5942"/>
        <v>0</v>
      </c>
      <c r="QNW69" s="831">
        <f t="shared" si="5942"/>
        <v>0</v>
      </c>
      <c r="QNY69" s="831">
        <f t="shared" si="5942"/>
        <v>0</v>
      </c>
      <c r="QOA69" s="831">
        <f t="shared" si="5942"/>
        <v>0</v>
      </c>
      <c r="QOC69" s="831">
        <f t="shared" si="5942"/>
        <v>0</v>
      </c>
      <c r="QOE69" s="831">
        <f t="shared" si="5942"/>
        <v>0</v>
      </c>
      <c r="QOG69" s="831">
        <f t="shared" si="5942"/>
        <v>0</v>
      </c>
      <c r="QOI69" s="831">
        <f t="shared" si="5942"/>
        <v>0</v>
      </c>
      <c r="QOK69" s="831">
        <f t="shared" si="5942"/>
        <v>0</v>
      </c>
      <c r="QOM69" s="831">
        <f t="shared" si="5942"/>
        <v>0</v>
      </c>
      <c r="QOO69" s="831">
        <f t="shared" si="5942"/>
        <v>0</v>
      </c>
      <c r="QOQ69" s="831">
        <f t="shared" si="5942"/>
        <v>0</v>
      </c>
      <c r="QOS69" s="831">
        <f t="shared" si="5942"/>
        <v>0</v>
      </c>
      <c r="QOU69" s="831">
        <f t="shared" si="5942"/>
        <v>0</v>
      </c>
      <c r="QOW69" s="831">
        <f t="shared" si="5942"/>
        <v>0</v>
      </c>
      <c r="QOY69" s="831">
        <f t="shared" si="5942"/>
        <v>0</v>
      </c>
      <c r="QPA69" s="831">
        <f t="shared" si="5942"/>
        <v>0</v>
      </c>
      <c r="QPC69" s="831">
        <f t="shared" si="5942"/>
        <v>0</v>
      </c>
      <c r="QPE69" s="831">
        <f t="shared" si="5942"/>
        <v>0</v>
      </c>
      <c r="QPG69" s="831">
        <f t="shared" si="5942"/>
        <v>0</v>
      </c>
      <c r="QPI69" s="831">
        <f t="shared" si="5942"/>
        <v>0</v>
      </c>
      <c r="QPK69" s="831">
        <f t="shared" si="5942"/>
        <v>0</v>
      </c>
      <c r="QPM69" s="831">
        <f t="shared" si="5942"/>
        <v>0</v>
      </c>
      <c r="QPO69" s="831">
        <f t="shared" si="5942"/>
        <v>0</v>
      </c>
      <c r="QPQ69" s="831">
        <f t="shared" si="5942"/>
        <v>0</v>
      </c>
      <c r="QPS69" s="831">
        <f t="shared" si="5974"/>
        <v>0</v>
      </c>
      <c r="QPU69" s="831">
        <f t="shared" si="5974"/>
        <v>0</v>
      </c>
      <c r="QPW69" s="831">
        <f t="shared" si="5974"/>
        <v>0</v>
      </c>
      <c r="QPY69" s="831">
        <f t="shared" si="5974"/>
        <v>0</v>
      </c>
      <c r="QQA69" s="831">
        <f t="shared" si="5974"/>
        <v>0</v>
      </c>
      <c r="QQC69" s="831">
        <f t="shared" si="5974"/>
        <v>0</v>
      </c>
      <c r="QQE69" s="831">
        <f t="shared" si="5974"/>
        <v>0</v>
      </c>
      <c r="QQG69" s="831">
        <f t="shared" si="5974"/>
        <v>0</v>
      </c>
      <c r="QQI69" s="831">
        <f t="shared" si="5974"/>
        <v>0</v>
      </c>
      <c r="QQK69" s="831">
        <f t="shared" si="5974"/>
        <v>0</v>
      </c>
      <c r="QQM69" s="831">
        <f t="shared" si="5974"/>
        <v>0</v>
      </c>
      <c r="QQO69" s="831">
        <f t="shared" si="5974"/>
        <v>0</v>
      </c>
      <c r="QQQ69" s="831">
        <f t="shared" si="5974"/>
        <v>0</v>
      </c>
      <c r="QQS69" s="831">
        <f t="shared" si="5974"/>
        <v>0</v>
      </c>
      <c r="QQU69" s="831">
        <f t="shared" si="5974"/>
        <v>0</v>
      </c>
      <c r="QQW69" s="831">
        <f t="shared" si="5974"/>
        <v>0</v>
      </c>
      <c r="QQY69" s="831">
        <f t="shared" si="5974"/>
        <v>0</v>
      </c>
      <c r="QRA69" s="831">
        <f t="shared" si="5974"/>
        <v>0</v>
      </c>
      <c r="QRC69" s="831">
        <f t="shared" si="5974"/>
        <v>0</v>
      </c>
      <c r="QRE69" s="831">
        <f t="shared" si="5974"/>
        <v>0</v>
      </c>
      <c r="QRG69" s="831">
        <f t="shared" si="5974"/>
        <v>0</v>
      </c>
      <c r="QRI69" s="831">
        <f t="shared" si="5974"/>
        <v>0</v>
      </c>
      <c r="QRK69" s="831">
        <f t="shared" si="5974"/>
        <v>0</v>
      </c>
      <c r="QRM69" s="831">
        <f t="shared" si="5974"/>
        <v>0</v>
      </c>
      <c r="QRO69" s="831">
        <f t="shared" si="5974"/>
        <v>0</v>
      </c>
      <c r="QRQ69" s="831">
        <f t="shared" si="5974"/>
        <v>0</v>
      </c>
      <c r="QRS69" s="831">
        <f t="shared" si="5974"/>
        <v>0</v>
      </c>
      <c r="QRU69" s="831">
        <f t="shared" si="5974"/>
        <v>0</v>
      </c>
      <c r="QRW69" s="831">
        <f t="shared" si="5974"/>
        <v>0</v>
      </c>
      <c r="QRY69" s="831">
        <f t="shared" si="5974"/>
        <v>0</v>
      </c>
      <c r="QSA69" s="831">
        <f t="shared" si="5974"/>
        <v>0</v>
      </c>
      <c r="QSC69" s="831">
        <f t="shared" si="5974"/>
        <v>0</v>
      </c>
      <c r="QSE69" s="831">
        <f t="shared" si="6006"/>
        <v>0</v>
      </c>
      <c r="QSG69" s="831">
        <f t="shared" si="6006"/>
        <v>0</v>
      </c>
      <c r="QSI69" s="831">
        <f t="shared" si="6006"/>
        <v>0</v>
      </c>
      <c r="QSK69" s="831">
        <f t="shared" si="6006"/>
        <v>0</v>
      </c>
      <c r="QSM69" s="831">
        <f t="shared" si="6006"/>
        <v>0</v>
      </c>
      <c r="QSO69" s="831">
        <f t="shared" si="6006"/>
        <v>0</v>
      </c>
      <c r="QSQ69" s="831">
        <f t="shared" si="6006"/>
        <v>0</v>
      </c>
      <c r="QSS69" s="831">
        <f t="shared" si="6006"/>
        <v>0</v>
      </c>
      <c r="QSU69" s="831">
        <f t="shared" si="6006"/>
        <v>0</v>
      </c>
      <c r="QSW69" s="831">
        <f t="shared" si="6006"/>
        <v>0</v>
      </c>
      <c r="QSY69" s="831">
        <f t="shared" si="6006"/>
        <v>0</v>
      </c>
      <c r="QTA69" s="831">
        <f t="shared" si="6006"/>
        <v>0</v>
      </c>
      <c r="QTC69" s="831">
        <f t="shared" si="6006"/>
        <v>0</v>
      </c>
      <c r="QTE69" s="831">
        <f t="shared" si="6006"/>
        <v>0</v>
      </c>
      <c r="QTG69" s="831">
        <f t="shared" si="6006"/>
        <v>0</v>
      </c>
      <c r="QTI69" s="831">
        <f t="shared" si="6006"/>
        <v>0</v>
      </c>
      <c r="QTK69" s="831">
        <f t="shared" si="6006"/>
        <v>0</v>
      </c>
      <c r="QTM69" s="831">
        <f t="shared" si="6006"/>
        <v>0</v>
      </c>
      <c r="QTO69" s="831">
        <f t="shared" si="6006"/>
        <v>0</v>
      </c>
      <c r="QTQ69" s="831">
        <f t="shared" si="6006"/>
        <v>0</v>
      </c>
      <c r="QTS69" s="831">
        <f t="shared" si="6006"/>
        <v>0</v>
      </c>
      <c r="QTU69" s="831">
        <f t="shared" si="6006"/>
        <v>0</v>
      </c>
      <c r="QTW69" s="831">
        <f t="shared" si="6006"/>
        <v>0</v>
      </c>
      <c r="QTY69" s="831">
        <f t="shared" si="6006"/>
        <v>0</v>
      </c>
      <c r="QUA69" s="831">
        <f t="shared" si="6006"/>
        <v>0</v>
      </c>
      <c r="QUC69" s="831">
        <f t="shared" si="6006"/>
        <v>0</v>
      </c>
      <c r="QUE69" s="831">
        <f t="shared" si="6006"/>
        <v>0</v>
      </c>
      <c r="QUG69" s="831">
        <f t="shared" si="6006"/>
        <v>0</v>
      </c>
      <c r="QUI69" s="831">
        <f t="shared" si="6006"/>
        <v>0</v>
      </c>
      <c r="QUK69" s="831">
        <f t="shared" si="6006"/>
        <v>0</v>
      </c>
      <c r="QUM69" s="831">
        <f t="shared" si="6006"/>
        <v>0</v>
      </c>
      <c r="QUO69" s="831">
        <f t="shared" si="6006"/>
        <v>0</v>
      </c>
      <c r="QUQ69" s="831">
        <f t="shared" si="6038"/>
        <v>0</v>
      </c>
      <c r="QUS69" s="831">
        <f t="shared" si="6038"/>
        <v>0</v>
      </c>
      <c r="QUU69" s="831">
        <f t="shared" si="6038"/>
        <v>0</v>
      </c>
      <c r="QUW69" s="831">
        <f t="shared" si="6038"/>
        <v>0</v>
      </c>
      <c r="QUY69" s="831">
        <f t="shared" si="6038"/>
        <v>0</v>
      </c>
      <c r="QVA69" s="831">
        <f t="shared" si="6038"/>
        <v>0</v>
      </c>
      <c r="QVC69" s="831">
        <f t="shared" si="6038"/>
        <v>0</v>
      </c>
      <c r="QVE69" s="831">
        <f t="shared" si="6038"/>
        <v>0</v>
      </c>
      <c r="QVG69" s="831">
        <f t="shared" si="6038"/>
        <v>0</v>
      </c>
      <c r="QVI69" s="831">
        <f t="shared" si="6038"/>
        <v>0</v>
      </c>
      <c r="QVK69" s="831">
        <f t="shared" si="6038"/>
        <v>0</v>
      </c>
      <c r="QVM69" s="831">
        <f t="shared" si="6038"/>
        <v>0</v>
      </c>
      <c r="QVO69" s="831">
        <f t="shared" si="6038"/>
        <v>0</v>
      </c>
      <c r="QVQ69" s="831">
        <f t="shared" si="6038"/>
        <v>0</v>
      </c>
      <c r="QVS69" s="831">
        <f t="shared" si="6038"/>
        <v>0</v>
      </c>
      <c r="QVU69" s="831">
        <f t="shared" si="6038"/>
        <v>0</v>
      </c>
      <c r="QVW69" s="831">
        <f t="shared" si="6038"/>
        <v>0</v>
      </c>
      <c r="QVY69" s="831">
        <f t="shared" si="6038"/>
        <v>0</v>
      </c>
      <c r="QWA69" s="831">
        <f t="shared" si="6038"/>
        <v>0</v>
      </c>
      <c r="QWC69" s="831">
        <f t="shared" si="6038"/>
        <v>0</v>
      </c>
      <c r="QWE69" s="831">
        <f t="shared" si="6038"/>
        <v>0</v>
      </c>
      <c r="QWG69" s="831">
        <f t="shared" si="6038"/>
        <v>0</v>
      </c>
      <c r="QWI69" s="831">
        <f t="shared" si="6038"/>
        <v>0</v>
      </c>
      <c r="QWK69" s="831">
        <f t="shared" si="6038"/>
        <v>0</v>
      </c>
      <c r="QWM69" s="831">
        <f t="shared" si="6038"/>
        <v>0</v>
      </c>
      <c r="QWO69" s="831">
        <f t="shared" si="6038"/>
        <v>0</v>
      </c>
      <c r="QWQ69" s="831">
        <f t="shared" si="6038"/>
        <v>0</v>
      </c>
      <c r="QWS69" s="831">
        <f t="shared" si="6038"/>
        <v>0</v>
      </c>
      <c r="QWU69" s="831">
        <f t="shared" si="6038"/>
        <v>0</v>
      </c>
      <c r="QWW69" s="831">
        <f t="shared" si="6038"/>
        <v>0</v>
      </c>
      <c r="QWY69" s="831">
        <f t="shared" si="6038"/>
        <v>0</v>
      </c>
      <c r="QXA69" s="831">
        <f t="shared" si="6038"/>
        <v>0</v>
      </c>
      <c r="QXC69" s="831">
        <f t="shared" si="6070"/>
        <v>0</v>
      </c>
      <c r="QXE69" s="831">
        <f t="shared" si="6070"/>
        <v>0</v>
      </c>
      <c r="QXG69" s="831">
        <f t="shared" si="6070"/>
        <v>0</v>
      </c>
      <c r="QXI69" s="831">
        <f t="shared" si="6070"/>
        <v>0</v>
      </c>
      <c r="QXK69" s="831">
        <f t="shared" si="6070"/>
        <v>0</v>
      </c>
      <c r="QXM69" s="831">
        <f t="shared" si="6070"/>
        <v>0</v>
      </c>
      <c r="QXO69" s="831">
        <f t="shared" si="6070"/>
        <v>0</v>
      </c>
      <c r="QXQ69" s="831">
        <f t="shared" si="6070"/>
        <v>0</v>
      </c>
      <c r="QXS69" s="831">
        <f t="shared" si="6070"/>
        <v>0</v>
      </c>
      <c r="QXU69" s="831">
        <f t="shared" si="6070"/>
        <v>0</v>
      </c>
      <c r="QXW69" s="831">
        <f t="shared" si="6070"/>
        <v>0</v>
      </c>
      <c r="QXY69" s="831">
        <f t="shared" si="6070"/>
        <v>0</v>
      </c>
      <c r="QYA69" s="831">
        <f t="shared" si="6070"/>
        <v>0</v>
      </c>
      <c r="QYC69" s="831">
        <f t="shared" si="6070"/>
        <v>0</v>
      </c>
      <c r="QYE69" s="831">
        <f t="shared" si="6070"/>
        <v>0</v>
      </c>
      <c r="QYG69" s="831">
        <f t="shared" si="6070"/>
        <v>0</v>
      </c>
      <c r="QYI69" s="831">
        <f t="shared" si="6070"/>
        <v>0</v>
      </c>
      <c r="QYK69" s="831">
        <f t="shared" si="6070"/>
        <v>0</v>
      </c>
      <c r="QYM69" s="831">
        <f t="shared" si="6070"/>
        <v>0</v>
      </c>
      <c r="QYO69" s="831">
        <f t="shared" si="6070"/>
        <v>0</v>
      </c>
      <c r="QYQ69" s="831">
        <f t="shared" si="6070"/>
        <v>0</v>
      </c>
      <c r="QYS69" s="831">
        <f t="shared" si="6070"/>
        <v>0</v>
      </c>
      <c r="QYU69" s="831">
        <f t="shared" si="6070"/>
        <v>0</v>
      </c>
      <c r="QYW69" s="831">
        <f t="shared" si="6070"/>
        <v>0</v>
      </c>
      <c r="QYY69" s="831">
        <f t="shared" si="6070"/>
        <v>0</v>
      </c>
      <c r="QZA69" s="831">
        <f t="shared" si="6070"/>
        <v>0</v>
      </c>
      <c r="QZC69" s="831">
        <f t="shared" si="6070"/>
        <v>0</v>
      </c>
      <c r="QZE69" s="831">
        <f t="shared" si="6070"/>
        <v>0</v>
      </c>
      <c r="QZG69" s="831">
        <f t="shared" si="6070"/>
        <v>0</v>
      </c>
      <c r="QZI69" s="831">
        <f t="shared" si="6070"/>
        <v>0</v>
      </c>
      <c r="QZK69" s="831">
        <f t="shared" si="6070"/>
        <v>0</v>
      </c>
      <c r="QZM69" s="831">
        <f t="shared" si="6070"/>
        <v>0</v>
      </c>
      <c r="QZO69" s="831">
        <f t="shared" si="6102"/>
        <v>0</v>
      </c>
      <c r="QZQ69" s="831">
        <f t="shared" si="6102"/>
        <v>0</v>
      </c>
      <c r="QZS69" s="831">
        <f t="shared" si="6102"/>
        <v>0</v>
      </c>
      <c r="QZU69" s="831">
        <f t="shared" si="6102"/>
        <v>0</v>
      </c>
      <c r="QZW69" s="831">
        <f t="shared" si="6102"/>
        <v>0</v>
      </c>
      <c r="QZY69" s="831">
        <f t="shared" si="6102"/>
        <v>0</v>
      </c>
      <c r="RAA69" s="831">
        <f t="shared" si="6102"/>
        <v>0</v>
      </c>
      <c r="RAC69" s="831">
        <f t="shared" si="6102"/>
        <v>0</v>
      </c>
      <c r="RAE69" s="831">
        <f t="shared" si="6102"/>
        <v>0</v>
      </c>
      <c r="RAG69" s="831">
        <f t="shared" si="6102"/>
        <v>0</v>
      </c>
      <c r="RAI69" s="831">
        <f t="shared" si="6102"/>
        <v>0</v>
      </c>
      <c r="RAK69" s="831">
        <f t="shared" si="6102"/>
        <v>0</v>
      </c>
      <c r="RAM69" s="831">
        <f t="shared" si="6102"/>
        <v>0</v>
      </c>
      <c r="RAO69" s="831">
        <f t="shared" si="6102"/>
        <v>0</v>
      </c>
      <c r="RAQ69" s="831">
        <f t="shared" si="6102"/>
        <v>0</v>
      </c>
      <c r="RAS69" s="831">
        <f t="shared" si="6102"/>
        <v>0</v>
      </c>
      <c r="RAU69" s="831">
        <f t="shared" si="6102"/>
        <v>0</v>
      </c>
      <c r="RAW69" s="831">
        <f t="shared" si="6102"/>
        <v>0</v>
      </c>
      <c r="RAY69" s="831">
        <f t="shared" si="6102"/>
        <v>0</v>
      </c>
      <c r="RBA69" s="831">
        <f t="shared" si="6102"/>
        <v>0</v>
      </c>
      <c r="RBC69" s="831">
        <f t="shared" si="6102"/>
        <v>0</v>
      </c>
      <c r="RBE69" s="831">
        <f t="shared" si="6102"/>
        <v>0</v>
      </c>
      <c r="RBG69" s="831">
        <f t="shared" si="6102"/>
        <v>0</v>
      </c>
      <c r="RBI69" s="831">
        <f t="shared" si="6102"/>
        <v>0</v>
      </c>
      <c r="RBK69" s="831">
        <f t="shared" si="6102"/>
        <v>0</v>
      </c>
      <c r="RBM69" s="831">
        <f t="shared" si="6102"/>
        <v>0</v>
      </c>
      <c r="RBO69" s="831">
        <f t="shared" si="6102"/>
        <v>0</v>
      </c>
      <c r="RBQ69" s="831">
        <f t="shared" si="6102"/>
        <v>0</v>
      </c>
      <c r="RBS69" s="831">
        <f t="shared" si="6102"/>
        <v>0</v>
      </c>
      <c r="RBU69" s="831">
        <f t="shared" si="6102"/>
        <v>0</v>
      </c>
      <c r="RBW69" s="831">
        <f t="shared" si="6102"/>
        <v>0</v>
      </c>
      <c r="RBY69" s="831">
        <f t="shared" si="6102"/>
        <v>0</v>
      </c>
      <c r="RCA69" s="831">
        <f t="shared" si="6134"/>
        <v>0</v>
      </c>
      <c r="RCC69" s="831">
        <f t="shared" si="6134"/>
        <v>0</v>
      </c>
      <c r="RCE69" s="831">
        <f t="shared" si="6134"/>
        <v>0</v>
      </c>
      <c r="RCG69" s="831">
        <f t="shared" si="6134"/>
        <v>0</v>
      </c>
      <c r="RCI69" s="831">
        <f t="shared" si="6134"/>
        <v>0</v>
      </c>
      <c r="RCK69" s="831">
        <f t="shared" si="6134"/>
        <v>0</v>
      </c>
      <c r="RCM69" s="831">
        <f t="shared" si="6134"/>
        <v>0</v>
      </c>
      <c r="RCO69" s="831">
        <f t="shared" si="6134"/>
        <v>0</v>
      </c>
      <c r="RCQ69" s="831">
        <f t="shared" si="6134"/>
        <v>0</v>
      </c>
      <c r="RCS69" s="831">
        <f t="shared" si="6134"/>
        <v>0</v>
      </c>
      <c r="RCU69" s="831">
        <f t="shared" si="6134"/>
        <v>0</v>
      </c>
      <c r="RCW69" s="831">
        <f t="shared" si="6134"/>
        <v>0</v>
      </c>
      <c r="RCY69" s="831">
        <f t="shared" si="6134"/>
        <v>0</v>
      </c>
      <c r="RDA69" s="831">
        <f t="shared" si="6134"/>
        <v>0</v>
      </c>
      <c r="RDC69" s="831">
        <f t="shared" si="6134"/>
        <v>0</v>
      </c>
      <c r="RDE69" s="831">
        <f t="shared" si="6134"/>
        <v>0</v>
      </c>
      <c r="RDG69" s="831">
        <f t="shared" si="6134"/>
        <v>0</v>
      </c>
      <c r="RDI69" s="831">
        <f t="shared" si="6134"/>
        <v>0</v>
      </c>
      <c r="RDK69" s="831">
        <f t="shared" si="6134"/>
        <v>0</v>
      </c>
      <c r="RDM69" s="831">
        <f t="shared" si="6134"/>
        <v>0</v>
      </c>
      <c r="RDO69" s="831">
        <f t="shared" si="6134"/>
        <v>0</v>
      </c>
      <c r="RDQ69" s="831">
        <f t="shared" si="6134"/>
        <v>0</v>
      </c>
      <c r="RDS69" s="831">
        <f t="shared" si="6134"/>
        <v>0</v>
      </c>
      <c r="RDU69" s="831">
        <f t="shared" si="6134"/>
        <v>0</v>
      </c>
      <c r="RDW69" s="831">
        <f t="shared" si="6134"/>
        <v>0</v>
      </c>
      <c r="RDY69" s="831">
        <f t="shared" si="6134"/>
        <v>0</v>
      </c>
      <c r="REA69" s="831">
        <f t="shared" si="6134"/>
        <v>0</v>
      </c>
      <c r="REC69" s="831">
        <f t="shared" si="6134"/>
        <v>0</v>
      </c>
      <c r="REE69" s="831">
        <f t="shared" si="6134"/>
        <v>0</v>
      </c>
      <c r="REG69" s="831">
        <f t="shared" si="6134"/>
        <v>0</v>
      </c>
      <c r="REI69" s="831">
        <f t="shared" si="6134"/>
        <v>0</v>
      </c>
      <c r="REK69" s="831">
        <f t="shared" si="6134"/>
        <v>0</v>
      </c>
      <c r="REM69" s="831">
        <f t="shared" si="6166"/>
        <v>0</v>
      </c>
      <c r="REO69" s="831">
        <f t="shared" si="6166"/>
        <v>0</v>
      </c>
      <c r="REQ69" s="831">
        <f t="shared" si="6166"/>
        <v>0</v>
      </c>
      <c r="RES69" s="831">
        <f t="shared" si="6166"/>
        <v>0</v>
      </c>
      <c r="REU69" s="831">
        <f t="shared" si="6166"/>
        <v>0</v>
      </c>
      <c r="REW69" s="831">
        <f t="shared" si="6166"/>
        <v>0</v>
      </c>
      <c r="REY69" s="831">
        <f t="shared" si="6166"/>
        <v>0</v>
      </c>
      <c r="RFA69" s="831">
        <f t="shared" si="6166"/>
        <v>0</v>
      </c>
      <c r="RFC69" s="831">
        <f t="shared" si="6166"/>
        <v>0</v>
      </c>
      <c r="RFE69" s="831">
        <f t="shared" si="6166"/>
        <v>0</v>
      </c>
      <c r="RFG69" s="831">
        <f t="shared" si="6166"/>
        <v>0</v>
      </c>
      <c r="RFI69" s="831">
        <f t="shared" si="6166"/>
        <v>0</v>
      </c>
      <c r="RFK69" s="831">
        <f t="shared" si="6166"/>
        <v>0</v>
      </c>
      <c r="RFM69" s="831">
        <f t="shared" si="6166"/>
        <v>0</v>
      </c>
      <c r="RFO69" s="831">
        <f t="shared" si="6166"/>
        <v>0</v>
      </c>
      <c r="RFQ69" s="831">
        <f t="shared" si="6166"/>
        <v>0</v>
      </c>
      <c r="RFS69" s="831">
        <f t="shared" si="6166"/>
        <v>0</v>
      </c>
      <c r="RFU69" s="831">
        <f t="shared" si="6166"/>
        <v>0</v>
      </c>
      <c r="RFW69" s="831">
        <f t="shared" si="6166"/>
        <v>0</v>
      </c>
      <c r="RFY69" s="831">
        <f t="shared" si="6166"/>
        <v>0</v>
      </c>
      <c r="RGA69" s="831">
        <f t="shared" si="6166"/>
        <v>0</v>
      </c>
      <c r="RGC69" s="831">
        <f t="shared" si="6166"/>
        <v>0</v>
      </c>
      <c r="RGE69" s="831">
        <f t="shared" si="6166"/>
        <v>0</v>
      </c>
      <c r="RGG69" s="831">
        <f t="shared" si="6166"/>
        <v>0</v>
      </c>
      <c r="RGI69" s="831">
        <f t="shared" si="6166"/>
        <v>0</v>
      </c>
      <c r="RGK69" s="831">
        <f t="shared" si="6166"/>
        <v>0</v>
      </c>
      <c r="RGM69" s="831">
        <f t="shared" si="6166"/>
        <v>0</v>
      </c>
      <c r="RGO69" s="831">
        <f t="shared" si="6166"/>
        <v>0</v>
      </c>
      <c r="RGQ69" s="831">
        <f t="shared" si="6166"/>
        <v>0</v>
      </c>
      <c r="RGS69" s="831">
        <f t="shared" si="6166"/>
        <v>0</v>
      </c>
      <c r="RGU69" s="831">
        <f t="shared" si="6166"/>
        <v>0</v>
      </c>
      <c r="RGW69" s="831">
        <f t="shared" si="6166"/>
        <v>0</v>
      </c>
      <c r="RGY69" s="831">
        <f t="shared" si="6198"/>
        <v>0</v>
      </c>
      <c r="RHA69" s="831">
        <f t="shared" si="6198"/>
        <v>0</v>
      </c>
      <c r="RHC69" s="831">
        <f t="shared" si="6198"/>
        <v>0</v>
      </c>
      <c r="RHE69" s="831">
        <f t="shared" si="6198"/>
        <v>0</v>
      </c>
      <c r="RHG69" s="831">
        <f t="shared" si="6198"/>
        <v>0</v>
      </c>
      <c r="RHI69" s="831">
        <f t="shared" si="6198"/>
        <v>0</v>
      </c>
      <c r="RHK69" s="831">
        <f t="shared" si="6198"/>
        <v>0</v>
      </c>
      <c r="RHM69" s="831">
        <f t="shared" si="6198"/>
        <v>0</v>
      </c>
      <c r="RHO69" s="831">
        <f t="shared" si="6198"/>
        <v>0</v>
      </c>
      <c r="RHQ69" s="831">
        <f t="shared" si="6198"/>
        <v>0</v>
      </c>
      <c r="RHS69" s="831">
        <f t="shared" si="6198"/>
        <v>0</v>
      </c>
      <c r="RHU69" s="831">
        <f t="shared" si="6198"/>
        <v>0</v>
      </c>
      <c r="RHW69" s="831">
        <f t="shared" si="6198"/>
        <v>0</v>
      </c>
      <c r="RHY69" s="831">
        <f t="shared" si="6198"/>
        <v>0</v>
      </c>
      <c r="RIA69" s="831">
        <f t="shared" si="6198"/>
        <v>0</v>
      </c>
      <c r="RIC69" s="831">
        <f t="shared" si="6198"/>
        <v>0</v>
      </c>
      <c r="RIE69" s="831">
        <f t="shared" si="6198"/>
        <v>0</v>
      </c>
      <c r="RIG69" s="831">
        <f t="shared" si="6198"/>
        <v>0</v>
      </c>
      <c r="RII69" s="831">
        <f t="shared" si="6198"/>
        <v>0</v>
      </c>
      <c r="RIK69" s="831">
        <f t="shared" si="6198"/>
        <v>0</v>
      </c>
      <c r="RIM69" s="831">
        <f t="shared" si="6198"/>
        <v>0</v>
      </c>
      <c r="RIO69" s="831">
        <f t="shared" si="6198"/>
        <v>0</v>
      </c>
      <c r="RIQ69" s="831">
        <f t="shared" si="6198"/>
        <v>0</v>
      </c>
      <c r="RIS69" s="831">
        <f t="shared" si="6198"/>
        <v>0</v>
      </c>
      <c r="RIU69" s="831">
        <f t="shared" si="6198"/>
        <v>0</v>
      </c>
      <c r="RIW69" s="831">
        <f t="shared" si="6198"/>
        <v>0</v>
      </c>
      <c r="RIY69" s="831">
        <f t="shared" si="6198"/>
        <v>0</v>
      </c>
      <c r="RJA69" s="831">
        <f t="shared" si="6198"/>
        <v>0</v>
      </c>
      <c r="RJC69" s="831">
        <f t="shared" si="6198"/>
        <v>0</v>
      </c>
      <c r="RJE69" s="831">
        <f t="shared" si="6198"/>
        <v>0</v>
      </c>
      <c r="RJG69" s="831">
        <f t="shared" si="6198"/>
        <v>0</v>
      </c>
      <c r="RJI69" s="831">
        <f t="shared" si="6198"/>
        <v>0</v>
      </c>
      <c r="RJK69" s="831">
        <f t="shared" si="6230"/>
        <v>0</v>
      </c>
      <c r="RJM69" s="831">
        <f t="shared" si="6230"/>
        <v>0</v>
      </c>
      <c r="RJO69" s="831">
        <f t="shared" si="6230"/>
        <v>0</v>
      </c>
      <c r="RJQ69" s="831">
        <f t="shared" si="6230"/>
        <v>0</v>
      </c>
      <c r="RJS69" s="831">
        <f t="shared" si="6230"/>
        <v>0</v>
      </c>
      <c r="RJU69" s="831">
        <f t="shared" si="6230"/>
        <v>0</v>
      </c>
      <c r="RJW69" s="831">
        <f t="shared" si="6230"/>
        <v>0</v>
      </c>
      <c r="RJY69" s="831">
        <f t="shared" si="6230"/>
        <v>0</v>
      </c>
      <c r="RKA69" s="831">
        <f t="shared" si="6230"/>
        <v>0</v>
      </c>
      <c r="RKC69" s="831">
        <f t="shared" si="6230"/>
        <v>0</v>
      </c>
      <c r="RKE69" s="831">
        <f t="shared" si="6230"/>
        <v>0</v>
      </c>
      <c r="RKG69" s="831">
        <f t="shared" si="6230"/>
        <v>0</v>
      </c>
      <c r="RKI69" s="831">
        <f t="shared" si="6230"/>
        <v>0</v>
      </c>
      <c r="RKK69" s="831">
        <f t="shared" si="6230"/>
        <v>0</v>
      </c>
      <c r="RKM69" s="831">
        <f t="shared" si="6230"/>
        <v>0</v>
      </c>
      <c r="RKO69" s="831">
        <f t="shared" si="6230"/>
        <v>0</v>
      </c>
      <c r="RKQ69" s="831">
        <f t="shared" si="6230"/>
        <v>0</v>
      </c>
      <c r="RKS69" s="831">
        <f t="shared" si="6230"/>
        <v>0</v>
      </c>
      <c r="RKU69" s="831">
        <f t="shared" si="6230"/>
        <v>0</v>
      </c>
      <c r="RKW69" s="831">
        <f t="shared" si="6230"/>
        <v>0</v>
      </c>
      <c r="RKY69" s="831">
        <f t="shared" si="6230"/>
        <v>0</v>
      </c>
      <c r="RLA69" s="831">
        <f t="shared" si="6230"/>
        <v>0</v>
      </c>
      <c r="RLC69" s="831">
        <f t="shared" si="6230"/>
        <v>0</v>
      </c>
      <c r="RLE69" s="831">
        <f t="shared" si="6230"/>
        <v>0</v>
      </c>
      <c r="RLG69" s="831">
        <f t="shared" si="6230"/>
        <v>0</v>
      </c>
      <c r="RLI69" s="831">
        <f t="shared" si="6230"/>
        <v>0</v>
      </c>
      <c r="RLK69" s="831">
        <f t="shared" si="6230"/>
        <v>0</v>
      </c>
      <c r="RLM69" s="831">
        <f t="shared" si="6230"/>
        <v>0</v>
      </c>
      <c r="RLO69" s="831">
        <f t="shared" si="6230"/>
        <v>0</v>
      </c>
      <c r="RLQ69" s="831">
        <f t="shared" si="6230"/>
        <v>0</v>
      </c>
      <c r="RLS69" s="831">
        <f t="shared" si="6230"/>
        <v>0</v>
      </c>
      <c r="RLU69" s="831">
        <f t="shared" si="6230"/>
        <v>0</v>
      </c>
      <c r="RLW69" s="831">
        <f t="shared" si="6262"/>
        <v>0</v>
      </c>
      <c r="RLY69" s="831">
        <f t="shared" si="6262"/>
        <v>0</v>
      </c>
      <c r="RMA69" s="831">
        <f t="shared" si="6262"/>
        <v>0</v>
      </c>
      <c r="RMC69" s="831">
        <f t="shared" si="6262"/>
        <v>0</v>
      </c>
      <c r="RME69" s="831">
        <f t="shared" si="6262"/>
        <v>0</v>
      </c>
      <c r="RMG69" s="831">
        <f t="shared" si="6262"/>
        <v>0</v>
      </c>
      <c r="RMI69" s="831">
        <f t="shared" si="6262"/>
        <v>0</v>
      </c>
      <c r="RMK69" s="831">
        <f t="shared" si="6262"/>
        <v>0</v>
      </c>
      <c r="RMM69" s="831">
        <f t="shared" si="6262"/>
        <v>0</v>
      </c>
      <c r="RMO69" s="831">
        <f t="shared" si="6262"/>
        <v>0</v>
      </c>
      <c r="RMQ69" s="831">
        <f t="shared" si="6262"/>
        <v>0</v>
      </c>
      <c r="RMS69" s="831">
        <f t="shared" si="6262"/>
        <v>0</v>
      </c>
      <c r="RMU69" s="831">
        <f t="shared" si="6262"/>
        <v>0</v>
      </c>
      <c r="RMW69" s="831">
        <f t="shared" si="6262"/>
        <v>0</v>
      </c>
      <c r="RMY69" s="831">
        <f t="shared" si="6262"/>
        <v>0</v>
      </c>
      <c r="RNA69" s="831">
        <f t="shared" si="6262"/>
        <v>0</v>
      </c>
      <c r="RNC69" s="831">
        <f t="shared" si="6262"/>
        <v>0</v>
      </c>
      <c r="RNE69" s="831">
        <f t="shared" si="6262"/>
        <v>0</v>
      </c>
      <c r="RNG69" s="831">
        <f t="shared" si="6262"/>
        <v>0</v>
      </c>
      <c r="RNI69" s="831">
        <f t="shared" si="6262"/>
        <v>0</v>
      </c>
      <c r="RNK69" s="831">
        <f t="shared" si="6262"/>
        <v>0</v>
      </c>
      <c r="RNM69" s="831">
        <f t="shared" si="6262"/>
        <v>0</v>
      </c>
      <c r="RNO69" s="831">
        <f t="shared" si="6262"/>
        <v>0</v>
      </c>
      <c r="RNQ69" s="831">
        <f t="shared" si="6262"/>
        <v>0</v>
      </c>
      <c r="RNS69" s="831">
        <f t="shared" si="6262"/>
        <v>0</v>
      </c>
      <c r="RNU69" s="831">
        <f t="shared" si="6262"/>
        <v>0</v>
      </c>
      <c r="RNW69" s="831">
        <f t="shared" si="6262"/>
        <v>0</v>
      </c>
      <c r="RNY69" s="831">
        <f t="shared" si="6262"/>
        <v>0</v>
      </c>
      <c r="ROA69" s="831">
        <f t="shared" si="6262"/>
        <v>0</v>
      </c>
      <c r="ROC69" s="831">
        <f t="shared" si="6262"/>
        <v>0</v>
      </c>
      <c r="ROE69" s="831">
        <f t="shared" si="6262"/>
        <v>0</v>
      </c>
      <c r="ROG69" s="831">
        <f t="shared" si="6262"/>
        <v>0</v>
      </c>
      <c r="ROI69" s="831">
        <f t="shared" si="6294"/>
        <v>0</v>
      </c>
      <c r="ROK69" s="831">
        <f t="shared" si="6294"/>
        <v>0</v>
      </c>
      <c r="ROM69" s="831">
        <f t="shared" si="6294"/>
        <v>0</v>
      </c>
      <c r="ROO69" s="831">
        <f t="shared" si="6294"/>
        <v>0</v>
      </c>
      <c r="ROQ69" s="831">
        <f t="shared" si="6294"/>
        <v>0</v>
      </c>
      <c r="ROS69" s="831">
        <f t="shared" si="6294"/>
        <v>0</v>
      </c>
      <c r="ROU69" s="831">
        <f t="shared" si="6294"/>
        <v>0</v>
      </c>
      <c r="ROW69" s="831">
        <f t="shared" si="6294"/>
        <v>0</v>
      </c>
      <c r="ROY69" s="831">
        <f t="shared" si="6294"/>
        <v>0</v>
      </c>
      <c r="RPA69" s="831">
        <f t="shared" si="6294"/>
        <v>0</v>
      </c>
      <c r="RPC69" s="831">
        <f t="shared" si="6294"/>
        <v>0</v>
      </c>
      <c r="RPE69" s="831">
        <f t="shared" si="6294"/>
        <v>0</v>
      </c>
      <c r="RPG69" s="831">
        <f t="shared" si="6294"/>
        <v>0</v>
      </c>
      <c r="RPI69" s="831">
        <f t="shared" si="6294"/>
        <v>0</v>
      </c>
      <c r="RPK69" s="831">
        <f t="shared" si="6294"/>
        <v>0</v>
      </c>
      <c r="RPM69" s="831">
        <f t="shared" si="6294"/>
        <v>0</v>
      </c>
      <c r="RPO69" s="831">
        <f t="shared" si="6294"/>
        <v>0</v>
      </c>
      <c r="RPQ69" s="831">
        <f t="shared" si="6294"/>
        <v>0</v>
      </c>
      <c r="RPS69" s="831">
        <f t="shared" si="6294"/>
        <v>0</v>
      </c>
      <c r="RPU69" s="831">
        <f t="shared" si="6294"/>
        <v>0</v>
      </c>
      <c r="RPW69" s="831">
        <f t="shared" si="6294"/>
        <v>0</v>
      </c>
      <c r="RPY69" s="831">
        <f t="shared" si="6294"/>
        <v>0</v>
      </c>
      <c r="RQA69" s="831">
        <f t="shared" si="6294"/>
        <v>0</v>
      </c>
      <c r="RQC69" s="831">
        <f t="shared" si="6294"/>
        <v>0</v>
      </c>
      <c r="RQE69" s="831">
        <f t="shared" si="6294"/>
        <v>0</v>
      </c>
      <c r="RQG69" s="831">
        <f t="shared" si="6294"/>
        <v>0</v>
      </c>
      <c r="RQI69" s="831">
        <f t="shared" si="6294"/>
        <v>0</v>
      </c>
      <c r="RQK69" s="831">
        <f t="shared" si="6294"/>
        <v>0</v>
      </c>
      <c r="RQM69" s="831">
        <f t="shared" si="6294"/>
        <v>0</v>
      </c>
      <c r="RQO69" s="831">
        <f t="shared" si="6294"/>
        <v>0</v>
      </c>
      <c r="RQQ69" s="831">
        <f t="shared" si="6294"/>
        <v>0</v>
      </c>
      <c r="RQS69" s="831">
        <f t="shared" si="6294"/>
        <v>0</v>
      </c>
      <c r="RQU69" s="831">
        <f t="shared" si="6326"/>
        <v>0</v>
      </c>
      <c r="RQW69" s="831">
        <f t="shared" si="6326"/>
        <v>0</v>
      </c>
      <c r="RQY69" s="831">
        <f t="shared" si="6326"/>
        <v>0</v>
      </c>
      <c r="RRA69" s="831">
        <f t="shared" si="6326"/>
        <v>0</v>
      </c>
      <c r="RRC69" s="831">
        <f t="shared" si="6326"/>
        <v>0</v>
      </c>
      <c r="RRE69" s="831">
        <f t="shared" si="6326"/>
        <v>0</v>
      </c>
      <c r="RRG69" s="831">
        <f t="shared" si="6326"/>
        <v>0</v>
      </c>
      <c r="RRI69" s="831">
        <f t="shared" si="6326"/>
        <v>0</v>
      </c>
      <c r="RRK69" s="831">
        <f t="shared" si="6326"/>
        <v>0</v>
      </c>
      <c r="RRM69" s="831">
        <f t="shared" si="6326"/>
        <v>0</v>
      </c>
      <c r="RRO69" s="831">
        <f t="shared" si="6326"/>
        <v>0</v>
      </c>
      <c r="RRQ69" s="831">
        <f t="shared" si="6326"/>
        <v>0</v>
      </c>
      <c r="RRS69" s="831">
        <f t="shared" si="6326"/>
        <v>0</v>
      </c>
      <c r="RRU69" s="831">
        <f t="shared" si="6326"/>
        <v>0</v>
      </c>
      <c r="RRW69" s="831">
        <f t="shared" si="6326"/>
        <v>0</v>
      </c>
      <c r="RRY69" s="831">
        <f t="shared" si="6326"/>
        <v>0</v>
      </c>
      <c r="RSA69" s="831">
        <f t="shared" si="6326"/>
        <v>0</v>
      </c>
      <c r="RSC69" s="831">
        <f t="shared" si="6326"/>
        <v>0</v>
      </c>
      <c r="RSE69" s="831">
        <f t="shared" si="6326"/>
        <v>0</v>
      </c>
      <c r="RSG69" s="831">
        <f t="shared" si="6326"/>
        <v>0</v>
      </c>
      <c r="RSI69" s="831">
        <f t="shared" si="6326"/>
        <v>0</v>
      </c>
      <c r="RSK69" s="831">
        <f t="shared" si="6326"/>
        <v>0</v>
      </c>
      <c r="RSM69" s="831">
        <f t="shared" si="6326"/>
        <v>0</v>
      </c>
      <c r="RSO69" s="831">
        <f t="shared" si="6326"/>
        <v>0</v>
      </c>
      <c r="RSQ69" s="831">
        <f t="shared" si="6326"/>
        <v>0</v>
      </c>
      <c r="RSS69" s="831">
        <f t="shared" si="6326"/>
        <v>0</v>
      </c>
      <c r="RSU69" s="831">
        <f t="shared" si="6326"/>
        <v>0</v>
      </c>
      <c r="RSW69" s="831">
        <f t="shared" si="6326"/>
        <v>0</v>
      </c>
      <c r="RSY69" s="831">
        <f t="shared" si="6326"/>
        <v>0</v>
      </c>
      <c r="RTA69" s="831">
        <f t="shared" si="6326"/>
        <v>0</v>
      </c>
      <c r="RTC69" s="831">
        <f t="shared" si="6326"/>
        <v>0</v>
      </c>
      <c r="RTE69" s="831">
        <f t="shared" si="6326"/>
        <v>0</v>
      </c>
      <c r="RTG69" s="831">
        <f t="shared" si="6358"/>
        <v>0</v>
      </c>
      <c r="RTI69" s="831">
        <f t="shared" si="6358"/>
        <v>0</v>
      </c>
      <c r="RTK69" s="831">
        <f t="shared" si="6358"/>
        <v>0</v>
      </c>
      <c r="RTM69" s="831">
        <f t="shared" si="6358"/>
        <v>0</v>
      </c>
      <c r="RTO69" s="831">
        <f t="shared" si="6358"/>
        <v>0</v>
      </c>
      <c r="RTQ69" s="831">
        <f t="shared" si="6358"/>
        <v>0</v>
      </c>
      <c r="RTS69" s="831">
        <f t="shared" si="6358"/>
        <v>0</v>
      </c>
      <c r="RTU69" s="831">
        <f t="shared" si="6358"/>
        <v>0</v>
      </c>
      <c r="RTW69" s="831">
        <f t="shared" si="6358"/>
        <v>0</v>
      </c>
      <c r="RTY69" s="831">
        <f t="shared" si="6358"/>
        <v>0</v>
      </c>
      <c r="RUA69" s="831">
        <f t="shared" si="6358"/>
        <v>0</v>
      </c>
      <c r="RUC69" s="831">
        <f t="shared" si="6358"/>
        <v>0</v>
      </c>
      <c r="RUE69" s="831">
        <f t="shared" si="6358"/>
        <v>0</v>
      </c>
      <c r="RUG69" s="831">
        <f t="shared" si="6358"/>
        <v>0</v>
      </c>
      <c r="RUI69" s="831">
        <f t="shared" si="6358"/>
        <v>0</v>
      </c>
      <c r="RUK69" s="831">
        <f t="shared" si="6358"/>
        <v>0</v>
      </c>
      <c r="RUM69" s="831">
        <f t="shared" si="6358"/>
        <v>0</v>
      </c>
      <c r="RUO69" s="831">
        <f t="shared" si="6358"/>
        <v>0</v>
      </c>
      <c r="RUQ69" s="831">
        <f t="shared" si="6358"/>
        <v>0</v>
      </c>
      <c r="RUS69" s="831">
        <f t="shared" si="6358"/>
        <v>0</v>
      </c>
      <c r="RUU69" s="831">
        <f t="shared" si="6358"/>
        <v>0</v>
      </c>
      <c r="RUW69" s="831">
        <f t="shared" si="6358"/>
        <v>0</v>
      </c>
      <c r="RUY69" s="831">
        <f t="shared" si="6358"/>
        <v>0</v>
      </c>
      <c r="RVA69" s="831">
        <f t="shared" si="6358"/>
        <v>0</v>
      </c>
      <c r="RVC69" s="831">
        <f t="shared" si="6358"/>
        <v>0</v>
      </c>
      <c r="RVE69" s="831">
        <f t="shared" si="6358"/>
        <v>0</v>
      </c>
      <c r="RVG69" s="831">
        <f t="shared" si="6358"/>
        <v>0</v>
      </c>
      <c r="RVI69" s="831">
        <f t="shared" si="6358"/>
        <v>0</v>
      </c>
      <c r="RVK69" s="831">
        <f t="shared" si="6358"/>
        <v>0</v>
      </c>
      <c r="RVM69" s="831">
        <f t="shared" si="6358"/>
        <v>0</v>
      </c>
      <c r="RVO69" s="831">
        <f t="shared" si="6358"/>
        <v>0</v>
      </c>
      <c r="RVQ69" s="831">
        <f t="shared" si="6358"/>
        <v>0</v>
      </c>
      <c r="RVS69" s="831">
        <f t="shared" si="6390"/>
        <v>0</v>
      </c>
      <c r="RVU69" s="831">
        <f t="shared" si="6390"/>
        <v>0</v>
      </c>
      <c r="RVW69" s="831">
        <f t="shared" si="6390"/>
        <v>0</v>
      </c>
      <c r="RVY69" s="831">
        <f t="shared" si="6390"/>
        <v>0</v>
      </c>
      <c r="RWA69" s="831">
        <f t="shared" si="6390"/>
        <v>0</v>
      </c>
      <c r="RWC69" s="831">
        <f t="shared" si="6390"/>
        <v>0</v>
      </c>
      <c r="RWE69" s="831">
        <f t="shared" si="6390"/>
        <v>0</v>
      </c>
      <c r="RWG69" s="831">
        <f t="shared" si="6390"/>
        <v>0</v>
      </c>
      <c r="RWI69" s="831">
        <f t="shared" si="6390"/>
        <v>0</v>
      </c>
      <c r="RWK69" s="831">
        <f t="shared" si="6390"/>
        <v>0</v>
      </c>
      <c r="RWM69" s="831">
        <f t="shared" si="6390"/>
        <v>0</v>
      </c>
      <c r="RWO69" s="831">
        <f t="shared" si="6390"/>
        <v>0</v>
      </c>
      <c r="RWQ69" s="831">
        <f t="shared" si="6390"/>
        <v>0</v>
      </c>
      <c r="RWS69" s="831">
        <f t="shared" si="6390"/>
        <v>0</v>
      </c>
      <c r="RWU69" s="831">
        <f t="shared" si="6390"/>
        <v>0</v>
      </c>
      <c r="RWW69" s="831">
        <f t="shared" si="6390"/>
        <v>0</v>
      </c>
      <c r="RWY69" s="831">
        <f t="shared" si="6390"/>
        <v>0</v>
      </c>
      <c r="RXA69" s="831">
        <f t="shared" si="6390"/>
        <v>0</v>
      </c>
      <c r="RXC69" s="831">
        <f t="shared" si="6390"/>
        <v>0</v>
      </c>
      <c r="RXE69" s="831">
        <f t="shared" si="6390"/>
        <v>0</v>
      </c>
      <c r="RXG69" s="831">
        <f t="shared" si="6390"/>
        <v>0</v>
      </c>
      <c r="RXI69" s="831">
        <f t="shared" si="6390"/>
        <v>0</v>
      </c>
      <c r="RXK69" s="831">
        <f t="shared" si="6390"/>
        <v>0</v>
      </c>
      <c r="RXM69" s="831">
        <f t="shared" si="6390"/>
        <v>0</v>
      </c>
      <c r="RXO69" s="831">
        <f t="shared" si="6390"/>
        <v>0</v>
      </c>
      <c r="RXQ69" s="831">
        <f t="shared" si="6390"/>
        <v>0</v>
      </c>
      <c r="RXS69" s="831">
        <f t="shared" si="6390"/>
        <v>0</v>
      </c>
      <c r="RXU69" s="831">
        <f t="shared" si="6390"/>
        <v>0</v>
      </c>
      <c r="RXW69" s="831">
        <f t="shared" si="6390"/>
        <v>0</v>
      </c>
      <c r="RXY69" s="831">
        <f t="shared" si="6390"/>
        <v>0</v>
      </c>
      <c r="RYA69" s="831">
        <f t="shared" si="6390"/>
        <v>0</v>
      </c>
      <c r="RYC69" s="831">
        <f t="shared" si="6390"/>
        <v>0</v>
      </c>
      <c r="RYE69" s="831">
        <f t="shared" si="6422"/>
        <v>0</v>
      </c>
      <c r="RYG69" s="831">
        <f t="shared" si="6422"/>
        <v>0</v>
      </c>
      <c r="RYI69" s="831">
        <f t="shared" si="6422"/>
        <v>0</v>
      </c>
      <c r="RYK69" s="831">
        <f t="shared" si="6422"/>
        <v>0</v>
      </c>
      <c r="RYM69" s="831">
        <f t="shared" si="6422"/>
        <v>0</v>
      </c>
      <c r="RYO69" s="831">
        <f t="shared" si="6422"/>
        <v>0</v>
      </c>
      <c r="RYQ69" s="831">
        <f t="shared" si="6422"/>
        <v>0</v>
      </c>
      <c r="RYS69" s="831">
        <f t="shared" si="6422"/>
        <v>0</v>
      </c>
      <c r="RYU69" s="831">
        <f t="shared" si="6422"/>
        <v>0</v>
      </c>
      <c r="RYW69" s="831">
        <f t="shared" si="6422"/>
        <v>0</v>
      </c>
      <c r="RYY69" s="831">
        <f t="shared" si="6422"/>
        <v>0</v>
      </c>
      <c r="RZA69" s="831">
        <f t="shared" si="6422"/>
        <v>0</v>
      </c>
      <c r="RZC69" s="831">
        <f t="shared" si="6422"/>
        <v>0</v>
      </c>
      <c r="RZE69" s="831">
        <f t="shared" si="6422"/>
        <v>0</v>
      </c>
      <c r="RZG69" s="831">
        <f t="shared" si="6422"/>
        <v>0</v>
      </c>
      <c r="RZI69" s="831">
        <f t="shared" si="6422"/>
        <v>0</v>
      </c>
      <c r="RZK69" s="831">
        <f t="shared" si="6422"/>
        <v>0</v>
      </c>
      <c r="RZM69" s="831">
        <f t="shared" si="6422"/>
        <v>0</v>
      </c>
      <c r="RZO69" s="831">
        <f t="shared" si="6422"/>
        <v>0</v>
      </c>
      <c r="RZQ69" s="831">
        <f t="shared" si="6422"/>
        <v>0</v>
      </c>
      <c r="RZS69" s="831">
        <f t="shared" si="6422"/>
        <v>0</v>
      </c>
      <c r="RZU69" s="831">
        <f t="shared" si="6422"/>
        <v>0</v>
      </c>
      <c r="RZW69" s="831">
        <f t="shared" si="6422"/>
        <v>0</v>
      </c>
      <c r="RZY69" s="831">
        <f t="shared" si="6422"/>
        <v>0</v>
      </c>
      <c r="SAA69" s="831">
        <f t="shared" si="6422"/>
        <v>0</v>
      </c>
      <c r="SAC69" s="831">
        <f t="shared" si="6422"/>
        <v>0</v>
      </c>
      <c r="SAE69" s="831">
        <f t="shared" si="6422"/>
        <v>0</v>
      </c>
      <c r="SAG69" s="831">
        <f t="shared" si="6422"/>
        <v>0</v>
      </c>
      <c r="SAI69" s="831">
        <f t="shared" si="6422"/>
        <v>0</v>
      </c>
      <c r="SAK69" s="831">
        <f t="shared" si="6422"/>
        <v>0</v>
      </c>
      <c r="SAM69" s="831">
        <f t="shared" si="6422"/>
        <v>0</v>
      </c>
      <c r="SAO69" s="831">
        <f t="shared" si="6422"/>
        <v>0</v>
      </c>
      <c r="SAQ69" s="831">
        <f t="shared" si="6454"/>
        <v>0</v>
      </c>
      <c r="SAS69" s="831">
        <f t="shared" si="6454"/>
        <v>0</v>
      </c>
      <c r="SAU69" s="831">
        <f t="shared" si="6454"/>
        <v>0</v>
      </c>
      <c r="SAW69" s="831">
        <f t="shared" si="6454"/>
        <v>0</v>
      </c>
      <c r="SAY69" s="831">
        <f t="shared" si="6454"/>
        <v>0</v>
      </c>
      <c r="SBA69" s="831">
        <f t="shared" si="6454"/>
        <v>0</v>
      </c>
      <c r="SBC69" s="831">
        <f t="shared" si="6454"/>
        <v>0</v>
      </c>
      <c r="SBE69" s="831">
        <f t="shared" si="6454"/>
        <v>0</v>
      </c>
      <c r="SBG69" s="831">
        <f t="shared" si="6454"/>
        <v>0</v>
      </c>
      <c r="SBI69" s="831">
        <f t="shared" si="6454"/>
        <v>0</v>
      </c>
      <c r="SBK69" s="831">
        <f t="shared" si="6454"/>
        <v>0</v>
      </c>
      <c r="SBM69" s="831">
        <f t="shared" si="6454"/>
        <v>0</v>
      </c>
      <c r="SBO69" s="831">
        <f t="shared" si="6454"/>
        <v>0</v>
      </c>
      <c r="SBQ69" s="831">
        <f t="shared" si="6454"/>
        <v>0</v>
      </c>
      <c r="SBS69" s="831">
        <f t="shared" si="6454"/>
        <v>0</v>
      </c>
      <c r="SBU69" s="831">
        <f t="shared" si="6454"/>
        <v>0</v>
      </c>
      <c r="SBW69" s="831">
        <f t="shared" si="6454"/>
        <v>0</v>
      </c>
      <c r="SBY69" s="831">
        <f t="shared" si="6454"/>
        <v>0</v>
      </c>
      <c r="SCA69" s="831">
        <f t="shared" si="6454"/>
        <v>0</v>
      </c>
      <c r="SCC69" s="831">
        <f t="shared" si="6454"/>
        <v>0</v>
      </c>
      <c r="SCE69" s="831">
        <f t="shared" si="6454"/>
        <v>0</v>
      </c>
      <c r="SCG69" s="831">
        <f t="shared" si="6454"/>
        <v>0</v>
      </c>
      <c r="SCI69" s="831">
        <f t="shared" si="6454"/>
        <v>0</v>
      </c>
      <c r="SCK69" s="831">
        <f t="shared" si="6454"/>
        <v>0</v>
      </c>
      <c r="SCM69" s="831">
        <f t="shared" si="6454"/>
        <v>0</v>
      </c>
      <c r="SCO69" s="831">
        <f t="shared" si="6454"/>
        <v>0</v>
      </c>
      <c r="SCQ69" s="831">
        <f t="shared" si="6454"/>
        <v>0</v>
      </c>
      <c r="SCS69" s="831">
        <f t="shared" si="6454"/>
        <v>0</v>
      </c>
      <c r="SCU69" s="831">
        <f t="shared" si="6454"/>
        <v>0</v>
      </c>
      <c r="SCW69" s="831">
        <f t="shared" si="6454"/>
        <v>0</v>
      </c>
      <c r="SCY69" s="831">
        <f t="shared" si="6454"/>
        <v>0</v>
      </c>
      <c r="SDA69" s="831">
        <f t="shared" si="6454"/>
        <v>0</v>
      </c>
      <c r="SDC69" s="831">
        <f t="shared" si="6486"/>
        <v>0</v>
      </c>
      <c r="SDE69" s="831">
        <f t="shared" si="6486"/>
        <v>0</v>
      </c>
      <c r="SDG69" s="831">
        <f t="shared" si="6486"/>
        <v>0</v>
      </c>
      <c r="SDI69" s="831">
        <f t="shared" si="6486"/>
        <v>0</v>
      </c>
      <c r="SDK69" s="831">
        <f t="shared" si="6486"/>
        <v>0</v>
      </c>
      <c r="SDM69" s="831">
        <f t="shared" si="6486"/>
        <v>0</v>
      </c>
      <c r="SDO69" s="831">
        <f t="shared" si="6486"/>
        <v>0</v>
      </c>
      <c r="SDQ69" s="831">
        <f t="shared" si="6486"/>
        <v>0</v>
      </c>
      <c r="SDS69" s="831">
        <f t="shared" si="6486"/>
        <v>0</v>
      </c>
      <c r="SDU69" s="831">
        <f t="shared" si="6486"/>
        <v>0</v>
      </c>
      <c r="SDW69" s="831">
        <f t="shared" si="6486"/>
        <v>0</v>
      </c>
      <c r="SDY69" s="831">
        <f t="shared" si="6486"/>
        <v>0</v>
      </c>
      <c r="SEA69" s="831">
        <f t="shared" si="6486"/>
        <v>0</v>
      </c>
      <c r="SEC69" s="831">
        <f t="shared" si="6486"/>
        <v>0</v>
      </c>
      <c r="SEE69" s="831">
        <f t="shared" si="6486"/>
        <v>0</v>
      </c>
      <c r="SEG69" s="831">
        <f t="shared" si="6486"/>
        <v>0</v>
      </c>
      <c r="SEI69" s="831">
        <f t="shared" si="6486"/>
        <v>0</v>
      </c>
      <c r="SEK69" s="831">
        <f t="shared" si="6486"/>
        <v>0</v>
      </c>
      <c r="SEM69" s="831">
        <f t="shared" si="6486"/>
        <v>0</v>
      </c>
      <c r="SEO69" s="831">
        <f t="shared" si="6486"/>
        <v>0</v>
      </c>
      <c r="SEQ69" s="831">
        <f t="shared" si="6486"/>
        <v>0</v>
      </c>
      <c r="SES69" s="831">
        <f t="shared" si="6486"/>
        <v>0</v>
      </c>
      <c r="SEU69" s="831">
        <f t="shared" si="6486"/>
        <v>0</v>
      </c>
      <c r="SEW69" s="831">
        <f t="shared" si="6486"/>
        <v>0</v>
      </c>
      <c r="SEY69" s="831">
        <f t="shared" si="6486"/>
        <v>0</v>
      </c>
      <c r="SFA69" s="831">
        <f t="shared" si="6486"/>
        <v>0</v>
      </c>
      <c r="SFC69" s="831">
        <f t="shared" si="6486"/>
        <v>0</v>
      </c>
      <c r="SFE69" s="831">
        <f t="shared" si="6486"/>
        <v>0</v>
      </c>
      <c r="SFG69" s="831">
        <f t="shared" si="6486"/>
        <v>0</v>
      </c>
      <c r="SFI69" s="831">
        <f t="shared" si="6486"/>
        <v>0</v>
      </c>
      <c r="SFK69" s="831">
        <f t="shared" si="6486"/>
        <v>0</v>
      </c>
      <c r="SFM69" s="831">
        <f t="shared" si="6486"/>
        <v>0</v>
      </c>
      <c r="SFO69" s="831">
        <f t="shared" si="6518"/>
        <v>0</v>
      </c>
      <c r="SFQ69" s="831">
        <f t="shared" si="6518"/>
        <v>0</v>
      </c>
      <c r="SFS69" s="831">
        <f t="shared" si="6518"/>
        <v>0</v>
      </c>
      <c r="SFU69" s="831">
        <f t="shared" si="6518"/>
        <v>0</v>
      </c>
      <c r="SFW69" s="831">
        <f t="shared" si="6518"/>
        <v>0</v>
      </c>
      <c r="SFY69" s="831">
        <f t="shared" si="6518"/>
        <v>0</v>
      </c>
      <c r="SGA69" s="831">
        <f t="shared" si="6518"/>
        <v>0</v>
      </c>
      <c r="SGC69" s="831">
        <f t="shared" si="6518"/>
        <v>0</v>
      </c>
      <c r="SGE69" s="831">
        <f t="shared" si="6518"/>
        <v>0</v>
      </c>
      <c r="SGG69" s="831">
        <f t="shared" si="6518"/>
        <v>0</v>
      </c>
      <c r="SGI69" s="831">
        <f t="shared" si="6518"/>
        <v>0</v>
      </c>
      <c r="SGK69" s="831">
        <f t="shared" si="6518"/>
        <v>0</v>
      </c>
      <c r="SGM69" s="831">
        <f t="shared" si="6518"/>
        <v>0</v>
      </c>
      <c r="SGO69" s="831">
        <f t="shared" si="6518"/>
        <v>0</v>
      </c>
      <c r="SGQ69" s="831">
        <f t="shared" si="6518"/>
        <v>0</v>
      </c>
      <c r="SGS69" s="831">
        <f t="shared" si="6518"/>
        <v>0</v>
      </c>
      <c r="SGU69" s="831">
        <f t="shared" si="6518"/>
        <v>0</v>
      </c>
      <c r="SGW69" s="831">
        <f t="shared" si="6518"/>
        <v>0</v>
      </c>
      <c r="SGY69" s="831">
        <f t="shared" si="6518"/>
        <v>0</v>
      </c>
      <c r="SHA69" s="831">
        <f t="shared" si="6518"/>
        <v>0</v>
      </c>
      <c r="SHC69" s="831">
        <f t="shared" si="6518"/>
        <v>0</v>
      </c>
      <c r="SHE69" s="831">
        <f t="shared" si="6518"/>
        <v>0</v>
      </c>
      <c r="SHG69" s="831">
        <f t="shared" si="6518"/>
        <v>0</v>
      </c>
      <c r="SHI69" s="831">
        <f t="shared" si="6518"/>
        <v>0</v>
      </c>
      <c r="SHK69" s="831">
        <f t="shared" si="6518"/>
        <v>0</v>
      </c>
      <c r="SHM69" s="831">
        <f t="shared" si="6518"/>
        <v>0</v>
      </c>
      <c r="SHO69" s="831">
        <f t="shared" si="6518"/>
        <v>0</v>
      </c>
      <c r="SHQ69" s="831">
        <f t="shared" si="6518"/>
        <v>0</v>
      </c>
      <c r="SHS69" s="831">
        <f t="shared" si="6518"/>
        <v>0</v>
      </c>
      <c r="SHU69" s="831">
        <f t="shared" si="6518"/>
        <v>0</v>
      </c>
      <c r="SHW69" s="831">
        <f t="shared" si="6518"/>
        <v>0</v>
      </c>
      <c r="SHY69" s="831">
        <f t="shared" si="6518"/>
        <v>0</v>
      </c>
      <c r="SIA69" s="831">
        <f t="shared" si="6550"/>
        <v>0</v>
      </c>
      <c r="SIC69" s="831">
        <f t="shared" si="6550"/>
        <v>0</v>
      </c>
      <c r="SIE69" s="831">
        <f t="shared" si="6550"/>
        <v>0</v>
      </c>
      <c r="SIG69" s="831">
        <f t="shared" si="6550"/>
        <v>0</v>
      </c>
      <c r="SII69" s="831">
        <f t="shared" si="6550"/>
        <v>0</v>
      </c>
      <c r="SIK69" s="831">
        <f t="shared" si="6550"/>
        <v>0</v>
      </c>
      <c r="SIM69" s="831">
        <f t="shared" si="6550"/>
        <v>0</v>
      </c>
      <c r="SIO69" s="831">
        <f t="shared" si="6550"/>
        <v>0</v>
      </c>
      <c r="SIQ69" s="831">
        <f t="shared" si="6550"/>
        <v>0</v>
      </c>
      <c r="SIS69" s="831">
        <f t="shared" si="6550"/>
        <v>0</v>
      </c>
      <c r="SIU69" s="831">
        <f t="shared" si="6550"/>
        <v>0</v>
      </c>
      <c r="SIW69" s="831">
        <f t="shared" si="6550"/>
        <v>0</v>
      </c>
      <c r="SIY69" s="831">
        <f t="shared" si="6550"/>
        <v>0</v>
      </c>
      <c r="SJA69" s="831">
        <f t="shared" si="6550"/>
        <v>0</v>
      </c>
      <c r="SJC69" s="831">
        <f t="shared" si="6550"/>
        <v>0</v>
      </c>
      <c r="SJE69" s="831">
        <f t="shared" si="6550"/>
        <v>0</v>
      </c>
      <c r="SJG69" s="831">
        <f t="shared" si="6550"/>
        <v>0</v>
      </c>
      <c r="SJI69" s="831">
        <f t="shared" si="6550"/>
        <v>0</v>
      </c>
      <c r="SJK69" s="831">
        <f t="shared" si="6550"/>
        <v>0</v>
      </c>
      <c r="SJM69" s="831">
        <f t="shared" si="6550"/>
        <v>0</v>
      </c>
      <c r="SJO69" s="831">
        <f t="shared" si="6550"/>
        <v>0</v>
      </c>
      <c r="SJQ69" s="831">
        <f t="shared" si="6550"/>
        <v>0</v>
      </c>
      <c r="SJS69" s="831">
        <f t="shared" si="6550"/>
        <v>0</v>
      </c>
      <c r="SJU69" s="831">
        <f t="shared" si="6550"/>
        <v>0</v>
      </c>
      <c r="SJW69" s="831">
        <f t="shared" si="6550"/>
        <v>0</v>
      </c>
      <c r="SJY69" s="831">
        <f t="shared" si="6550"/>
        <v>0</v>
      </c>
      <c r="SKA69" s="831">
        <f t="shared" si="6550"/>
        <v>0</v>
      </c>
      <c r="SKC69" s="831">
        <f t="shared" si="6550"/>
        <v>0</v>
      </c>
      <c r="SKE69" s="831">
        <f t="shared" si="6550"/>
        <v>0</v>
      </c>
      <c r="SKG69" s="831">
        <f t="shared" si="6550"/>
        <v>0</v>
      </c>
      <c r="SKI69" s="831">
        <f t="shared" si="6550"/>
        <v>0</v>
      </c>
      <c r="SKK69" s="831">
        <f t="shared" si="6550"/>
        <v>0</v>
      </c>
      <c r="SKM69" s="831">
        <f t="shared" si="6582"/>
        <v>0</v>
      </c>
      <c r="SKO69" s="831">
        <f t="shared" si="6582"/>
        <v>0</v>
      </c>
      <c r="SKQ69" s="831">
        <f t="shared" si="6582"/>
        <v>0</v>
      </c>
      <c r="SKS69" s="831">
        <f t="shared" si="6582"/>
        <v>0</v>
      </c>
      <c r="SKU69" s="831">
        <f t="shared" si="6582"/>
        <v>0</v>
      </c>
      <c r="SKW69" s="831">
        <f t="shared" si="6582"/>
        <v>0</v>
      </c>
      <c r="SKY69" s="831">
        <f t="shared" si="6582"/>
        <v>0</v>
      </c>
      <c r="SLA69" s="831">
        <f t="shared" si="6582"/>
        <v>0</v>
      </c>
      <c r="SLC69" s="831">
        <f t="shared" si="6582"/>
        <v>0</v>
      </c>
      <c r="SLE69" s="831">
        <f t="shared" si="6582"/>
        <v>0</v>
      </c>
      <c r="SLG69" s="831">
        <f t="shared" si="6582"/>
        <v>0</v>
      </c>
      <c r="SLI69" s="831">
        <f t="shared" si="6582"/>
        <v>0</v>
      </c>
      <c r="SLK69" s="831">
        <f t="shared" si="6582"/>
        <v>0</v>
      </c>
      <c r="SLM69" s="831">
        <f t="shared" si="6582"/>
        <v>0</v>
      </c>
      <c r="SLO69" s="831">
        <f t="shared" si="6582"/>
        <v>0</v>
      </c>
      <c r="SLQ69" s="831">
        <f t="shared" si="6582"/>
        <v>0</v>
      </c>
      <c r="SLS69" s="831">
        <f t="shared" si="6582"/>
        <v>0</v>
      </c>
      <c r="SLU69" s="831">
        <f t="shared" si="6582"/>
        <v>0</v>
      </c>
      <c r="SLW69" s="831">
        <f t="shared" si="6582"/>
        <v>0</v>
      </c>
      <c r="SLY69" s="831">
        <f t="shared" si="6582"/>
        <v>0</v>
      </c>
      <c r="SMA69" s="831">
        <f t="shared" si="6582"/>
        <v>0</v>
      </c>
      <c r="SMC69" s="831">
        <f t="shared" si="6582"/>
        <v>0</v>
      </c>
      <c r="SME69" s="831">
        <f t="shared" si="6582"/>
        <v>0</v>
      </c>
      <c r="SMG69" s="831">
        <f t="shared" si="6582"/>
        <v>0</v>
      </c>
      <c r="SMI69" s="831">
        <f t="shared" si="6582"/>
        <v>0</v>
      </c>
      <c r="SMK69" s="831">
        <f t="shared" si="6582"/>
        <v>0</v>
      </c>
      <c r="SMM69" s="831">
        <f t="shared" si="6582"/>
        <v>0</v>
      </c>
      <c r="SMO69" s="831">
        <f t="shared" si="6582"/>
        <v>0</v>
      </c>
      <c r="SMQ69" s="831">
        <f t="shared" si="6582"/>
        <v>0</v>
      </c>
      <c r="SMS69" s="831">
        <f t="shared" si="6582"/>
        <v>0</v>
      </c>
      <c r="SMU69" s="831">
        <f t="shared" si="6582"/>
        <v>0</v>
      </c>
      <c r="SMW69" s="831">
        <f t="shared" si="6582"/>
        <v>0</v>
      </c>
      <c r="SMY69" s="831">
        <f t="shared" si="6614"/>
        <v>0</v>
      </c>
      <c r="SNA69" s="831">
        <f t="shared" si="6614"/>
        <v>0</v>
      </c>
      <c r="SNC69" s="831">
        <f t="shared" si="6614"/>
        <v>0</v>
      </c>
      <c r="SNE69" s="831">
        <f t="shared" si="6614"/>
        <v>0</v>
      </c>
      <c r="SNG69" s="831">
        <f t="shared" si="6614"/>
        <v>0</v>
      </c>
      <c r="SNI69" s="831">
        <f t="shared" si="6614"/>
        <v>0</v>
      </c>
      <c r="SNK69" s="831">
        <f t="shared" si="6614"/>
        <v>0</v>
      </c>
      <c r="SNM69" s="831">
        <f t="shared" si="6614"/>
        <v>0</v>
      </c>
      <c r="SNO69" s="831">
        <f t="shared" si="6614"/>
        <v>0</v>
      </c>
      <c r="SNQ69" s="831">
        <f t="shared" si="6614"/>
        <v>0</v>
      </c>
      <c r="SNS69" s="831">
        <f t="shared" si="6614"/>
        <v>0</v>
      </c>
      <c r="SNU69" s="831">
        <f t="shared" si="6614"/>
        <v>0</v>
      </c>
      <c r="SNW69" s="831">
        <f t="shared" si="6614"/>
        <v>0</v>
      </c>
      <c r="SNY69" s="831">
        <f t="shared" si="6614"/>
        <v>0</v>
      </c>
      <c r="SOA69" s="831">
        <f t="shared" si="6614"/>
        <v>0</v>
      </c>
      <c r="SOC69" s="831">
        <f t="shared" si="6614"/>
        <v>0</v>
      </c>
      <c r="SOE69" s="831">
        <f t="shared" si="6614"/>
        <v>0</v>
      </c>
      <c r="SOG69" s="831">
        <f t="shared" si="6614"/>
        <v>0</v>
      </c>
      <c r="SOI69" s="831">
        <f t="shared" si="6614"/>
        <v>0</v>
      </c>
      <c r="SOK69" s="831">
        <f t="shared" si="6614"/>
        <v>0</v>
      </c>
      <c r="SOM69" s="831">
        <f t="shared" si="6614"/>
        <v>0</v>
      </c>
      <c r="SOO69" s="831">
        <f t="shared" si="6614"/>
        <v>0</v>
      </c>
      <c r="SOQ69" s="831">
        <f t="shared" si="6614"/>
        <v>0</v>
      </c>
      <c r="SOS69" s="831">
        <f t="shared" si="6614"/>
        <v>0</v>
      </c>
      <c r="SOU69" s="831">
        <f t="shared" si="6614"/>
        <v>0</v>
      </c>
      <c r="SOW69" s="831">
        <f t="shared" si="6614"/>
        <v>0</v>
      </c>
      <c r="SOY69" s="831">
        <f t="shared" si="6614"/>
        <v>0</v>
      </c>
      <c r="SPA69" s="831">
        <f t="shared" si="6614"/>
        <v>0</v>
      </c>
      <c r="SPC69" s="831">
        <f t="shared" si="6614"/>
        <v>0</v>
      </c>
      <c r="SPE69" s="831">
        <f t="shared" si="6614"/>
        <v>0</v>
      </c>
      <c r="SPG69" s="831">
        <f t="shared" si="6614"/>
        <v>0</v>
      </c>
      <c r="SPI69" s="831">
        <f t="shared" si="6614"/>
        <v>0</v>
      </c>
      <c r="SPK69" s="831">
        <f t="shared" si="6646"/>
        <v>0</v>
      </c>
      <c r="SPM69" s="831">
        <f t="shared" si="6646"/>
        <v>0</v>
      </c>
      <c r="SPO69" s="831">
        <f t="shared" si="6646"/>
        <v>0</v>
      </c>
      <c r="SPQ69" s="831">
        <f t="shared" si="6646"/>
        <v>0</v>
      </c>
      <c r="SPS69" s="831">
        <f t="shared" si="6646"/>
        <v>0</v>
      </c>
      <c r="SPU69" s="831">
        <f t="shared" si="6646"/>
        <v>0</v>
      </c>
      <c r="SPW69" s="831">
        <f t="shared" si="6646"/>
        <v>0</v>
      </c>
      <c r="SPY69" s="831">
        <f t="shared" si="6646"/>
        <v>0</v>
      </c>
      <c r="SQA69" s="831">
        <f t="shared" si="6646"/>
        <v>0</v>
      </c>
      <c r="SQC69" s="831">
        <f t="shared" si="6646"/>
        <v>0</v>
      </c>
      <c r="SQE69" s="831">
        <f t="shared" si="6646"/>
        <v>0</v>
      </c>
      <c r="SQG69" s="831">
        <f t="shared" si="6646"/>
        <v>0</v>
      </c>
      <c r="SQI69" s="831">
        <f t="shared" si="6646"/>
        <v>0</v>
      </c>
      <c r="SQK69" s="831">
        <f t="shared" si="6646"/>
        <v>0</v>
      </c>
      <c r="SQM69" s="831">
        <f t="shared" si="6646"/>
        <v>0</v>
      </c>
      <c r="SQO69" s="831">
        <f t="shared" si="6646"/>
        <v>0</v>
      </c>
      <c r="SQQ69" s="831">
        <f t="shared" si="6646"/>
        <v>0</v>
      </c>
      <c r="SQS69" s="831">
        <f t="shared" si="6646"/>
        <v>0</v>
      </c>
      <c r="SQU69" s="831">
        <f t="shared" si="6646"/>
        <v>0</v>
      </c>
      <c r="SQW69" s="831">
        <f t="shared" si="6646"/>
        <v>0</v>
      </c>
      <c r="SQY69" s="831">
        <f t="shared" si="6646"/>
        <v>0</v>
      </c>
      <c r="SRA69" s="831">
        <f t="shared" si="6646"/>
        <v>0</v>
      </c>
      <c r="SRC69" s="831">
        <f t="shared" si="6646"/>
        <v>0</v>
      </c>
      <c r="SRE69" s="831">
        <f t="shared" si="6646"/>
        <v>0</v>
      </c>
      <c r="SRG69" s="831">
        <f t="shared" si="6646"/>
        <v>0</v>
      </c>
      <c r="SRI69" s="831">
        <f t="shared" si="6646"/>
        <v>0</v>
      </c>
      <c r="SRK69" s="831">
        <f t="shared" si="6646"/>
        <v>0</v>
      </c>
      <c r="SRM69" s="831">
        <f t="shared" si="6646"/>
        <v>0</v>
      </c>
      <c r="SRO69" s="831">
        <f t="shared" si="6646"/>
        <v>0</v>
      </c>
      <c r="SRQ69" s="831">
        <f t="shared" si="6646"/>
        <v>0</v>
      </c>
      <c r="SRS69" s="831">
        <f t="shared" si="6646"/>
        <v>0</v>
      </c>
      <c r="SRU69" s="831">
        <f t="shared" si="6646"/>
        <v>0</v>
      </c>
      <c r="SRW69" s="831">
        <f t="shared" si="6678"/>
        <v>0</v>
      </c>
      <c r="SRY69" s="831">
        <f t="shared" si="6678"/>
        <v>0</v>
      </c>
      <c r="SSA69" s="831">
        <f t="shared" si="6678"/>
        <v>0</v>
      </c>
      <c r="SSC69" s="831">
        <f t="shared" si="6678"/>
        <v>0</v>
      </c>
      <c r="SSE69" s="831">
        <f t="shared" si="6678"/>
        <v>0</v>
      </c>
      <c r="SSG69" s="831">
        <f t="shared" si="6678"/>
        <v>0</v>
      </c>
      <c r="SSI69" s="831">
        <f t="shared" si="6678"/>
        <v>0</v>
      </c>
      <c r="SSK69" s="831">
        <f t="shared" si="6678"/>
        <v>0</v>
      </c>
      <c r="SSM69" s="831">
        <f t="shared" si="6678"/>
        <v>0</v>
      </c>
      <c r="SSO69" s="831">
        <f t="shared" si="6678"/>
        <v>0</v>
      </c>
      <c r="SSQ69" s="831">
        <f t="shared" si="6678"/>
        <v>0</v>
      </c>
      <c r="SSS69" s="831">
        <f t="shared" si="6678"/>
        <v>0</v>
      </c>
      <c r="SSU69" s="831">
        <f t="shared" si="6678"/>
        <v>0</v>
      </c>
      <c r="SSW69" s="831">
        <f t="shared" si="6678"/>
        <v>0</v>
      </c>
      <c r="SSY69" s="831">
        <f t="shared" si="6678"/>
        <v>0</v>
      </c>
      <c r="STA69" s="831">
        <f t="shared" si="6678"/>
        <v>0</v>
      </c>
      <c r="STC69" s="831">
        <f t="shared" si="6678"/>
        <v>0</v>
      </c>
      <c r="STE69" s="831">
        <f t="shared" si="6678"/>
        <v>0</v>
      </c>
      <c r="STG69" s="831">
        <f t="shared" si="6678"/>
        <v>0</v>
      </c>
      <c r="STI69" s="831">
        <f t="shared" si="6678"/>
        <v>0</v>
      </c>
      <c r="STK69" s="831">
        <f t="shared" si="6678"/>
        <v>0</v>
      </c>
      <c r="STM69" s="831">
        <f t="shared" si="6678"/>
        <v>0</v>
      </c>
      <c r="STO69" s="831">
        <f t="shared" si="6678"/>
        <v>0</v>
      </c>
      <c r="STQ69" s="831">
        <f t="shared" si="6678"/>
        <v>0</v>
      </c>
      <c r="STS69" s="831">
        <f t="shared" si="6678"/>
        <v>0</v>
      </c>
      <c r="STU69" s="831">
        <f t="shared" si="6678"/>
        <v>0</v>
      </c>
      <c r="STW69" s="831">
        <f t="shared" si="6678"/>
        <v>0</v>
      </c>
      <c r="STY69" s="831">
        <f t="shared" si="6678"/>
        <v>0</v>
      </c>
      <c r="SUA69" s="831">
        <f t="shared" si="6678"/>
        <v>0</v>
      </c>
      <c r="SUC69" s="831">
        <f t="shared" si="6678"/>
        <v>0</v>
      </c>
      <c r="SUE69" s="831">
        <f t="shared" si="6678"/>
        <v>0</v>
      </c>
      <c r="SUG69" s="831">
        <f t="shared" si="6678"/>
        <v>0</v>
      </c>
      <c r="SUI69" s="831">
        <f t="shared" si="6710"/>
        <v>0</v>
      </c>
      <c r="SUK69" s="831">
        <f t="shared" si="6710"/>
        <v>0</v>
      </c>
      <c r="SUM69" s="831">
        <f t="shared" si="6710"/>
        <v>0</v>
      </c>
      <c r="SUO69" s="831">
        <f t="shared" si="6710"/>
        <v>0</v>
      </c>
      <c r="SUQ69" s="831">
        <f t="shared" si="6710"/>
        <v>0</v>
      </c>
      <c r="SUS69" s="831">
        <f t="shared" si="6710"/>
        <v>0</v>
      </c>
      <c r="SUU69" s="831">
        <f t="shared" si="6710"/>
        <v>0</v>
      </c>
      <c r="SUW69" s="831">
        <f t="shared" si="6710"/>
        <v>0</v>
      </c>
      <c r="SUY69" s="831">
        <f t="shared" si="6710"/>
        <v>0</v>
      </c>
      <c r="SVA69" s="831">
        <f t="shared" si="6710"/>
        <v>0</v>
      </c>
      <c r="SVC69" s="831">
        <f t="shared" si="6710"/>
        <v>0</v>
      </c>
      <c r="SVE69" s="831">
        <f t="shared" si="6710"/>
        <v>0</v>
      </c>
      <c r="SVG69" s="831">
        <f t="shared" si="6710"/>
        <v>0</v>
      </c>
      <c r="SVI69" s="831">
        <f t="shared" si="6710"/>
        <v>0</v>
      </c>
      <c r="SVK69" s="831">
        <f t="shared" si="6710"/>
        <v>0</v>
      </c>
      <c r="SVM69" s="831">
        <f t="shared" si="6710"/>
        <v>0</v>
      </c>
      <c r="SVO69" s="831">
        <f t="shared" si="6710"/>
        <v>0</v>
      </c>
      <c r="SVQ69" s="831">
        <f t="shared" si="6710"/>
        <v>0</v>
      </c>
      <c r="SVS69" s="831">
        <f t="shared" si="6710"/>
        <v>0</v>
      </c>
      <c r="SVU69" s="831">
        <f t="shared" si="6710"/>
        <v>0</v>
      </c>
      <c r="SVW69" s="831">
        <f t="shared" si="6710"/>
        <v>0</v>
      </c>
      <c r="SVY69" s="831">
        <f t="shared" si="6710"/>
        <v>0</v>
      </c>
      <c r="SWA69" s="831">
        <f t="shared" si="6710"/>
        <v>0</v>
      </c>
      <c r="SWC69" s="831">
        <f t="shared" si="6710"/>
        <v>0</v>
      </c>
      <c r="SWE69" s="831">
        <f t="shared" si="6710"/>
        <v>0</v>
      </c>
      <c r="SWG69" s="831">
        <f t="shared" si="6710"/>
        <v>0</v>
      </c>
      <c r="SWI69" s="831">
        <f t="shared" si="6710"/>
        <v>0</v>
      </c>
      <c r="SWK69" s="831">
        <f t="shared" si="6710"/>
        <v>0</v>
      </c>
      <c r="SWM69" s="831">
        <f t="shared" si="6710"/>
        <v>0</v>
      </c>
      <c r="SWO69" s="831">
        <f t="shared" si="6710"/>
        <v>0</v>
      </c>
      <c r="SWQ69" s="831">
        <f t="shared" si="6710"/>
        <v>0</v>
      </c>
      <c r="SWS69" s="831">
        <f t="shared" si="6710"/>
        <v>0</v>
      </c>
      <c r="SWU69" s="831">
        <f t="shared" si="6742"/>
        <v>0</v>
      </c>
      <c r="SWW69" s="831">
        <f t="shared" si="6742"/>
        <v>0</v>
      </c>
      <c r="SWY69" s="831">
        <f t="shared" si="6742"/>
        <v>0</v>
      </c>
      <c r="SXA69" s="831">
        <f t="shared" si="6742"/>
        <v>0</v>
      </c>
      <c r="SXC69" s="831">
        <f t="shared" si="6742"/>
        <v>0</v>
      </c>
      <c r="SXE69" s="831">
        <f t="shared" si="6742"/>
        <v>0</v>
      </c>
      <c r="SXG69" s="831">
        <f t="shared" si="6742"/>
        <v>0</v>
      </c>
      <c r="SXI69" s="831">
        <f t="shared" si="6742"/>
        <v>0</v>
      </c>
      <c r="SXK69" s="831">
        <f t="shared" si="6742"/>
        <v>0</v>
      </c>
      <c r="SXM69" s="831">
        <f t="shared" si="6742"/>
        <v>0</v>
      </c>
      <c r="SXO69" s="831">
        <f t="shared" si="6742"/>
        <v>0</v>
      </c>
      <c r="SXQ69" s="831">
        <f t="shared" si="6742"/>
        <v>0</v>
      </c>
      <c r="SXS69" s="831">
        <f t="shared" si="6742"/>
        <v>0</v>
      </c>
      <c r="SXU69" s="831">
        <f t="shared" si="6742"/>
        <v>0</v>
      </c>
      <c r="SXW69" s="831">
        <f t="shared" si="6742"/>
        <v>0</v>
      </c>
      <c r="SXY69" s="831">
        <f t="shared" si="6742"/>
        <v>0</v>
      </c>
      <c r="SYA69" s="831">
        <f t="shared" si="6742"/>
        <v>0</v>
      </c>
      <c r="SYC69" s="831">
        <f t="shared" si="6742"/>
        <v>0</v>
      </c>
      <c r="SYE69" s="831">
        <f t="shared" si="6742"/>
        <v>0</v>
      </c>
      <c r="SYG69" s="831">
        <f t="shared" si="6742"/>
        <v>0</v>
      </c>
      <c r="SYI69" s="831">
        <f t="shared" si="6742"/>
        <v>0</v>
      </c>
      <c r="SYK69" s="831">
        <f t="shared" si="6742"/>
        <v>0</v>
      </c>
      <c r="SYM69" s="831">
        <f t="shared" si="6742"/>
        <v>0</v>
      </c>
      <c r="SYO69" s="831">
        <f t="shared" si="6742"/>
        <v>0</v>
      </c>
      <c r="SYQ69" s="831">
        <f t="shared" si="6742"/>
        <v>0</v>
      </c>
      <c r="SYS69" s="831">
        <f t="shared" si="6742"/>
        <v>0</v>
      </c>
      <c r="SYU69" s="831">
        <f t="shared" si="6742"/>
        <v>0</v>
      </c>
      <c r="SYW69" s="831">
        <f t="shared" si="6742"/>
        <v>0</v>
      </c>
      <c r="SYY69" s="831">
        <f t="shared" si="6742"/>
        <v>0</v>
      </c>
      <c r="SZA69" s="831">
        <f t="shared" si="6742"/>
        <v>0</v>
      </c>
      <c r="SZC69" s="831">
        <f t="shared" si="6742"/>
        <v>0</v>
      </c>
      <c r="SZE69" s="831">
        <f t="shared" si="6742"/>
        <v>0</v>
      </c>
      <c r="SZG69" s="831">
        <f t="shared" si="6774"/>
        <v>0</v>
      </c>
      <c r="SZI69" s="831">
        <f t="shared" si="6774"/>
        <v>0</v>
      </c>
      <c r="SZK69" s="831">
        <f t="shared" si="6774"/>
        <v>0</v>
      </c>
      <c r="SZM69" s="831">
        <f t="shared" si="6774"/>
        <v>0</v>
      </c>
      <c r="SZO69" s="831">
        <f t="shared" si="6774"/>
        <v>0</v>
      </c>
      <c r="SZQ69" s="831">
        <f t="shared" si="6774"/>
        <v>0</v>
      </c>
      <c r="SZS69" s="831">
        <f t="shared" si="6774"/>
        <v>0</v>
      </c>
      <c r="SZU69" s="831">
        <f t="shared" si="6774"/>
        <v>0</v>
      </c>
      <c r="SZW69" s="831">
        <f t="shared" si="6774"/>
        <v>0</v>
      </c>
      <c r="SZY69" s="831">
        <f t="shared" si="6774"/>
        <v>0</v>
      </c>
      <c r="TAA69" s="831">
        <f t="shared" si="6774"/>
        <v>0</v>
      </c>
      <c r="TAC69" s="831">
        <f t="shared" si="6774"/>
        <v>0</v>
      </c>
      <c r="TAE69" s="831">
        <f t="shared" si="6774"/>
        <v>0</v>
      </c>
      <c r="TAG69" s="831">
        <f t="shared" si="6774"/>
        <v>0</v>
      </c>
      <c r="TAI69" s="831">
        <f t="shared" si="6774"/>
        <v>0</v>
      </c>
      <c r="TAK69" s="831">
        <f t="shared" si="6774"/>
        <v>0</v>
      </c>
      <c r="TAM69" s="831">
        <f t="shared" si="6774"/>
        <v>0</v>
      </c>
      <c r="TAO69" s="831">
        <f t="shared" si="6774"/>
        <v>0</v>
      </c>
      <c r="TAQ69" s="831">
        <f t="shared" si="6774"/>
        <v>0</v>
      </c>
      <c r="TAS69" s="831">
        <f t="shared" si="6774"/>
        <v>0</v>
      </c>
      <c r="TAU69" s="831">
        <f t="shared" si="6774"/>
        <v>0</v>
      </c>
      <c r="TAW69" s="831">
        <f t="shared" si="6774"/>
        <v>0</v>
      </c>
      <c r="TAY69" s="831">
        <f t="shared" si="6774"/>
        <v>0</v>
      </c>
      <c r="TBA69" s="831">
        <f t="shared" si="6774"/>
        <v>0</v>
      </c>
      <c r="TBC69" s="831">
        <f t="shared" si="6774"/>
        <v>0</v>
      </c>
      <c r="TBE69" s="831">
        <f t="shared" si="6774"/>
        <v>0</v>
      </c>
      <c r="TBG69" s="831">
        <f t="shared" si="6774"/>
        <v>0</v>
      </c>
      <c r="TBI69" s="831">
        <f t="shared" si="6774"/>
        <v>0</v>
      </c>
      <c r="TBK69" s="831">
        <f t="shared" si="6774"/>
        <v>0</v>
      </c>
      <c r="TBM69" s="831">
        <f t="shared" si="6774"/>
        <v>0</v>
      </c>
      <c r="TBO69" s="831">
        <f t="shared" si="6774"/>
        <v>0</v>
      </c>
      <c r="TBQ69" s="831">
        <f t="shared" si="6774"/>
        <v>0</v>
      </c>
      <c r="TBS69" s="831">
        <f t="shared" si="6806"/>
        <v>0</v>
      </c>
      <c r="TBU69" s="831">
        <f t="shared" si="6806"/>
        <v>0</v>
      </c>
      <c r="TBW69" s="831">
        <f t="shared" si="6806"/>
        <v>0</v>
      </c>
      <c r="TBY69" s="831">
        <f t="shared" si="6806"/>
        <v>0</v>
      </c>
      <c r="TCA69" s="831">
        <f t="shared" si="6806"/>
        <v>0</v>
      </c>
      <c r="TCC69" s="831">
        <f t="shared" si="6806"/>
        <v>0</v>
      </c>
      <c r="TCE69" s="831">
        <f t="shared" si="6806"/>
        <v>0</v>
      </c>
      <c r="TCG69" s="831">
        <f t="shared" si="6806"/>
        <v>0</v>
      </c>
      <c r="TCI69" s="831">
        <f t="shared" si="6806"/>
        <v>0</v>
      </c>
      <c r="TCK69" s="831">
        <f t="shared" si="6806"/>
        <v>0</v>
      </c>
      <c r="TCM69" s="831">
        <f t="shared" si="6806"/>
        <v>0</v>
      </c>
      <c r="TCO69" s="831">
        <f t="shared" si="6806"/>
        <v>0</v>
      </c>
      <c r="TCQ69" s="831">
        <f t="shared" si="6806"/>
        <v>0</v>
      </c>
      <c r="TCS69" s="831">
        <f t="shared" si="6806"/>
        <v>0</v>
      </c>
      <c r="TCU69" s="831">
        <f t="shared" si="6806"/>
        <v>0</v>
      </c>
      <c r="TCW69" s="831">
        <f t="shared" si="6806"/>
        <v>0</v>
      </c>
      <c r="TCY69" s="831">
        <f t="shared" si="6806"/>
        <v>0</v>
      </c>
      <c r="TDA69" s="831">
        <f t="shared" si="6806"/>
        <v>0</v>
      </c>
      <c r="TDC69" s="831">
        <f t="shared" si="6806"/>
        <v>0</v>
      </c>
      <c r="TDE69" s="831">
        <f t="shared" si="6806"/>
        <v>0</v>
      </c>
      <c r="TDG69" s="831">
        <f t="shared" si="6806"/>
        <v>0</v>
      </c>
      <c r="TDI69" s="831">
        <f t="shared" si="6806"/>
        <v>0</v>
      </c>
      <c r="TDK69" s="831">
        <f t="shared" si="6806"/>
        <v>0</v>
      </c>
      <c r="TDM69" s="831">
        <f t="shared" si="6806"/>
        <v>0</v>
      </c>
      <c r="TDO69" s="831">
        <f t="shared" si="6806"/>
        <v>0</v>
      </c>
      <c r="TDQ69" s="831">
        <f t="shared" si="6806"/>
        <v>0</v>
      </c>
      <c r="TDS69" s="831">
        <f t="shared" si="6806"/>
        <v>0</v>
      </c>
      <c r="TDU69" s="831">
        <f t="shared" si="6806"/>
        <v>0</v>
      </c>
      <c r="TDW69" s="831">
        <f t="shared" si="6806"/>
        <v>0</v>
      </c>
      <c r="TDY69" s="831">
        <f t="shared" si="6806"/>
        <v>0</v>
      </c>
      <c r="TEA69" s="831">
        <f t="shared" si="6806"/>
        <v>0</v>
      </c>
      <c r="TEC69" s="831">
        <f t="shared" si="6806"/>
        <v>0</v>
      </c>
      <c r="TEE69" s="831">
        <f t="shared" si="6838"/>
        <v>0</v>
      </c>
      <c r="TEG69" s="831">
        <f t="shared" si="6838"/>
        <v>0</v>
      </c>
      <c r="TEI69" s="831">
        <f t="shared" si="6838"/>
        <v>0</v>
      </c>
      <c r="TEK69" s="831">
        <f t="shared" si="6838"/>
        <v>0</v>
      </c>
      <c r="TEM69" s="831">
        <f t="shared" si="6838"/>
        <v>0</v>
      </c>
      <c r="TEO69" s="831">
        <f t="shared" si="6838"/>
        <v>0</v>
      </c>
      <c r="TEQ69" s="831">
        <f t="shared" si="6838"/>
        <v>0</v>
      </c>
      <c r="TES69" s="831">
        <f t="shared" si="6838"/>
        <v>0</v>
      </c>
      <c r="TEU69" s="831">
        <f t="shared" si="6838"/>
        <v>0</v>
      </c>
      <c r="TEW69" s="831">
        <f t="shared" si="6838"/>
        <v>0</v>
      </c>
      <c r="TEY69" s="831">
        <f t="shared" si="6838"/>
        <v>0</v>
      </c>
      <c r="TFA69" s="831">
        <f t="shared" si="6838"/>
        <v>0</v>
      </c>
      <c r="TFC69" s="831">
        <f t="shared" si="6838"/>
        <v>0</v>
      </c>
      <c r="TFE69" s="831">
        <f t="shared" si="6838"/>
        <v>0</v>
      </c>
      <c r="TFG69" s="831">
        <f t="shared" si="6838"/>
        <v>0</v>
      </c>
      <c r="TFI69" s="831">
        <f t="shared" si="6838"/>
        <v>0</v>
      </c>
      <c r="TFK69" s="831">
        <f t="shared" si="6838"/>
        <v>0</v>
      </c>
      <c r="TFM69" s="831">
        <f t="shared" si="6838"/>
        <v>0</v>
      </c>
      <c r="TFO69" s="831">
        <f t="shared" si="6838"/>
        <v>0</v>
      </c>
      <c r="TFQ69" s="831">
        <f t="shared" si="6838"/>
        <v>0</v>
      </c>
      <c r="TFS69" s="831">
        <f t="shared" si="6838"/>
        <v>0</v>
      </c>
      <c r="TFU69" s="831">
        <f t="shared" si="6838"/>
        <v>0</v>
      </c>
      <c r="TFW69" s="831">
        <f t="shared" si="6838"/>
        <v>0</v>
      </c>
      <c r="TFY69" s="831">
        <f t="shared" si="6838"/>
        <v>0</v>
      </c>
      <c r="TGA69" s="831">
        <f t="shared" si="6838"/>
        <v>0</v>
      </c>
      <c r="TGC69" s="831">
        <f t="shared" si="6838"/>
        <v>0</v>
      </c>
      <c r="TGE69" s="831">
        <f t="shared" si="6838"/>
        <v>0</v>
      </c>
      <c r="TGG69" s="831">
        <f t="shared" si="6838"/>
        <v>0</v>
      </c>
      <c r="TGI69" s="831">
        <f t="shared" si="6838"/>
        <v>0</v>
      </c>
      <c r="TGK69" s="831">
        <f t="shared" si="6838"/>
        <v>0</v>
      </c>
      <c r="TGM69" s="831">
        <f t="shared" si="6838"/>
        <v>0</v>
      </c>
      <c r="TGO69" s="831">
        <f t="shared" si="6838"/>
        <v>0</v>
      </c>
      <c r="TGQ69" s="831">
        <f t="shared" si="6870"/>
        <v>0</v>
      </c>
      <c r="TGS69" s="831">
        <f t="shared" si="6870"/>
        <v>0</v>
      </c>
      <c r="TGU69" s="831">
        <f t="shared" si="6870"/>
        <v>0</v>
      </c>
      <c r="TGW69" s="831">
        <f t="shared" si="6870"/>
        <v>0</v>
      </c>
      <c r="TGY69" s="831">
        <f t="shared" si="6870"/>
        <v>0</v>
      </c>
      <c r="THA69" s="831">
        <f t="shared" si="6870"/>
        <v>0</v>
      </c>
      <c r="THC69" s="831">
        <f t="shared" si="6870"/>
        <v>0</v>
      </c>
      <c r="THE69" s="831">
        <f t="shared" si="6870"/>
        <v>0</v>
      </c>
      <c r="THG69" s="831">
        <f t="shared" si="6870"/>
        <v>0</v>
      </c>
      <c r="THI69" s="831">
        <f t="shared" si="6870"/>
        <v>0</v>
      </c>
      <c r="THK69" s="831">
        <f t="shared" si="6870"/>
        <v>0</v>
      </c>
      <c r="THM69" s="831">
        <f t="shared" si="6870"/>
        <v>0</v>
      </c>
      <c r="THO69" s="831">
        <f t="shared" si="6870"/>
        <v>0</v>
      </c>
      <c r="THQ69" s="831">
        <f t="shared" si="6870"/>
        <v>0</v>
      </c>
      <c r="THS69" s="831">
        <f t="shared" si="6870"/>
        <v>0</v>
      </c>
      <c r="THU69" s="831">
        <f t="shared" si="6870"/>
        <v>0</v>
      </c>
      <c r="THW69" s="831">
        <f t="shared" si="6870"/>
        <v>0</v>
      </c>
      <c r="THY69" s="831">
        <f t="shared" si="6870"/>
        <v>0</v>
      </c>
      <c r="TIA69" s="831">
        <f t="shared" si="6870"/>
        <v>0</v>
      </c>
      <c r="TIC69" s="831">
        <f t="shared" si="6870"/>
        <v>0</v>
      </c>
      <c r="TIE69" s="831">
        <f t="shared" si="6870"/>
        <v>0</v>
      </c>
      <c r="TIG69" s="831">
        <f t="shared" si="6870"/>
        <v>0</v>
      </c>
      <c r="TII69" s="831">
        <f t="shared" si="6870"/>
        <v>0</v>
      </c>
      <c r="TIK69" s="831">
        <f t="shared" si="6870"/>
        <v>0</v>
      </c>
      <c r="TIM69" s="831">
        <f t="shared" si="6870"/>
        <v>0</v>
      </c>
      <c r="TIO69" s="831">
        <f t="shared" si="6870"/>
        <v>0</v>
      </c>
      <c r="TIQ69" s="831">
        <f t="shared" si="6870"/>
        <v>0</v>
      </c>
      <c r="TIS69" s="831">
        <f t="shared" si="6870"/>
        <v>0</v>
      </c>
      <c r="TIU69" s="831">
        <f t="shared" si="6870"/>
        <v>0</v>
      </c>
      <c r="TIW69" s="831">
        <f t="shared" si="6870"/>
        <v>0</v>
      </c>
      <c r="TIY69" s="831">
        <f t="shared" si="6870"/>
        <v>0</v>
      </c>
      <c r="TJA69" s="831">
        <f t="shared" si="6870"/>
        <v>0</v>
      </c>
      <c r="TJC69" s="831">
        <f t="shared" si="6902"/>
        <v>0</v>
      </c>
      <c r="TJE69" s="831">
        <f t="shared" si="6902"/>
        <v>0</v>
      </c>
      <c r="TJG69" s="831">
        <f t="shared" si="6902"/>
        <v>0</v>
      </c>
      <c r="TJI69" s="831">
        <f t="shared" si="6902"/>
        <v>0</v>
      </c>
      <c r="TJK69" s="831">
        <f t="shared" si="6902"/>
        <v>0</v>
      </c>
      <c r="TJM69" s="831">
        <f t="shared" si="6902"/>
        <v>0</v>
      </c>
      <c r="TJO69" s="831">
        <f t="shared" si="6902"/>
        <v>0</v>
      </c>
      <c r="TJQ69" s="831">
        <f t="shared" si="6902"/>
        <v>0</v>
      </c>
      <c r="TJS69" s="831">
        <f t="shared" si="6902"/>
        <v>0</v>
      </c>
      <c r="TJU69" s="831">
        <f t="shared" si="6902"/>
        <v>0</v>
      </c>
      <c r="TJW69" s="831">
        <f t="shared" si="6902"/>
        <v>0</v>
      </c>
      <c r="TJY69" s="831">
        <f t="shared" si="6902"/>
        <v>0</v>
      </c>
      <c r="TKA69" s="831">
        <f t="shared" si="6902"/>
        <v>0</v>
      </c>
      <c r="TKC69" s="831">
        <f t="shared" si="6902"/>
        <v>0</v>
      </c>
      <c r="TKE69" s="831">
        <f t="shared" si="6902"/>
        <v>0</v>
      </c>
      <c r="TKG69" s="831">
        <f t="shared" si="6902"/>
        <v>0</v>
      </c>
      <c r="TKI69" s="831">
        <f t="shared" si="6902"/>
        <v>0</v>
      </c>
      <c r="TKK69" s="831">
        <f t="shared" si="6902"/>
        <v>0</v>
      </c>
      <c r="TKM69" s="831">
        <f t="shared" si="6902"/>
        <v>0</v>
      </c>
      <c r="TKO69" s="831">
        <f t="shared" si="6902"/>
        <v>0</v>
      </c>
      <c r="TKQ69" s="831">
        <f t="shared" si="6902"/>
        <v>0</v>
      </c>
      <c r="TKS69" s="831">
        <f t="shared" si="6902"/>
        <v>0</v>
      </c>
      <c r="TKU69" s="831">
        <f t="shared" si="6902"/>
        <v>0</v>
      </c>
      <c r="TKW69" s="831">
        <f t="shared" si="6902"/>
        <v>0</v>
      </c>
      <c r="TKY69" s="831">
        <f t="shared" si="6902"/>
        <v>0</v>
      </c>
      <c r="TLA69" s="831">
        <f t="shared" si="6902"/>
        <v>0</v>
      </c>
      <c r="TLC69" s="831">
        <f t="shared" si="6902"/>
        <v>0</v>
      </c>
      <c r="TLE69" s="831">
        <f t="shared" si="6902"/>
        <v>0</v>
      </c>
      <c r="TLG69" s="831">
        <f t="shared" si="6902"/>
        <v>0</v>
      </c>
      <c r="TLI69" s="831">
        <f t="shared" si="6902"/>
        <v>0</v>
      </c>
      <c r="TLK69" s="831">
        <f t="shared" si="6902"/>
        <v>0</v>
      </c>
      <c r="TLM69" s="831">
        <f t="shared" si="6902"/>
        <v>0</v>
      </c>
      <c r="TLO69" s="831">
        <f t="shared" si="6934"/>
        <v>0</v>
      </c>
      <c r="TLQ69" s="831">
        <f t="shared" si="6934"/>
        <v>0</v>
      </c>
      <c r="TLS69" s="831">
        <f t="shared" si="6934"/>
        <v>0</v>
      </c>
      <c r="TLU69" s="831">
        <f t="shared" si="6934"/>
        <v>0</v>
      </c>
      <c r="TLW69" s="831">
        <f t="shared" si="6934"/>
        <v>0</v>
      </c>
      <c r="TLY69" s="831">
        <f t="shared" si="6934"/>
        <v>0</v>
      </c>
      <c r="TMA69" s="831">
        <f t="shared" si="6934"/>
        <v>0</v>
      </c>
      <c r="TMC69" s="831">
        <f t="shared" si="6934"/>
        <v>0</v>
      </c>
      <c r="TME69" s="831">
        <f t="shared" si="6934"/>
        <v>0</v>
      </c>
      <c r="TMG69" s="831">
        <f t="shared" si="6934"/>
        <v>0</v>
      </c>
      <c r="TMI69" s="831">
        <f t="shared" si="6934"/>
        <v>0</v>
      </c>
      <c r="TMK69" s="831">
        <f t="shared" si="6934"/>
        <v>0</v>
      </c>
      <c r="TMM69" s="831">
        <f t="shared" si="6934"/>
        <v>0</v>
      </c>
      <c r="TMO69" s="831">
        <f t="shared" si="6934"/>
        <v>0</v>
      </c>
      <c r="TMQ69" s="831">
        <f t="shared" si="6934"/>
        <v>0</v>
      </c>
      <c r="TMS69" s="831">
        <f t="shared" si="6934"/>
        <v>0</v>
      </c>
      <c r="TMU69" s="831">
        <f t="shared" si="6934"/>
        <v>0</v>
      </c>
      <c r="TMW69" s="831">
        <f t="shared" si="6934"/>
        <v>0</v>
      </c>
      <c r="TMY69" s="831">
        <f t="shared" si="6934"/>
        <v>0</v>
      </c>
      <c r="TNA69" s="831">
        <f t="shared" si="6934"/>
        <v>0</v>
      </c>
      <c r="TNC69" s="831">
        <f t="shared" si="6934"/>
        <v>0</v>
      </c>
      <c r="TNE69" s="831">
        <f t="shared" si="6934"/>
        <v>0</v>
      </c>
      <c r="TNG69" s="831">
        <f t="shared" si="6934"/>
        <v>0</v>
      </c>
      <c r="TNI69" s="831">
        <f t="shared" si="6934"/>
        <v>0</v>
      </c>
      <c r="TNK69" s="831">
        <f t="shared" si="6934"/>
        <v>0</v>
      </c>
      <c r="TNM69" s="831">
        <f t="shared" si="6934"/>
        <v>0</v>
      </c>
      <c r="TNO69" s="831">
        <f t="shared" si="6934"/>
        <v>0</v>
      </c>
      <c r="TNQ69" s="831">
        <f t="shared" si="6934"/>
        <v>0</v>
      </c>
      <c r="TNS69" s="831">
        <f t="shared" si="6934"/>
        <v>0</v>
      </c>
      <c r="TNU69" s="831">
        <f t="shared" si="6934"/>
        <v>0</v>
      </c>
      <c r="TNW69" s="831">
        <f t="shared" si="6934"/>
        <v>0</v>
      </c>
      <c r="TNY69" s="831">
        <f t="shared" si="6934"/>
        <v>0</v>
      </c>
      <c r="TOA69" s="831">
        <f t="shared" si="6966"/>
        <v>0</v>
      </c>
      <c r="TOC69" s="831">
        <f t="shared" si="6966"/>
        <v>0</v>
      </c>
      <c r="TOE69" s="831">
        <f t="shared" si="6966"/>
        <v>0</v>
      </c>
      <c r="TOG69" s="831">
        <f t="shared" si="6966"/>
        <v>0</v>
      </c>
      <c r="TOI69" s="831">
        <f t="shared" si="6966"/>
        <v>0</v>
      </c>
      <c r="TOK69" s="831">
        <f t="shared" si="6966"/>
        <v>0</v>
      </c>
      <c r="TOM69" s="831">
        <f t="shared" si="6966"/>
        <v>0</v>
      </c>
      <c r="TOO69" s="831">
        <f t="shared" si="6966"/>
        <v>0</v>
      </c>
      <c r="TOQ69" s="831">
        <f t="shared" si="6966"/>
        <v>0</v>
      </c>
      <c r="TOS69" s="831">
        <f t="shared" si="6966"/>
        <v>0</v>
      </c>
      <c r="TOU69" s="831">
        <f t="shared" si="6966"/>
        <v>0</v>
      </c>
      <c r="TOW69" s="831">
        <f t="shared" si="6966"/>
        <v>0</v>
      </c>
      <c r="TOY69" s="831">
        <f t="shared" si="6966"/>
        <v>0</v>
      </c>
      <c r="TPA69" s="831">
        <f t="shared" si="6966"/>
        <v>0</v>
      </c>
      <c r="TPC69" s="831">
        <f t="shared" si="6966"/>
        <v>0</v>
      </c>
      <c r="TPE69" s="831">
        <f t="shared" si="6966"/>
        <v>0</v>
      </c>
      <c r="TPG69" s="831">
        <f t="shared" si="6966"/>
        <v>0</v>
      </c>
      <c r="TPI69" s="831">
        <f t="shared" si="6966"/>
        <v>0</v>
      </c>
      <c r="TPK69" s="831">
        <f t="shared" si="6966"/>
        <v>0</v>
      </c>
      <c r="TPM69" s="831">
        <f t="shared" si="6966"/>
        <v>0</v>
      </c>
      <c r="TPO69" s="831">
        <f t="shared" si="6966"/>
        <v>0</v>
      </c>
      <c r="TPQ69" s="831">
        <f t="shared" si="6966"/>
        <v>0</v>
      </c>
      <c r="TPS69" s="831">
        <f t="shared" si="6966"/>
        <v>0</v>
      </c>
      <c r="TPU69" s="831">
        <f t="shared" si="6966"/>
        <v>0</v>
      </c>
      <c r="TPW69" s="831">
        <f t="shared" si="6966"/>
        <v>0</v>
      </c>
      <c r="TPY69" s="831">
        <f t="shared" si="6966"/>
        <v>0</v>
      </c>
      <c r="TQA69" s="831">
        <f t="shared" si="6966"/>
        <v>0</v>
      </c>
      <c r="TQC69" s="831">
        <f t="shared" si="6966"/>
        <v>0</v>
      </c>
      <c r="TQE69" s="831">
        <f t="shared" si="6966"/>
        <v>0</v>
      </c>
      <c r="TQG69" s="831">
        <f t="shared" si="6966"/>
        <v>0</v>
      </c>
      <c r="TQI69" s="831">
        <f t="shared" si="6966"/>
        <v>0</v>
      </c>
      <c r="TQK69" s="831">
        <f t="shared" si="6966"/>
        <v>0</v>
      </c>
      <c r="TQM69" s="831">
        <f t="shared" si="6998"/>
        <v>0</v>
      </c>
      <c r="TQO69" s="831">
        <f t="shared" si="6998"/>
        <v>0</v>
      </c>
      <c r="TQQ69" s="831">
        <f t="shared" si="6998"/>
        <v>0</v>
      </c>
      <c r="TQS69" s="831">
        <f t="shared" si="6998"/>
        <v>0</v>
      </c>
      <c r="TQU69" s="831">
        <f t="shared" si="6998"/>
        <v>0</v>
      </c>
      <c r="TQW69" s="831">
        <f t="shared" si="6998"/>
        <v>0</v>
      </c>
      <c r="TQY69" s="831">
        <f t="shared" si="6998"/>
        <v>0</v>
      </c>
      <c r="TRA69" s="831">
        <f t="shared" si="6998"/>
        <v>0</v>
      </c>
      <c r="TRC69" s="831">
        <f t="shared" si="6998"/>
        <v>0</v>
      </c>
      <c r="TRE69" s="831">
        <f t="shared" si="6998"/>
        <v>0</v>
      </c>
      <c r="TRG69" s="831">
        <f t="shared" si="6998"/>
        <v>0</v>
      </c>
      <c r="TRI69" s="831">
        <f t="shared" si="6998"/>
        <v>0</v>
      </c>
      <c r="TRK69" s="831">
        <f t="shared" si="6998"/>
        <v>0</v>
      </c>
      <c r="TRM69" s="831">
        <f t="shared" si="6998"/>
        <v>0</v>
      </c>
      <c r="TRO69" s="831">
        <f t="shared" si="6998"/>
        <v>0</v>
      </c>
      <c r="TRQ69" s="831">
        <f t="shared" si="6998"/>
        <v>0</v>
      </c>
      <c r="TRS69" s="831">
        <f t="shared" si="6998"/>
        <v>0</v>
      </c>
      <c r="TRU69" s="831">
        <f t="shared" si="6998"/>
        <v>0</v>
      </c>
      <c r="TRW69" s="831">
        <f t="shared" si="6998"/>
        <v>0</v>
      </c>
      <c r="TRY69" s="831">
        <f t="shared" si="6998"/>
        <v>0</v>
      </c>
      <c r="TSA69" s="831">
        <f t="shared" si="6998"/>
        <v>0</v>
      </c>
      <c r="TSC69" s="831">
        <f t="shared" si="6998"/>
        <v>0</v>
      </c>
      <c r="TSE69" s="831">
        <f t="shared" si="6998"/>
        <v>0</v>
      </c>
      <c r="TSG69" s="831">
        <f t="shared" si="6998"/>
        <v>0</v>
      </c>
      <c r="TSI69" s="831">
        <f t="shared" si="6998"/>
        <v>0</v>
      </c>
      <c r="TSK69" s="831">
        <f t="shared" si="6998"/>
        <v>0</v>
      </c>
      <c r="TSM69" s="831">
        <f t="shared" si="6998"/>
        <v>0</v>
      </c>
      <c r="TSO69" s="831">
        <f t="shared" si="6998"/>
        <v>0</v>
      </c>
      <c r="TSQ69" s="831">
        <f t="shared" si="6998"/>
        <v>0</v>
      </c>
      <c r="TSS69" s="831">
        <f t="shared" si="6998"/>
        <v>0</v>
      </c>
      <c r="TSU69" s="831">
        <f t="shared" si="6998"/>
        <v>0</v>
      </c>
      <c r="TSW69" s="831">
        <f t="shared" si="6998"/>
        <v>0</v>
      </c>
      <c r="TSY69" s="831">
        <f t="shared" si="7030"/>
        <v>0</v>
      </c>
      <c r="TTA69" s="831">
        <f t="shared" si="7030"/>
        <v>0</v>
      </c>
      <c r="TTC69" s="831">
        <f t="shared" si="7030"/>
        <v>0</v>
      </c>
      <c r="TTE69" s="831">
        <f t="shared" si="7030"/>
        <v>0</v>
      </c>
      <c r="TTG69" s="831">
        <f t="shared" si="7030"/>
        <v>0</v>
      </c>
      <c r="TTI69" s="831">
        <f t="shared" si="7030"/>
        <v>0</v>
      </c>
      <c r="TTK69" s="831">
        <f t="shared" si="7030"/>
        <v>0</v>
      </c>
      <c r="TTM69" s="831">
        <f t="shared" si="7030"/>
        <v>0</v>
      </c>
      <c r="TTO69" s="831">
        <f t="shared" si="7030"/>
        <v>0</v>
      </c>
      <c r="TTQ69" s="831">
        <f t="shared" si="7030"/>
        <v>0</v>
      </c>
      <c r="TTS69" s="831">
        <f t="shared" si="7030"/>
        <v>0</v>
      </c>
      <c r="TTU69" s="831">
        <f t="shared" si="7030"/>
        <v>0</v>
      </c>
      <c r="TTW69" s="831">
        <f t="shared" si="7030"/>
        <v>0</v>
      </c>
      <c r="TTY69" s="831">
        <f t="shared" si="7030"/>
        <v>0</v>
      </c>
      <c r="TUA69" s="831">
        <f t="shared" si="7030"/>
        <v>0</v>
      </c>
      <c r="TUC69" s="831">
        <f t="shared" si="7030"/>
        <v>0</v>
      </c>
      <c r="TUE69" s="831">
        <f t="shared" si="7030"/>
        <v>0</v>
      </c>
      <c r="TUG69" s="831">
        <f t="shared" si="7030"/>
        <v>0</v>
      </c>
      <c r="TUI69" s="831">
        <f t="shared" si="7030"/>
        <v>0</v>
      </c>
      <c r="TUK69" s="831">
        <f t="shared" si="7030"/>
        <v>0</v>
      </c>
      <c r="TUM69" s="831">
        <f t="shared" si="7030"/>
        <v>0</v>
      </c>
      <c r="TUO69" s="831">
        <f t="shared" si="7030"/>
        <v>0</v>
      </c>
      <c r="TUQ69" s="831">
        <f t="shared" si="7030"/>
        <v>0</v>
      </c>
      <c r="TUS69" s="831">
        <f t="shared" si="7030"/>
        <v>0</v>
      </c>
      <c r="TUU69" s="831">
        <f t="shared" si="7030"/>
        <v>0</v>
      </c>
      <c r="TUW69" s="831">
        <f t="shared" si="7030"/>
        <v>0</v>
      </c>
      <c r="TUY69" s="831">
        <f t="shared" si="7030"/>
        <v>0</v>
      </c>
      <c r="TVA69" s="831">
        <f t="shared" si="7030"/>
        <v>0</v>
      </c>
      <c r="TVC69" s="831">
        <f t="shared" si="7030"/>
        <v>0</v>
      </c>
      <c r="TVE69" s="831">
        <f t="shared" si="7030"/>
        <v>0</v>
      </c>
      <c r="TVG69" s="831">
        <f t="shared" si="7030"/>
        <v>0</v>
      </c>
      <c r="TVI69" s="831">
        <f t="shared" si="7030"/>
        <v>0</v>
      </c>
      <c r="TVK69" s="831">
        <f t="shared" si="7062"/>
        <v>0</v>
      </c>
      <c r="TVM69" s="831">
        <f t="shared" si="7062"/>
        <v>0</v>
      </c>
      <c r="TVO69" s="831">
        <f t="shared" si="7062"/>
        <v>0</v>
      </c>
      <c r="TVQ69" s="831">
        <f t="shared" si="7062"/>
        <v>0</v>
      </c>
      <c r="TVS69" s="831">
        <f t="shared" si="7062"/>
        <v>0</v>
      </c>
      <c r="TVU69" s="831">
        <f t="shared" si="7062"/>
        <v>0</v>
      </c>
      <c r="TVW69" s="831">
        <f t="shared" si="7062"/>
        <v>0</v>
      </c>
      <c r="TVY69" s="831">
        <f t="shared" si="7062"/>
        <v>0</v>
      </c>
      <c r="TWA69" s="831">
        <f t="shared" si="7062"/>
        <v>0</v>
      </c>
      <c r="TWC69" s="831">
        <f t="shared" si="7062"/>
        <v>0</v>
      </c>
      <c r="TWE69" s="831">
        <f t="shared" si="7062"/>
        <v>0</v>
      </c>
      <c r="TWG69" s="831">
        <f t="shared" si="7062"/>
        <v>0</v>
      </c>
      <c r="TWI69" s="831">
        <f t="shared" si="7062"/>
        <v>0</v>
      </c>
      <c r="TWK69" s="831">
        <f t="shared" si="7062"/>
        <v>0</v>
      </c>
      <c r="TWM69" s="831">
        <f t="shared" si="7062"/>
        <v>0</v>
      </c>
      <c r="TWO69" s="831">
        <f t="shared" si="7062"/>
        <v>0</v>
      </c>
      <c r="TWQ69" s="831">
        <f t="shared" si="7062"/>
        <v>0</v>
      </c>
      <c r="TWS69" s="831">
        <f t="shared" si="7062"/>
        <v>0</v>
      </c>
      <c r="TWU69" s="831">
        <f t="shared" si="7062"/>
        <v>0</v>
      </c>
      <c r="TWW69" s="831">
        <f t="shared" si="7062"/>
        <v>0</v>
      </c>
      <c r="TWY69" s="831">
        <f t="shared" si="7062"/>
        <v>0</v>
      </c>
      <c r="TXA69" s="831">
        <f t="shared" si="7062"/>
        <v>0</v>
      </c>
      <c r="TXC69" s="831">
        <f t="shared" si="7062"/>
        <v>0</v>
      </c>
      <c r="TXE69" s="831">
        <f t="shared" si="7062"/>
        <v>0</v>
      </c>
      <c r="TXG69" s="831">
        <f t="shared" si="7062"/>
        <v>0</v>
      </c>
      <c r="TXI69" s="831">
        <f t="shared" si="7062"/>
        <v>0</v>
      </c>
      <c r="TXK69" s="831">
        <f t="shared" si="7062"/>
        <v>0</v>
      </c>
      <c r="TXM69" s="831">
        <f t="shared" si="7062"/>
        <v>0</v>
      </c>
      <c r="TXO69" s="831">
        <f t="shared" si="7062"/>
        <v>0</v>
      </c>
      <c r="TXQ69" s="831">
        <f t="shared" si="7062"/>
        <v>0</v>
      </c>
      <c r="TXS69" s="831">
        <f t="shared" si="7062"/>
        <v>0</v>
      </c>
      <c r="TXU69" s="831">
        <f t="shared" si="7062"/>
        <v>0</v>
      </c>
      <c r="TXW69" s="831">
        <f t="shared" si="7094"/>
        <v>0</v>
      </c>
      <c r="TXY69" s="831">
        <f t="shared" si="7094"/>
        <v>0</v>
      </c>
      <c r="TYA69" s="831">
        <f t="shared" si="7094"/>
        <v>0</v>
      </c>
      <c r="TYC69" s="831">
        <f t="shared" si="7094"/>
        <v>0</v>
      </c>
      <c r="TYE69" s="831">
        <f t="shared" si="7094"/>
        <v>0</v>
      </c>
      <c r="TYG69" s="831">
        <f t="shared" si="7094"/>
        <v>0</v>
      </c>
      <c r="TYI69" s="831">
        <f t="shared" si="7094"/>
        <v>0</v>
      </c>
      <c r="TYK69" s="831">
        <f t="shared" si="7094"/>
        <v>0</v>
      </c>
      <c r="TYM69" s="831">
        <f t="shared" si="7094"/>
        <v>0</v>
      </c>
      <c r="TYO69" s="831">
        <f t="shared" si="7094"/>
        <v>0</v>
      </c>
      <c r="TYQ69" s="831">
        <f t="shared" si="7094"/>
        <v>0</v>
      </c>
      <c r="TYS69" s="831">
        <f t="shared" si="7094"/>
        <v>0</v>
      </c>
      <c r="TYU69" s="831">
        <f t="shared" si="7094"/>
        <v>0</v>
      </c>
      <c r="TYW69" s="831">
        <f t="shared" si="7094"/>
        <v>0</v>
      </c>
      <c r="TYY69" s="831">
        <f t="shared" si="7094"/>
        <v>0</v>
      </c>
      <c r="TZA69" s="831">
        <f t="shared" si="7094"/>
        <v>0</v>
      </c>
      <c r="TZC69" s="831">
        <f t="shared" si="7094"/>
        <v>0</v>
      </c>
      <c r="TZE69" s="831">
        <f t="shared" si="7094"/>
        <v>0</v>
      </c>
      <c r="TZG69" s="831">
        <f t="shared" si="7094"/>
        <v>0</v>
      </c>
      <c r="TZI69" s="831">
        <f t="shared" si="7094"/>
        <v>0</v>
      </c>
      <c r="TZK69" s="831">
        <f t="shared" si="7094"/>
        <v>0</v>
      </c>
      <c r="TZM69" s="831">
        <f t="shared" si="7094"/>
        <v>0</v>
      </c>
      <c r="TZO69" s="831">
        <f t="shared" si="7094"/>
        <v>0</v>
      </c>
      <c r="TZQ69" s="831">
        <f t="shared" si="7094"/>
        <v>0</v>
      </c>
      <c r="TZS69" s="831">
        <f t="shared" si="7094"/>
        <v>0</v>
      </c>
      <c r="TZU69" s="831">
        <f t="shared" si="7094"/>
        <v>0</v>
      </c>
      <c r="TZW69" s="831">
        <f t="shared" si="7094"/>
        <v>0</v>
      </c>
      <c r="TZY69" s="831">
        <f t="shared" si="7094"/>
        <v>0</v>
      </c>
      <c r="UAA69" s="831">
        <f t="shared" si="7094"/>
        <v>0</v>
      </c>
      <c r="UAC69" s="831">
        <f t="shared" si="7094"/>
        <v>0</v>
      </c>
      <c r="UAE69" s="831">
        <f t="shared" si="7094"/>
        <v>0</v>
      </c>
      <c r="UAG69" s="831">
        <f t="shared" si="7094"/>
        <v>0</v>
      </c>
      <c r="UAI69" s="831">
        <f t="shared" si="7126"/>
        <v>0</v>
      </c>
      <c r="UAK69" s="831">
        <f t="shared" si="7126"/>
        <v>0</v>
      </c>
      <c r="UAM69" s="831">
        <f t="shared" si="7126"/>
        <v>0</v>
      </c>
      <c r="UAO69" s="831">
        <f t="shared" si="7126"/>
        <v>0</v>
      </c>
      <c r="UAQ69" s="831">
        <f t="shared" si="7126"/>
        <v>0</v>
      </c>
      <c r="UAS69" s="831">
        <f t="shared" si="7126"/>
        <v>0</v>
      </c>
      <c r="UAU69" s="831">
        <f t="shared" si="7126"/>
        <v>0</v>
      </c>
      <c r="UAW69" s="831">
        <f t="shared" si="7126"/>
        <v>0</v>
      </c>
      <c r="UAY69" s="831">
        <f t="shared" si="7126"/>
        <v>0</v>
      </c>
      <c r="UBA69" s="831">
        <f t="shared" si="7126"/>
        <v>0</v>
      </c>
      <c r="UBC69" s="831">
        <f t="shared" si="7126"/>
        <v>0</v>
      </c>
      <c r="UBE69" s="831">
        <f t="shared" si="7126"/>
        <v>0</v>
      </c>
      <c r="UBG69" s="831">
        <f t="shared" si="7126"/>
        <v>0</v>
      </c>
      <c r="UBI69" s="831">
        <f t="shared" si="7126"/>
        <v>0</v>
      </c>
      <c r="UBK69" s="831">
        <f t="shared" si="7126"/>
        <v>0</v>
      </c>
      <c r="UBM69" s="831">
        <f t="shared" si="7126"/>
        <v>0</v>
      </c>
      <c r="UBO69" s="831">
        <f t="shared" si="7126"/>
        <v>0</v>
      </c>
      <c r="UBQ69" s="831">
        <f t="shared" si="7126"/>
        <v>0</v>
      </c>
      <c r="UBS69" s="831">
        <f t="shared" si="7126"/>
        <v>0</v>
      </c>
      <c r="UBU69" s="831">
        <f t="shared" si="7126"/>
        <v>0</v>
      </c>
      <c r="UBW69" s="831">
        <f t="shared" si="7126"/>
        <v>0</v>
      </c>
      <c r="UBY69" s="831">
        <f t="shared" si="7126"/>
        <v>0</v>
      </c>
      <c r="UCA69" s="831">
        <f t="shared" si="7126"/>
        <v>0</v>
      </c>
      <c r="UCC69" s="831">
        <f t="shared" si="7126"/>
        <v>0</v>
      </c>
      <c r="UCE69" s="831">
        <f t="shared" si="7126"/>
        <v>0</v>
      </c>
      <c r="UCG69" s="831">
        <f t="shared" si="7126"/>
        <v>0</v>
      </c>
      <c r="UCI69" s="831">
        <f t="shared" si="7126"/>
        <v>0</v>
      </c>
      <c r="UCK69" s="831">
        <f t="shared" si="7126"/>
        <v>0</v>
      </c>
      <c r="UCM69" s="831">
        <f t="shared" si="7126"/>
        <v>0</v>
      </c>
      <c r="UCO69" s="831">
        <f t="shared" si="7126"/>
        <v>0</v>
      </c>
      <c r="UCQ69" s="831">
        <f t="shared" si="7126"/>
        <v>0</v>
      </c>
      <c r="UCS69" s="831">
        <f t="shared" si="7126"/>
        <v>0</v>
      </c>
      <c r="UCU69" s="831">
        <f t="shared" si="7158"/>
        <v>0</v>
      </c>
      <c r="UCW69" s="831">
        <f t="shared" si="7158"/>
        <v>0</v>
      </c>
      <c r="UCY69" s="831">
        <f t="shared" si="7158"/>
        <v>0</v>
      </c>
      <c r="UDA69" s="831">
        <f t="shared" si="7158"/>
        <v>0</v>
      </c>
      <c r="UDC69" s="831">
        <f t="shared" si="7158"/>
        <v>0</v>
      </c>
      <c r="UDE69" s="831">
        <f t="shared" si="7158"/>
        <v>0</v>
      </c>
      <c r="UDG69" s="831">
        <f t="shared" si="7158"/>
        <v>0</v>
      </c>
      <c r="UDI69" s="831">
        <f t="shared" si="7158"/>
        <v>0</v>
      </c>
      <c r="UDK69" s="831">
        <f t="shared" si="7158"/>
        <v>0</v>
      </c>
      <c r="UDM69" s="831">
        <f t="shared" si="7158"/>
        <v>0</v>
      </c>
      <c r="UDO69" s="831">
        <f t="shared" si="7158"/>
        <v>0</v>
      </c>
      <c r="UDQ69" s="831">
        <f t="shared" si="7158"/>
        <v>0</v>
      </c>
      <c r="UDS69" s="831">
        <f t="shared" si="7158"/>
        <v>0</v>
      </c>
      <c r="UDU69" s="831">
        <f t="shared" si="7158"/>
        <v>0</v>
      </c>
      <c r="UDW69" s="831">
        <f t="shared" si="7158"/>
        <v>0</v>
      </c>
      <c r="UDY69" s="831">
        <f t="shared" si="7158"/>
        <v>0</v>
      </c>
      <c r="UEA69" s="831">
        <f t="shared" si="7158"/>
        <v>0</v>
      </c>
      <c r="UEC69" s="831">
        <f t="shared" si="7158"/>
        <v>0</v>
      </c>
      <c r="UEE69" s="831">
        <f t="shared" si="7158"/>
        <v>0</v>
      </c>
      <c r="UEG69" s="831">
        <f t="shared" si="7158"/>
        <v>0</v>
      </c>
      <c r="UEI69" s="831">
        <f t="shared" si="7158"/>
        <v>0</v>
      </c>
      <c r="UEK69" s="831">
        <f t="shared" si="7158"/>
        <v>0</v>
      </c>
      <c r="UEM69" s="831">
        <f t="shared" si="7158"/>
        <v>0</v>
      </c>
      <c r="UEO69" s="831">
        <f t="shared" si="7158"/>
        <v>0</v>
      </c>
      <c r="UEQ69" s="831">
        <f t="shared" si="7158"/>
        <v>0</v>
      </c>
      <c r="UES69" s="831">
        <f t="shared" si="7158"/>
        <v>0</v>
      </c>
      <c r="UEU69" s="831">
        <f t="shared" si="7158"/>
        <v>0</v>
      </c>
      <c r="UEW69" s="831">
        <f t="shared" si="7158"/>
        <v>0</v>
      </c>
      <c r="UEY69" s="831">
        <f t="shared" si="7158"/>
        <v>0</v>
      </c>
      <c r="UFA69" s="831">
        <f t="shared" si="7158"/>
        <v>0</v>
      </c>
      <c r="UFC69" s="831">
        <f t="shared" si="7158"/>
        <v>0</v>
      </c>
      <c r="UFE69" s="831">
        <f t="shared" si="7158"/>
        <v>0</v>
      </c>
      <c r="UFG69" s="831">
        <f t="shared" si="7190"/>
        <v>0</v>
      </c>
      <c r="UFI69" s="831">
        <f t="shared" si="7190"/>
        <v>0</v>
      </c>
      <c r="UFK69" s="831">
        <f t="shared" si="7190"/>
        <v>0</v>
      </c>
      <c r="UFM69" s="831">
        <f t="shared" si="7190"/>
        <v>0</v>
      </c>
      <c r="UFO69" s="831">
        <f t="shared" si="7190"/>
        <v>0</v>
      </c>
      <c r="UFQ69" s="831">
        <f t="shared" si="7190"/>
        <v>0</v>
      </c>
      <c r="UFS69" s="831">
        <f t="shared" si="7190"/>
        <v>0</v>
      </c>
      <c r="UFU69" s="831">
        <f t="shared" si="7190"/>
        <v>0</v>
      </c>
      <c r="UFW69" s="831">
        <f t="shared" si="7190"/>
        <v>0</v>
      </c>
      <c r="UFY69" s="831">
        <f t="shared" si="7190"/>
        <v>0</v>
      </c>
      <c r="UGA69" s="831">
        <f t="shared" si="7190"/>
        <v>0</v>
      </c>
      <c r="UGC69" s="831">
        <f t="shared" si="7190"/>
        <v>0</v>
      </c>
      <c r="UGE69" s="831">
        <f t="shared" si="7190"/>
        <v>0</v>
      </c>
      <c r="UGG69" s="831">
        <f t="shared" si="7190"/>
        <v>0</v>
      </c>
      <c r="UGI69" s="831">
        <f t="shared" si="7190"/>
        <v>0</v>
      </c>
      <c r="UGK69" s="831">
        <f t="shared" si="7190"/>
        <v>0</v>
      </c>
      <c r="UGM69" s="831">
        <f t="shared" si="7190"/>
        <v>0</v>
      </c>
      <c r="UGO69" s="831">
        <f t="shared" si="7190"/>
        <v>0</v>
      </c>
      <c r="UGQ69" s="831">
        <f t="shared" si="7190"/>
        <v>0</v>
      </c>
      <c r="UGS69" s="831">
        <f t="shared" si="7190"/>
        <v>0</v>
      </c>
      <c r="UGU69" s="831">
        <f t="shared" si="7190"/>
        <v>0</v>
      </c>
      <c r="UGW69" s="831">
        <f t="shared" si="7190"/>
        <v>0</v>
      </c>
      <c r="UGY69" s="831">
        <f t="shared" si="7190"/>
        <v>0</v>
      </c>
      <c r="UHA69" s="831">
        <f t="shared" si="7190"/>
        <v>0</v>
      </c>
      <c r="UHC69" s="831">
        <f t="shared" si="7190"/>
        <v>0</v>
      </c>
      <c r="UHE69" s="831">
        <f t="shared" si="7190"/>
        <v>0</v>
      </c>
      <c r="UHG69" s="831">
        <f t="shared" si="7190"/>
        <v>0</v>
      </c>
      <c r="UHI69" s="831">
        <f t="shared" si="7190"/>
        <v>0</v>
      </c>
      <c r="UHK69" s="831">
        <f t="shared" si="7190"/>
        <v>0</v>
      </c>
      <c r="UHM69" s="831">
        <f t="shared" si="7190"/>
        <v>0</v>
      </c>
      <c r="UHO69" s="831">
        <f t="shared" si="7190"/>
        <v>0</v>
      </c>
      <c r="UHQ69" s="831">
        <f t="shared" si="7190"/>
        <v>0</v>
      </c>
      <c r="UHS69" s="831">
        <f t="shared" si="7222"/>
        <v>0</v>
      </c>
      <c r="UHU69" s="831">
        <f t="shared" si="7222"/>
        <v>0</v>
      </c>
      <c r="UHW69" s="831">
        <f t="shared" si="7222"/>
        <v>0</v>
      </c>
      <c r="UHY69" s="831">
        <f t="shared" si="7222"/>
        <v>0</v>
      </c>
      <c r="UIA69" s="831">
        <f t="shared" si="7222"/>
        <v>0</v>
      </c>
      <c r="UIC69" s="831">
        <f t="shared" si="7222"/>
        <v>0</v>
      </c>
      <c r="UIE69" s="831">
        <f t="shared" si="7222"/>
        <v>0</v>
      </c>
      <c r="UIG69" s="831">
        <f t="shared" si="7222"/>
        <v>0</v>
      </c>
      <c r="UII69" s="831">
        <f t="shared" si="7222"/>
        <v>0</v>
      </c>
      <c r="UIK69" s="831">
        <f t="shared" si="7222"/>
        <v>0</v>
      </c>
      <c r="UIM69" s="831">
        <f t="shared" si="7222"/>
        <v>0</v>
      </c>
      <c r="UIO69" s="831">
        <f t="shared" si="7222"/>
        <v>0</v>
      </c>
      <c r="UIQ69" s="831">
        <f t="shared" si="7222"/>
        <v>0</v>
      </c>
      <c r="UIS69" s="831">
        <f t="shared" si="7222"/>
        <v>0</v>
      </c>
      <c r="UIU69" s="831">
        <f t="shared" si="7222"/>
        <v>0</v>
      </c>
      <c r="UIW69" s="831">
        <f t="shared" si="7222"/>
        <v>0</v>
      </c>
      <c r="UIY69" s="831">
        <f t="shared" si="7222"/>
        <v>0</v>
      </c>
      <c r="UJA69" s="831">
        <f t="shared" si="7222"/>
        <v>0</v>
      </c>
      <c r="UJC69" s="831">
        <f t="shared" si="7222"/>
        <v>0</v>
      </c>
      <c r="UJE69" s="831">
        <f t="shared" si="7222"/>
        <v>0</v>
      </c>
      <c r="UJG69" s="831">
        <f t="shared" si="7222"/>
        <v>0</v>
      </c>
      <c r="UJI69" s="831">
        <f t="shared" si="7222"/>
        <v>0</v>
      </c>
      <c r="UJK69" s="831">
        <f t="shared" si="7222"/>
        <v>0</v>
      </c>
      <c r="UJM69" s="831">
        <f t="shared" si="7222"/>
        <v>0</v>
      </c>
      <c r="UJO69" s="831">
        <f t="shared" si="7222"/>
        <v>0</v>
      </c>
      <c r="UJQ69" s="831">
        <f t="shared" si="7222"/>
        <v>0</v>
      </c>
      <c r="UJS69" s="831">
        <f t="shared" si="7222"/>
        <v>0</v>
      </c>
      <c r="UJU69" s="831">
        <f t="shared" si="7222"/>
        <v>0</v>
      </c>
      <c r="UJW69" s="831">
        <f t="shared" si="7222"/>
        <v>0</v>
      </c>
      <c r="UJY69" s="831">
        <f t="shared" si="7222"/>
        <v>0</v>
      </c>
      <c r="UKA69" s="831">
        <f t="shared" si="7222"/>
        <v>0</v>
      </c>
      <c r="UKC69" s="831">
        <f t="shared" si="7222"/>
        <v>0</v>
      </c>
      <c r="UKE69" s="831">
        <f t="shared" si="7254"/>
        <v>0</v>
      </c>
      <c r="UKG69" s="831">
        <f t="shared" si="7254"/>
        <v>0</v>
      </c>
      <c r="UKI69" s="831">
        <f t="shared" si="7254"/>
        <v>0</v>
      </c>
      <c r="UKK69" s="831">
        <f t="shared" si="7254"/>
        <v>0</v>
      </c>
      <c r="UKM69" s="831">
        <f t="shared" si="7254"/>
        <v>0</v>
      </c>
      <c r="UKO69" s="831">
        <f t="shared" si="7254"/>
        <v>0</v>
      </c>
      <c r="UKQ69" s="831">
        <f t="shared" si="7254"/>
        <v>0</v>
      </c>
      <c r="UKS69" s="831">
        <f t="shared" si="7254"/>
        <v>0</v>
      </c>
      <c r="UKU69" s="831">
        <f t="shared" si="7254"/>
        <v>0</v>
      </c>
      <c r="UKW69" s="831">
        <f t="shared" si="7254"/>
        <v>0</v>
      </c>
      <c r="UKY69" s="831">
        <f t="shared" si="7254"/>
        <v>0</v>
      </c>
      <c r="ULA69" s="831">
        <f t="shared" si="7254"/>
        <v>0</v>
      </c>
      <c r="ULC69" s="831">
        <f t="shared" si="7254"/>
        <v>0</v>
      </c>
      <c r="ULE69" s="831">
        <f t="shared" si="7254"/>
        <v>0</v>
      </c>
      <c r="ULG69" s="831">
        <f t="shared" si="7254"/>
        <v>0</v>
      </c>
      <c r="ULI69" s="831">
        <f t="shared" si="7254"/>
        <v>0</v>
      </c>
      <c r="ULK69" s="831">
        <f t="shared" si="7254"/>
        <v>0</v>
      </c>
      <c r="ULM69" s="831">
        <f t="shared" si="7254"/>
        <v>0</v>
      </c>
      <c r="ULO69" s="831">
        <f t="shared" si="7254"/>
        <v>0</v>
      </c>
      <c r="ULQ69" s="831">
        <f t="shared" si="7254"/>
        <v>0</v>
      </c>
      <c r="ULS69" s="831">
        <f t="shared" si="7254"/>
        <v>0</v>
      </c>
      <c r="ULU69" s="831">
        <f t="shared" si="7254"/>
        <v>0</v>
      </c>
      <c r="ULW69" s="831">
        <f t="shared" si="7254"/>
        <v>0</v>
      </c>
      <c r="ULY69" s="831">
        <f t="shared" si="7254"/>
        <v>0</v>
      </c>
      <c r="UMA69" s="831">
        <f t="shared" si="7254"/>
        <v>0</v>
      </c>
      <c r="UMC69" s="831">
        <f t="shared" si="7254"/>
        <v>0</v>
      </c>
      <c r="UME69" s="831">
        <f t="shared" si="7254"/>
        <v>0</v>
      </c>
      <c r="UMG69" s="831">
        <f t="shared" si="7254"/>
        <v>0</v>
      </c>
      <c r="UMI69" s="831">
        <f t="shared" si="7254"/>
        <v>0</v>
      </c>
      <c r="UMK69" s="831">
        <f t="shared" si="7254"/>
        <v>0</v>
      </c>
      <c r="UMM69" s="831">
        <f t="shared" si="7254"/>
        <v>0</v>
      </c>
      <c r="UMO69" s="831">
        <f t="shared" si="7254"/>
        <v>0</v>
      </c>
      <c r="UMQ69" s="831">
        <f t="shared" si="7286"/>
        <v>0</v>
      </c>
      <c r="UMS69" s="831">
        <f t="shared" si="7286"/>
        <v>0</v>
      </c>
      <c r="UMU69" s="831">
        <f t="shared" si="7286"/>
        <v>0</v>
      </c>
      <c r="UMW69" s="831">
        <f t="shared" si="7286"/>
        <v>0</v>
      </c>
      <c r="UMY69" s="831">
        <f t="shared" si="7286"/>
        <v>0</v>
      </c>
      <c r="UNA69" s="831">
        <f t="shared" si="7286"/>
        <v>0</v>
      </c>
      <c r="UNC69" s="831">
        <f t="shared" si="7286"/>
        <v>0</v>
      </c>
      <c r="UNE69" s="831">
        <f t="shared" si="7286"/>
        <v>0</v>
      </c>
      <c r="UNG69" s="831">
        <f t="shared" si="7286"/>
        <v>0</v>
      </c>
      <c r="UNI69" s="831">
        <f t="shared" si="7286"/>
        <v>0</v>
      </c>
      <c r="UNK69" s="831">
        <f t="shared" si="7286"/>
        <v>0</v>
      </c>
      <c r="UNM69" s="831">
        <f t="shared" si="7286"/>
        <v>0</v>
      </c>
      <c r="UNO69" s="831">
        <f t="shared" si="7286"/>
        <v>0</v>
      </c>
      <c r="UNQ69" s="831">
        <f t="shared" si="7286"/>
        <v>0</v>
      </c>
      <c r="UNS69" s="831">
        <f t="shared" si="7286"/>
        <v>0</v>
      </c>
      <c r="UNU69" s="831">
        <f t="shared" si="7286"/>
        <v>0</v>
      </c>
      <c r="UNW69" s="831">
        <f t="shared" si="7286"/>
        <v>0</v>
      </c>
      <c r="UNY69" s="831">
        <f t="shared" si="7286"/>
        <v>0</v>
      </c>
      <c r="UOA69" s="831">
        <f t="shared" si="7286"/>
        <v>0</v>
      </c>
      <c r="UOC69" s="831">
        <f t="shared" si="7286"/>
        <v>0</v>
      </c>
      <c r="UOE69" s="831">
        <f t="shared" si="7286"/>
        <v>0</v>
      </c>
      <c r="UOG69" s="831">
        <f t="shared" si="7286"/>
        <v>0</v>
      </c>
      <c r="UOI69" s="831">
        <f t="shared" si="7286"/>
        <v>0</v>
      </c>
      <c r="UOK69" s="831">
        <f t="shared" si="7286"/>
        <v>0</v>
      </c>
      <c r="UOM69" s="831">
        <f t="shared" si="7286"/>
        <v>0</v>
      </c>
      <c r="UOO69" s="831">
        <f t="shared" si="7286"/>
        <v>0</v>
      </c>
      <c r="UOQ69" s="831">
        <f t="shared" si="7286"/>
        <v>0</v>
      </c>
      <c r="UOS69" s="831">
        <f t="shared" si="7286"/>
        <v>0</v>
      </c>
      <c r="UOU69" s="831">
        <f t="shared" si="7286"/>
        <v>0</v>
      </c>
      <c r="UOW69" s="831">
        <f t="shared" si="7286"/>
        <v>0</v>
      </c>
      <c r="UOY69" s="831">
        <f t="shared" si="7286"/>
        <v>0</v>
      </c>
      <c r="UPA69" s="831">
        <f t="shared" si="7286"/>
        <v>0</v>
      </c>
      <c r="UPC69" s="831">
        <f t="shared" si="7318"/>
        <v>0</v>
      </c>
      <c r="UPE69" s="831">
        <f t="shared" si="7318"/>
        <v>0</v>
      </c>
      <c r="UPG69" s="831">
        <f t="shared" si="7318"/>
        <v>0</v>
      </c>
      <c r="UPI69" s="831">
        <f t="shared" si="7318"/>
        <v>0</v>
      </c>
      <c r="UPK69" s="831">
        <f t="shared" si="7318"/>
        <v>0</v>
      </c>
      <c r="UPM69" s="831">
        <f t="shared" si="7318"/>
        <v>0</v>
      </c>
      <c r="UPO69" s="831">
        <f t="shared" si="7318"/>
        <v>0</v>
      </c>
      <c r="UPQ69" s="831">
        <f t="shared" si="7318"/>
        <v>0</v>
      </c>
      <c r="UPS69" s="831">
        <f t="shared" si="7318"/>
        <v>0</v>
      </c>
      <c r="UPU69" s="831">
        <f t="shared" si="7318"/>
        <v>0</v>
      </c>
      <c r="UPW69" s="831">
        <f t="shared" si="7318"/>
        <v>0</v>
      </c>
      <c r="UPY69" s="831">
        <f t="shared" si="7318"/>
        <v>0</v>
      </c>
      <c r="UQA69" s="831">
        <f t="shared" si="7318"/>
        <v>0</v>
      </c>
      <c r="UQC69" s="831">
        <f t="shared" si="7318"/>
        <v>0</v>
      </c>
      <c r="UQE69" s="831">
        <f t="shared" si="7318"/>
        <v>0</v>
      </c>
      <c r="UQG69" s="831">
        <f t="shared" si="7318"/>
        <v>0</v>
      </c>
      <c r="UQI69" s="831">
        <f t="shared" si="7318"/>
        <v>0</v>
      </c>
      <c r="UQK69" s="831">
        <f t="shared" si="7318"/>
        <v>0</v>
      </c>
      <c r="UQM69" s="831">
        <f t="shared" si="7318"/>
        <v>0</v>
      </c>
      <c r="UQO69" s="831">
        <f t="shared" si="7318"/>
        <v>0</v>
      </c>
      <c r="UQQ69" s="831">
        <f t="shared" si="7318"/>
        <v>0</v>
      </c>
      <c r="UQS69" s="831">
        <f t="shared" si="7318"/>
        <v>0</v>
      </c>
      <c r="UQU69" s="831">
        <f t="shared" si="7318"/>
        <v>0</v>
      </c>
      <c r="UQW69" s="831">
        <f t="shared" si="7318"/>
        <v>0</v>
      </c>
      <c r="UQY69" s="831">
        <f t="shared" si="7318"/>
        <v>0</v>
      </c>
      <c r="URA69" s="831">
        <f t="shared" si="7318"/>
        <v>0</v>
      </c>
      <c r="URC69" s="831">
        <f t="shared" si="7318"/>
        <v>0</v>
      </c>
      <c r="URE69" s="831">
        <f t="shared" si="7318"/>
        <v>0</v>
      </c>
      <c r="URG69" s="831">
        <f t="shared" si="7318"/>
        <v>0</v>
      </c>
      <c r="URI69" s="831">
        <f t="shared" si="7318"/>
        <v>0</v>
      </c>
      <c r="URK69" s="831">
        <f t="shared" si="7318"/>
        <v>0</v>
      </c>
      <c r="URM69" s="831">
        <f t="shared" si="7318"/>
        <v>0</v>
      </c>
      <c r="URO69" s="831">
        <f t="shared" si="7350"/>
        <v>0</v>
      </c>
      <c r="URQ69" s="831">
        <f t="shared" si="7350"/>
        <v>0</v>
      </c>
      <c r="URS69" s="831">
        <f t="shared" si="7350"/>
        <v>0</v>
      </c>
      <c r="URU69" s="831">
        <f t="shared" si="7350"/>
        <v>0</v>
      </c>
      <c r="URW69" s="831">
        <f t="shared" si="7350"/>
        <v>0</v>
      </c>
      <c r="URY69" s="831">
        <f t="shared" si="7350"/>
        <v>0</v>
      </c>
      <c r="USA69" s="831">
        <f t="shared" si="7350"/>
        <v>0</v>
      </c>
      <c r="USC69" s="831">
        <f t="shared" si="7350"/>
        <v>0</v>
      </c>
      <c r="USE69" s="831">
        <f t="shared" si="7350"/>
        <v>0</v>
      </c>
      <c r="USG69" s="831">
        <f t="shared" si="7350"/>
        <v>0</v>
      </c>
      <c r="USI69" s="831">
        <f t="shared" si="7350"/>
        <v>0</v>
      </c>
      <c r="USK69" s="831">
        <f t="shared" si="7350"/>
        <v>0</v>
      </c>
      <c r="USM69" s="831">
        <f t="shared" si="7350"/>
        <v>0</v>
      </c>
      <c r="USO69" s="831">
        <f t="shared" si="7350"/>
        <v>0</v>
      </c>
      <c r="USQ69" s="831">
        <f t="shared" si="7350"/>
        <v>0</v>
      </c>
      <c r="USS69" s="831">
        <f t="shared" si="7350"/>
        <v>0</v>
      </c>
      <c r="USU69" s="831">
        <f t="shared" si="7350"/>
        <v>0</v>
      </c>
      <c r="USW69" s="831">
        <f t="shared" si="7350"/>
        <v>0</v>
      </c>
      <c r="USY69" s="831">
        <f t="shared" si="7350"/>
        <v>0</v>
      </c>
      <c r="UTA69" s="831">
        <f t="shared" si="7350"/>
        <v>0</v>
      </c>
      <c r="UTC69" s="831">
        <f t="shared" si="7350"/>
        <v>0</v>
      </c>
      <c r="UTE69" s="831">
        <f t="shared" si="7350"/>
        <v>0</v>
      </c>
      <c r="UTG69" s="831">
        <f t="shared" si="7350"/>
        <v>0</v>
      </c>
      <c r="UTI69" s="831">
        <f t="shared" si="7350"/>
        <v>0</v>
      </c>
      <c r="UTK69" s="831">
        <f t="shared" si="7350"/>
        <v>0</v>
      </c>
      <c r="UTM69" s="831">
        <f t="shared" si="7350"/>
        <v>0</v>
      </c>
      <c r="UTO69" s="831">
        <f t="shared" si="7350"/>
        <v>0</v>
      </c>
      <c r="UTQ69" s="831">
        <f t="shared" si="7350"/>
        <v>0</v>
      </c>
      <c r="UTS69" s="831">
        <f t="shared" si="7350"/>
        <v>0</v>
      </c>
      <c r="UTU69" s="831">
        <f t="shared" si="7350"/>
        <v>0</v>
      </c>
      <c r="UTW69" s="831">
        <f t="shared" si="7350"/>
        <v>0</v>
      </c>
      <c r="UTY69" s="831">
        <f t="shared" si="7350"/>
        <v>0</v>
      </c>
      <c r="UUA69" s="831">
        <f t="shared" si="7382"/>
        <v>0</v>
      </c>
      <c r="UUC69" s="831">
        <f t="shared" si="7382"/>
        <v>0</v>
      </c>
      <c r="UUE69" s="831">
        <f t="shared" si="7382"/>
        <v>0</v>
      </c>
      <c r="UUG69" s="831">
        <f t="shared" si="7382"/>
        <v>0</v>
      </c>
      <c r="UUI69" s="831">
        <f t="shared" si="7382"/>
        <v>0</v>
      </c>
      <c r="UUK69" s="831">
        <f t="shared" si="7382"/>
        <v>0</v>
      </c>
      <c r="UUM69" s="831">
        <f t="shared" si="7382"/>
        <v>0</v>
      </c>
      <c r="UUO69" s="831">
        <f t="shared" si="7382"/>
        <v>0</v>
      </c>
      <c r="UUQ69" s="831">
        <f t="shared" si="7382"/>
        <v>0</v>
      </c>
      <c r="UUS69" s="831">
        <f t="shared" si="7382"/>
        <v>0</v>
      </c>
      <c r="UUU69" s="831">
        <f t="shared" si="7382"/>
        <v>0</v>
      </c>
      <c r="UUW69" s="831">
        <f t="shared" si="7382"/>
        <v>0</v>
      </c>
      <c r="UUY69" s="831">
        <f t="shared" si="7382"/>
        <v>0</v>
      </c>
      <c r="UVA69" s="831">
        <f t="shared" si="7382"/>
        <v>0</v>
      </c>
      <c r="UVC69" s="831">
        <f t="shared" si="7382"/>
        <v>0</v>
      </c>
      <c r="UVE69" s="831">
        <f t="shared" si="7382"/>
        <v>0</v>
      </c>
      <c r="UVG69" s="831">
        <f t="shared" si="7382"/>
        <v>0</v>
      </c>
      <c r="UVI69" s="831">
        <f t="shared" si="7382"/>
        <v>0</v>
      </c>
      <c r="UVK69" s="831">
        <f t="shared" si="7382"/>
        <v>0</v>
      </c>
      <c r="UVM69" s="831">
        <f t="shared" si="7382"/>
        <v>0</v>
      </c>
      <c r="UVO69" s="831">
        <f t="shared" si="7382"/>
        <v>0</v>
      </c>
      <c r="UVQ69" s="831">
        <f t="shared" si="7382"/>
        <v>0</v>
      </c>
      <c r="UVS69" s="831">
        <f t="shared" si="7382"/>
        <v>0</v>
      </c>
      <c r="UVU69" s="831">
        <f t="shared" si="7382"/>
        <v>0</v>
      </c>
      <c r="UVW69" s="831">
        <f t="shared" si="7382"/>
        <v>0</v>
      </c>
      <c r="UVY69" s="831">
        <f t="shared" si="7382"/>
        <v>0</v>
      </c>
      <c r="UWA69" s="831">
        <f t="shared" si="7382"/>
        <v>0</v>
      </c>
      <c r="UWC69" s="831">
        <f t="shared" si="7382"/>
        <v>0</v>
      </c>
      <c r="UWE69" s="831">
        <f t="shared" si="7382"/>
        <v>0</v>
      </c>
      <c r="UWG69" s="831">
        <f t="shared" si="7382"/>
        <v>0</v>
      </c>
      <c r="UWI69" s="831">
        <f t="shared" si="7382"/>
        <v>0</v>
      </c>
      <c r="UWK69" s="831">
        <f t="shared" si="7382"/>
        <v>0</v>
      </c>
      <c r="UWM69" s="831">
        <f t="shared" si="7414"/>
        <v>0</v>
      </c>
      <c r="UWO69" s="831">
        <f t="shared" si="7414"/>
        <v>0</v>
      </c>
      <c r="UWQ69" s="831">
        <f t="shared" si="7414"/>
        <v>0</v>
      </c>
      <c r="UWS69" s="831">
        <f t="shared" si="7414"/>
        <v>0</v>
      </c>
      <c r="UWU69" s="831">
        <f t="shared" si="7414"/>
        <v>0</v>
      </c>
      <c r="UWW69" s="831">
        <f t="shared" si="7414"/>
        <v>0</v>
      </c>
      <c r="UWY69" s="831">
        <f t="shared" si="7414"/>
        <v>0</v>
      </c>
      <c r="UXA69" s="831">
        <f t="shared" si="7414"/>
        <v>0</v>
      </c>
      <c r="UXC69" s="831">
        <f t="shared" si="7414"/>
        <v>0</v>
      </c>
      <c r="UXE69" s="831">
        <f t="shared" si="7414"/>
        <v>0</v>
      </c>
      <c r="UXG69" s="831">
        <f t="shared" si="7414"/>
        <v>0</v>
      </c>
      <c r="UXI69" s="831">
        <f t="shared" si="7414"/>
        <v>0</v>
      </c>
      <c r="UXK69" s="831">
        <f t="shared" si="7414"/>
        <v>0</v>
      </c>
      <c r="UXM69" s="831">
        <f t="shared" si="7414"/>
        <v>0</v>
      </c>
      <c r="UXO69" s="831">
        <f t="shared" si="7414"/>
        <v>0</v>
      </c>
      <c r="UXQ69" s="831">
        <f t="shared" si="7414"/>
        <v>0</v>
      </c>
      <c r="UXS69" s="831">
        <f t="shared" si="7414"/>
        <v>0</v>
      </c>
      <c r="UXU69" s="831">
        <f t="shared" si="7414"/>
        <v>0</v>
      </c>
      <c r="UXW69" s="831">
        <f t="shared" si="7414"/>
        <v>0</v>
      </c>
      <c r="UXY69" s="831">
        <f t="shared" si="7414"/>
        <v>0</v>
      </c>
      <c r="UYA69" s="831">
        <f t="shared" si="7414"/>
        <v>0</v>
      </c>
      <c r="UYC69" s="831">
        <f t="shared" si="7414"/>
        <v>0</v>
      </c>
      <c r="UYE69" s="831">
        <f t="shared" si="7414"/>
        <v>0</v>
      </c>
      <c r="UYG69" s="831">
        <f t="shared" si="7414"/>
        <v>0</v>
      </c>
      <c r="UYI69" s="831">
        <f t="shared" si="7414"/>
        <v>0</v>
      </c>
      <c r="UYK69" s="831">
        <f t="shared" si="7414"/>
        <v>0</v>
      </c>
      <c r="UYM69" s="831">
        <f t="shared" si="7414"/>
        <v>0</v>
      </c>
      <c r="UYO69" s="831">
        <f t="shared" si="7414"/>
        <v>0</v>
      </c>
      <c r="UYQ69" s="831">
        <f t="shared" si="7414"/>
        <v>0</v>
      </c>
      <c r="UYS69" s="831">
        <f t="shared" si="7414"/>
        <v>0</v>
      </c>
      <c r="UYU69" s="831">
        <f t="shared" si="7414"/>
        <v>0</v>
      </c>
      <c r="UYW69" s="831">
        <f t="shared" si="7414"/>
        <v>0</v>
      </c>
      <c r="UYY69" s="831">
        <f t="shared" si="7446"/>
        <v>0</v>
      </c>
      <c r="UZA69" s="831">
        <f t="shared" si="7446"/>
        <v>0</v>
      </c>
      <c r="UZC69" s="831">
        <f t="shared" si="7446"/>
        <v>0</v>
      </c>
      <c r="UZE69" s="831">
        <f t="shared" si="7446"/>
        <v>0</v>
      </c>
      <c r="UZG69" s="831">
        <f t="shared" si="7446"/>
        <v>0</v>
      </c>
      <c r="UZI69" s="831">
        <f t="shared" si="7446"/>
        <v>0</v>
      </c>
      <c r="UZK69" s="831">
        <f t="shared" si="7446"/>
        <v>0</v>
      </c>
      <c r="UZM69" s="831">
        <f t="shared" si="7446"/>
        <v>0</v>
      </c>
      <c r="UZO69" s="831">
        <f t="shared" si="7446"/>
        <v>0</v>
      </c>
      <c r="UZQ69" s="831">
        <f t="shared" si="7446"/>
        <v>0</v>
      </c>
      <c r="UZS69" s="831">
        <f t="shared" si="7446"/>
        <v>0</v>
      </c>
      <c r="UZU69" s="831">
        <f t="shared" si="7446"/>
        <v>0</v>
      </c>
      <c r="UZW69" s="831">
        <f t="shared" si="7446"/>
        <v>0</v>
      </c>
      <c r="UZY69" s="831">
        <f t="shared" si="7446"/>
        <v>0</v>
      </c>
      <c r="VAA69" s="831">
        <f t="shared" si="7446"/>
        <v>0</v>
      </c>
      <c r="VAC69" s="831">
        <f t="shared" si="7446"/>
        <v>0</v>
      </c>
      <c r="VAE69" s="831">
        <f t="shared" si="7446"/>
        <v>0</v>
      </c>
      <c r="VAG69" s="831">
        <f t="shared" si="7446"/>
        <v>0</v>
      </c>
      <c r="VAI69" s="831">
        <f t="shared" si="7446"/>
        <v>0</v>
      </c>
      <c r="VAK69" s="831">
        <f t="shared" si="7446"/>
        <v>0</v>
      </c>
      <c r="VAM69" s="831">
        <f t="shared" si="7446"/>
        <v>0</v>
      </c>
      <c r="VAO69" s="831">
        <f t="shared" si="7446"/>
        <v>0</v>
      </c>
      <c r="VAQ69" s="831">
        <f t="shared" si="7446"/>
        <v>0</v>
      </c>
      <c r="VAS69" s="831">
        <f t="shared" si="7446"/>
        <v>0</v>
      </c>
      <c r="VAU69" s="831">
        <f t="shared" si="7446"/>
        <v>0</v>
      </c>
      <c r="VAW69" s="831">
        <f t="shared" si="7446"/>
        <v>0</v>
      </c>
      <c r="VAY69" s="831">
        <f t="shared" si="7446"/>
        <v>0</v>
      </c>
      <c r="VBA69" s="831">
        <f t="shared" si="7446"/>
        <v>0</v>
      </c>
      <c r="VBC69" s="831">
        <f t="shared" si="7446"/>
        <v>0</v>
      </c>
      <c r="VBE69" s="831">
        <f t="shared" si="7446"/>
        <v>0</v>
      </c>
      <c r="VBG69" s="831">
        <f t="shared" si="7446"/>
        <v>0</v>
      </c>
      <c r="VBI69" s="831">
        <f t="shared" si="7446"/>
        <v>0</v>
      </c>
      <c r="VBK69" s="831">
        <f t="shared" si="7478"/>
        <v>0</v>
      </c>
      <c r="VBM69" s="831">
        <f t="shared" si="7478"/>
        <v>0</v>
      </c>
      <c r="VBO69" s="831">
        <f t="shared" si="7478"/>
        <v>0</v>
      </c>
      <c r="VBQ69" s="831">
        <f t="shared" si="7478"/>
        <v>0</v>
      </c>
      <c r="VBS69" s="831">
        <f t="shared" si="7478"/>
        <v>0</v>
      </c>
      <c r="VBU69" s="831">
        <f t="shared" si="7478"/>
        <v>0</v>
      </c>
      <c r="VBW69" s="831">
        <f t="shared" si="7478"/>
        <v>0</v>
      </c>
      <c r="VBY69" s="831">
        <f t="shared" si="7478"/>
        <v>0</v>
      </c>
      <c r="VCA69" s="831">
        <f t="shared" si="7478"/>
        <v>0</v>
      </c>
      <c r="VCC69" s="831">
        <f t="shared" si="7478"/>
        <v>0</v>
      </c>
      <c r="VCE69" s="831">
        <f t="shared" si="7478"/>
        <v>0</v>
      </c>
      <c r="VCG69" s="831">
        <f t="shared" si="7478"/>
        <v>0</v>
      </c>
      <c r="VCI69" s="831">
        <f t="shared" si="7478"/>
        <v>0</v>
      </c>
      <c r="VCK69" s="831">
        <f t="shared" si="7478"/>
        <v>0</v>
      </c>
      <c r="VCM69" s="831">
        <f t="shared" si="7478"/>
        <v>0</v>
      </c>
      <c r="VCO69" s="831">
        <f t="shared" si="7478"/>
        <v>0</v>
      </c>
      <c r="VCQ69" s="831">
        <f t="shared" si="7478"/>
        <v>0</v>
      </c>
      <c r="VCS69" s="831">
        <f t="shared" si="7478"/>
        <v>0</v>
      </c>
      <c r="VCU69" s="831">
        <f t="shared" si="7478"/>
        <v>0</v>
      </c>
      <c r="VCW69" s="831">
        <f t="shared" si="7478"/>
        <v>0</v>
      </c>
      <c r="VCY69" s="831">
        <f t="shared" si="7478"/>
        <v>0</v>
      </c>
      <c r="VDA69" s="831">
        <f t="shared" si="7478"/>
        <v>0</v>
      </c>
      <c r="VDC69" s="831">
        <f t="shared" si="7478"/>
        <v>0</v>
      </c>
      <c r="VDE69" s="831">
        <f t="shared" si="7478"/>
        <v>0</v>
      </c>
      <c r="VDG69" s="831">
        <f t="shared" si="7478"/>
        <v>0</v>
      </c>
      <c r="VDI69" s="831">
        <f t="shared" si="7478"/>
        <v>0</v>
      </c>
      <c r="VDK69" s="831">
        <f t="shared" si="7478"/>
        <v>0</v>
      </c>
      <c r="VDM69" s="831">
        <f t="shared" si="7478"/>
        <v>0</v>
      </c>
      <c r="VDO69" s="831">
        <f t="shared" si="7478"/>
        <v>0</v>
      </c>
      <c r="VDQ69" s="831">
        <f t="shared" si="7478"/>
        <v>0</v>
      </c>
      <c r="VDS69" s="831">
        <f t="shared" si="7478"/>
        <v>0</v>
      </c>
      <c r="VDU69" s="831">
        <f t="shared" si="7478"/>
        <v>0</v>
      </c>
      <c r="VDW69" s="831">
        <f t="shared" si="7510"/>
        <v>0</v>
      </c>
      <c r="VDY69" s="831">
        <f t="shared" si="7510"/>
        <v>0</v>
      </c>
      <c r="VEA69" s="831">
        <f t="shared" si="7510"/>
        <v>0</v>
      </c>
      <c r="VEC69" s="831">
        <f t="shared" si="7510"/>
        <v>0</v>
      </c>
      <c r="VEE69" s="831">
        <f t="shared" si="7510"/>
        <v>0</v>
      </c>
      <c r="VEG69" s="831">
        <f t="shared" si="7510"/>
        <v>0</v>
      </c>
      <c r="VEI69" s="831">
        <f t="shared" si="7510"/>
        <v>0</v>
      </c>
      <c r="VEK69" s="831">
        <f t="shared" si="7510"/>
        <v>0</v>
      </c>
      <c r="VEM69" s="831">
        <f t="shared" si="7510"/>
        <v>0</v>
      </c>
      <c r="VEO69" s="831">
        <f t="shared" si="7510"/>
        <v>0</v>
      </c>
      <c r="VEQ69" s="831">
        <f t="shared" si="7510"/>
        <v>0</v>
      </c>
      <c r="VES69" s="831">
        <f t="shared" si="7510"/>
        <v>0</v>
      </c>
      <c r="VEU69" s="831">
        <f t="shared" si="7510"/>
        <v>0</v>
      </c>
      <c r="VEW69" s="831">
        <f t="shared" si="7510"/>
        <v>0</v>
      </c>
      <c r="VEY69" s="831">
        <f t="shared" si="7510"/>
        <v>0</v>
      </c>
      <c r="VFA69" s="831">
        <f t="shared" si="7510"/>
        <v>0</v>
      </c>
      <c r="VFC69" s="831">
        <f t="shared" si="7510"/>
        <v>0</v>
      </c>
      <c r="VFE69" s="831">
        <f t="shared" si="7510"/>
        <v>0</v>
      </c>
      <c r="VFG69" s="831">
        <f t="shared" si="7510"/>
        <v>0</v>
      </c>
      <c r="VFI69" s="831">
        <f t="shared" si="7510"/>
        <v>0</v>
      </c>
      <c r="VFK69" s="831">
        <f t="shared" si="7510"/>
        <v>0</v>
      </c>
      <c r="VFM69" s="831">
        <f t="shared" si="7510"/>
        <v>0</v>
      </c>
      <c r="VFO69" s="831">
        <f t="shared" si="7510"/>
        <v>0</v>
      </c>
      <c r="VFQ69" s="831">
        <f t="shared" si="7510"/>
        <v>0</v>
      </c>
      <c r="VFS69" s="831">
        <f t="shared" si="7510"/>
        <v>0</v>
      </c>
      <c r="VFU69" s="831">
        <f t="shared" si="7510"/>
        <v>0</v>
      </c>
      <c r="VFW69" s="831">
        <f t="shared" si="7510"/>
        <v>0</v>
      </c>
      <c r="VFY69" s="831">
        <f t="shared" si="7510"/>
        <v>0</v>
      </c>
      <c r="VGA69" s="831">
        <f t="shared" si="7510"/>
        <v>0</v>
      </c>
      <c r="VGC69" s="831">
        <f t="shared" si="7510"/>
        <v>0</v>
      </c>
      <c r="VGE69" s="831">
        <f t="shared" si="7510"/>
        <v>0</v>
      </c>
      <c r="VGG69" s="831">
        <f t="shared" si="7510"/>
        <v>0</v>
      </c>
      <c r="VGI69" s="831">
        <f t="shared" si="7542"/>
        <v>0</v>
      </c>
      <c r="VGK69" s="831">
        <f t="shared" si="7542"/>
        <v>0</v>
      </c>
      <c r="VGM69" s="831">
        <f t="shared" si="7542"/>
        <v>0</v>
      </c>
      <c r="VGO69" s="831">
        <f t="shared" si="7542"/>
        <v>0</v>
      </c>
      <c r="VGQ69" s="831">
        <f t="shared" si="7542"/>
        <v>0</v>
      </c>
      <c r="VGS69" s="831">
        <f t="shared" si="7542"/>
        <v>0</v>
      </c>
      <c r="VGU69" s="831">
        <f t="shared" si="7542"/>
        <v>0</v>
      </c>
      <c r="VGW69" s="831">
        <f t="shared" si="7542"/>
        <v>0</v>
      </c>
      <c r="VGY69" s="831">
        <f t="shared" si="7542"/>
        <v>0</v>
      </c>
      <c r="VHA69" s="831">
        <f t="shared" si="7542"/>
        <v>0</v>
      </c>
      <c r="VHC69" s="831">
        <f t="shared" si="7542"/>
        <v>0</v>
      </c>
      <c r="VHE69" s="831">
        <f t="shared" si="7542"/>
        <v>0</v>
      </c>
      <c r="VHG69" s="831">
        <f t="shared" si="7542"/>
        <v>0</v>
      </c>
      <c r="VHI69" s="831">
        <f t="shared" si="7542"/>
        <v>0</v>
      </c>
      <c r="VHK69" s="831">
        <f t="shared" si="7542"/>
        <v>0</v>
      </c>
      <c r="VHM69" s="831">
        <f t="shared" si="7542"/>
        <v>0</v>
      </c>
      <c r="VHO69" s="831">
        <f t="shared" si="7542"/>
        <v>0</v>
      </c>
      <c r="VHQ69" s="831">
        <f t="shared" si="7542"/>
        <v>0</v>
      </c>
      <c r="VHS69" s="831">
        <f t="shared" si="7542"/>
        <v>0</v>
      </c>
      <c r="VHU69" s="831">
        <f t="shared" si="7542"/>
        <v>0</v>
      </c>
      <c r="VHW69" s="831">
        <f t="shared" si="7542"/>
        <v>0</v>
      </c>
      <c r="VHY69" s="831">
        <f t="shared" si="7542"/>
        <v>0</v>
      </c>
      <c r="VIA69" s="831">
        <f t="shared" si="7542"/>
        <v>0</v>
      </c>
      <c r="VIC69" s="831">
        <f t="shared" si="7542"/>
        <v>0</v>
      </c>
      <c r="VIE69" s="831">
        <f t="shared" si="7542"/>
        <v>0</v>
      </c>
      <c r="VIG69" s="831">
        <f t="shared" si="7542"/>
        <v>0</v>
      </c>
      <c r="VII69" s="831">
        <f t="shared" si="7542"/>
        <v>0</v>
      </c>
      <c r="VIK69" s="831">
        <f t="shared" si="7542"/>
        <v>0</v>
      </c>
      <c r="VIM69" s="831">
        <f t="shared" si="7542"/>
        <v>0</v>
      </c>
      <c r="VIO69" s="831">
        <f t="shared" si="7542"/>
        <v>0</v>
      </c>
      <c r="VIQ69" s="831">
        <f t="shared" si="7542"/>
        <v>0</v>
      </c>
      <c r="VIS69" s="831">
        <f t="shared" si="7542"/>
        <v>0</v>
      </c>
      <c r="VIU69" s="831">
        <f t="shared" si="7574"/>
        <v>0</v>
      </c>
      <c r="VIW69" s="831">
        <f t="shared" si="7574"/>
        <v>0</v>
      </c>
      <c r="VIY69" s="831">
        <f t="shared" si="7574"/>
        <v>0</v>
      </c>
      <c r="VJA69" s="831">
        <f t="shared" si="7574"/>
        <v>0</v>
      </c>
      <c r="VJC69" s="831">
        <f t="shared" si="7574"/>
        <v>0</v>
      </c>
      <c r="VJE69" s="831">
        <f t="shared" si="7574"/>
        <v>0</v>
      </c>
      <c r="VJG69" s="831">
        <f t="shared" si="7574"/>
        <v>0</v>
      </c>
      <c r="VJI69" s="831">
        <f t="shared" si="7574"/>
        <v>0</v>
      </c>
      <c r="VJK69" s="831">
        <f t="shared" si="7574"/>
        <v>0</v>
      </c>
      <c r="VJM69" s="831">
        <f t="shared" si="7574"/>
        <v>0</v>
      </c>
      <c r="VJO69" s="831">
        <f t="shared" si="7574"/>
        <v>0</v>
      </c>
      <c r="VJQ69" s="831">
        <f t="shared" si="7574"/>
        <v>0</v>
      </c>
      <c r="VJS69" s="831">
        <f t="shared" si="7574"/>
        <v>0</v>
      </c>
      <c r="VJU69" s="831">
        <f t="shared" si="7574"/>
        <v>0</v>
      </c>
      <c r="VJW69" s="831">
        <f t="shared" si="7574"/>
        <v>0</v>
      </c>
      <c r="VJY69" s="831">
        <f t="shared" si="7574"/>
        <v>0</v>
      </c>
      <c r="VKA69" s="831">
        <f t="shared" si="7574"/>
        <v>0</v>
      </c>
      <c r="VKC69" s="831">
        <f t="shared" si="7574"/>
        <v>0</v>
      </c>
      <c r="VKE69" s="831">
        <f t="shared" si="7574"/>
        <v>0</v>
      </c>
      <c r="VKG69" s="831">
        <f t="shared" si="7574"/>
        <v>0</v>
      </c>
      <c r="VKI69" s="831">
        <f t="shared" si="7574"/>
        <v>0</v>
      </c>
      <c r="VKK69" s="831">
        <f t="shared" si="7574"/>
        <v>0</v>
      </c>
      <c r="VKM69" s="831">
        <f t="shared" si="7574"/>
        <v>0</v>
      </c>
      <c r="VKO69" s="831">
        <f t="shared" si="7574"/>
        <v>0</v>
      </c>
      <c r="VKQ69" s="831">
        <f t="shared" si="7574"/>
        <v>0</v>
      </c>
      <c r="VKS69" s="831">
        <f t="shared" si="7574"/>
        <v>0</v>
      </c>
      <c r="VKU69" s="831">
        <f t="shared" si="7574"/>
        <v>0</v>
      </c>
      <c r="VKW69" s="831">
        <f t="shared" si="7574"/>
        <v>0</v>
      </c>
      <c r="VKY69" s="831">
        <f t="shared" si="7574"/>
        <v>0</v>
      </c>
      <c r="VLA69" s="831">
        <f t="shared" si="7574"/>
        <v>0</v>
      </c>
      <c r="VLC69" s="831">
        <f t="shared" si="7574"/>
        <v>0</v>
      </c>
      <c r="VLE69" s="831">
        <f t="shared" si="7574"/>
        <v>0</v>
      </c>
      <c r="VLG69" s="831">
        <f t="shared" si="7606"/>
        <v>0</v>
      </c>
      <c r="VLI69" s="831">
        <f t="shared" si="7606"/>
        <v>0</v>
      </c>
      <c r="VLK69" s="831">
        <f t="shared" si="7606"/>
        <v>0</v>
      </c>
      <c r="VLM69" s="831">
        <f t="shared" si="7606"/>
        <v>0</v>
      </c>
      <c r="VLO69" s="831">
        <f t="shared" si="7606"/>
        <v>0</v>
      </c>
      <c r="VLQ69" s="831">
        <f t="shared" si="7606"/>
        <v>0</v>
      </c>
      <c r="VLS69" s="831">
        <f t="shared" si="7606"/>
        <v>0</v>
      </c>
      <c r="VLU69" s="831">
        <f t="shared" si="7606"/>
        <v>0</v>
      </c>
      <c r="VLW69" s="831">
        <f t="shared" si="7606"/>
        <v>0</v>
      </c>
      <c r="VLY69" s="831">
        <f t="shared" si="7606"/>
        <v>0</v>
      </c>
      <c r="VMA69" s="831">
        <f t="shared" si="7606"/>
        <v>0</v>
      </c>
      <c r="VMC69" s="831">
        <f t="shared" si="7606"/>
        <v>0</v>
      </c>
      <c r="VME69" s="831">
        <f t="shared" si="7606"/>
        <v>0</v>
      </c>
      <c r="VMG69" s="831">
        <f t="shared" si="7606"/>
        <v>0</v>
      </c>
      <c r="VMI69" s="831">
        <f t="shared" si="7606"/>
        <v>0</v>
      </c>
      <c r="VMK69" s="831">
        <f t="shared" si="7606"/>
        <v>0</v>
      </c>
      <c r="VMM69" s="831">
        <f t="shared" si="7606"/>
        <v>0</v>
      </c>
      <c r="VMO69" s="831">
        <f t="shared" si="7606"/>
        <v>0</v>
      </c>
      <c r="VMQ69" s="831">
        <f t="shared" si="7606"/>
        <v>0</v>
      </c>
      <c r="VMS69" s="831">
        <f t="shared" si="7606"/>
        <v>0</v>
      </c>
      <c r="VMU69" s="831">
        <f t="shared" si="7606"/>
        <v>0</v>
      </c>
      <c r="VMW69" s="831">
        <f t="shared" si="7606"/>
        <v>0</v>
      </c>
      <c r="VMY69" s="831">
        <f t="shared" si="7606"/>
        <v>0</v>
      </c>
      <c r="VNA69" s="831">
        <f t="shared" si="7606"/>
        <v>0</v>
      </c>
      <c r="VNC69" s="831">
        <f t="shared" si="7606"/>
        <v>0</v>
      </c>
      <c r="VNE69" s="831">
        <f t="shared" si="7606"/>
        <v>0</v>
      </c>
      <c r="VNG69" s="831">
        <f t="shared" si="7606"/>
        <v>0</v>
      </c>
      <c r="VNI69" s="831">
        <f t="shared" si="7606"/>
        <v>0</v>
      </c>
      <c r="VNK69" s="831">
        <f t="shared" si="7606"/>
        <v>0</v>
      </c>
      <c r="VNM69" s="831">
        <f t="shared" si="7606"/>
        <v>0</v>
      </c>
      <c r="VNO69" s="831">
        <f t="shared" si="7606"/>
        <v>0</v>
      </c>
      <c r="VNQ69" s="831">
        <f t="shared" si="7606"/>
        <v>0</v>
      </c>
      <c r="VNS69" s="831">
        <f t="shared" si="7638"/>
        <v>0</v>
      </c>
      <c r="VNU69" s="831">
        <f t="shared" si="7638"/>
        <v>0</v>
      </c>
      <c r="VNW69" s="831">
        <f t="shared" si="7638"/>
        <v>0</v>
      </c>
      <c r="VNY69" s="831">
        <f t="shared" si="7638"/>
        <v>0</v>
      </c>
      <c r="VOA69" s="831">
        <f t="shared" si="7638"/>
        <v>0</v>
      </c>
      <c r="VOC69" s="831">
        <f t="shared" si="7638"/>
        <v>0</v>
      </c>
      <c r="VOE69" s="831">
        <f t="shared" si="7638"/>
        <v>0</v>
      </c>
      <c r="VOG69" s="831">
        <f t="shared" si="7638"/>
        <v>0</v>
      </c>
      <c r="VOI69" s="831">
        <f t="shared" si="7638"/>
        <v>0</v>
      </c>
      <c r="VOK69" s="831">
        <f t="shared" si="7638"/>
        <v>0</v>
      </c>
      <c r="VOM69" s="831">
        <f t="shared" si="7638"/>
        <v>0</v>
      </c>
      <c r="VOO69" s="831">
        <f t="shared" si="7638"/>
        <v>0</v>
      </c>
      <c r="VOQ69" s="831">
        <f t="shared" si="7638"/>
        <v>0</v>
      </c>
      <c r="VOS69" s="831">
        <f t="shared" si="7638"/>
        <v>0</v>
      </c>
      <c r="VOU69" s="831">
        <f t="shared" si="7638"/>
        <v>0</v>
      </c>
      <c r="VOW69" s="831">
        <f t="shared" si="7638"/>
        <v>0</v>
      </c>
      <c r="VOY69" s="831">
        <f t="shared" si="7638"/>
        <v>0</v>
      </c>
      <c r="VPA69" s="831">
        <f t="shared" si="7638"/>
        <v>0</v>
      </c>
      <c r="VPC69" s="831">
        <f t="shared" si="7638"/>
        <v>0</v>
      </c>
      <c r="VPE69" s="831">
        <f t="shared" si="7638"/>
        <v>0</v>
      </c>
      <c r="VPG69" s="831">
        <f t="shared" si="7638"/>
        <v>0</v>
      </c>
      <c r="VPI69" s="831">
        <f t="shared" si="7638"/>
        <v>0</v>
      </c>
      <c r="VPK69" s="831">
        <f t="shared" si="7638"/>
        <v>0</v>
      </c>
      <c r="VPM69" s="831">
        <f t="shared" si="7638"/>
        <v>0</v>
      </c>
      <c r="VPO69" s="831">
        <f t="shared" si="7638"/>
        <v>0</v>
      </c>
      <c r="VPQ69" s="831">
        <f t="shared" si="7638"/>
        <v>0</v>
      </c>
      <c r="VPS69" s="831">
        <f t="shared" si="7638"/>
        <v>0</v>
      </c>
      <c r="VPU69" s="831">
        <f t="shared" si="7638"/>
        <v>0</v>
      </c>
      <c r="VPW69" s="831">
        <f t="shared" si="7638"/>
        <v>0</v>
      </c>
      <c r="VPY69" s="831">
        <f t="shared" si="7638"/>
        <v>0</v>
      </c>
      <c r="VQA69" s="831">
        <f t="shared" si="7638"/>
        <v>0</v>
      </c>
      <c r="VQC69" s="831">
        <f t="shared" si="7638"/>
        <v>0</v>
      </c>
      <c r="VQE69" s="831">
        <f t="shared" si="7670"/>
        <v>0</v>
      </c>
      <c r="VQG69" s="831">
        <f t="shared" si="7670"/>
        <v>0</v>
      </c>
      <c r="VQI69" s="831">
        <f t="shared" si="7670"/>
        <v>0</v>
      </c>
      <c r="VQK69" s="831">
        <f t="shared" si="7670"/>
        <v>0</v>
      </c>
      <c r="VQM69" s="831">
        <f t="shared" si="7670"/>
        <v>0</v>
      </c>
      <c r="VQO69" s="831">
        <f t="shared" si="7670"/>
        <v>0</v>
      </c>
      <c r="VQQ69" s="831">
        <f t="shared" si="7670"/>
        <v>0</v>
      </c>
      <c r="VQS69" s="831">
        <f t="shared" si="7670"/>
        <v>0</v>
      </c>
      <c r="VQU69" s="831">
        <f t="shared" si="7670"/>
        <v>0</v>
      </c>
      <c r="VQW69" s="831">
        <f t="shared" si="7670"/>
        <v>0</v>
      </c>
      <c r="VQY69" s="831">
        <f t="shared" si="7670"/>
        <v>0</v>
      </c>
      <c r="VRA69" s="831">
        <f t="shared" si="7670"/>
        <v>0</v>
      </c>
      <c r="VRC69" s="831">
        <f t="shared" si="7670"/>
        <v>0</v>
      </c>
      <c r="VRE69" s="831">
        <f t="shared" si="7670"/>
        <v>0</v>
      </c>
      <c r="VRG69" s="831">
        <f t="shared" si="7670"/>
        <v>0</v>
      </c>
      <c r="VRI69" s="831">
        <f t="shared" si="7670"/>
        <v>0</v>
      </c>
      <c r="VRK69" s="831">
        <f t="shared" si="7670"/>
        <v>0</v>
      </c>
      <c r="VRM69" s="831">
        <f t="shared" si="7670"/>
        <v>0</v>
      </c>
      <c r="VRO69" s="831">
        <f t="shared" si="7670"/>
        <v>0</v>
      </c>
      <c r="VRQ69" s="831">
        <f t="shared" si="7670"/>
        <v>0</v>
      </c>
      <c r="VRS69" s="831">
        <f t="shared" si="7670"/>
        <v>0</v>
      </c>
      <c r="VRU69" s="831">
        <f t="shared" si="7670"/>
        <v>0</v>
      </c>
      <c r="VRW69" s="831">
        <f t="shared" si="7670"/>
        <v>0</v>
      </c>
      <c r="VRY69" s="831">
        <f t="shared" si="7670"/>
        <v>0</v>
      </c>
      <c r="VSA69" s="831">
        <f t="shared" si="7670"/>
        <v>0</v>
      </c>
      <c r="VSC69" s="831">
        <f t="shared" si="7670"/>
        <v>0</v>
      </c>
      <c r="VSE69" s="831">
        <f t="shared" si="7670"/>
        <v>0</v>
      </c>
      <c r="VSG69" s="831">
        <f t="shared" si="7670"/>
        <v>0</v>
      </c>
      <c r="VSI69" s="831">
        <f t="shared" si="7670"/>
        <v>0</v>
      </c>
      <c r="VSK69" s="831">
        <f t="shared" si="7670"/>
        <v>0</v>
      </c>
      <c r="VSM69" s="831">
        <f t="shared" si="7670"/>
        <v>0</v>
      </c>
      <c r="VSO69" s="831">
        <f t="shared" si="7670"/>
        <v>0</v>
      </c>
      <c r="VSQ69" s="831">
        <f t="shared" si="7702"/>
        <v>0</v>
      </c>
      <c r="VSS69" s="831">
        <f t="shared" si="7702"/>
        <v>0</v>
      </c>
      <c r="VSU69" s="831">
        <f t="shared" si="7702"/>
        <v>0</v>
      </c>
      <c r="VSW69" s="831">
        <f t="shared" si="7702"/>
        <v>0</v>
      </c>
      <c r="VSY69" s="831">
        <f t="shared" si="7702"/>
        <v>0</v>
      </c>
      <c r="VTA69" s="831">
        <f t="shared" si="7702"/>
        <v>0</v>
      </c>
      <c r="VTC69" s="831">
        <f t="shared" si="7702"/>
        <v>0</v>
      </c>
      <c r="VTE69" s="831">
        <f t="shared" si="7702"/>
        <v>0</v>
      </c>
      <c r="VTG69" s="831">
        <f t="shared" si="7702"/>
        <v>0</v>
      </c>
      <c r="VTI69" s="831">
        <f t="shared" si="7702"/>
        <v>0</v>
      </c>
      <c r="VTK69" s="831">
        <f t="shared" si="7702"/>
        <v>0</v>
      </c>
      <c r="VTM69" s="831">
        <f t="shared" si="7702"/>
        <v>0</v>
      </c>
      <c r="VTO69" s="831">
        <f t="shared" si="7702"/>
        <v>0</v>
      </c>
      <c r="VTQ69" s="831">
        <f t="shared" si="7702"/>
        <v>0</v>
      </c>
      <c r="VTS69" s="831">
        <f t="shared" si="7702"/>
        <v>0</v>
      </c>
      <c r="VTU69" s="831">
        <f t="shared" si="7702"/>
        <v>0</v>
      </c>
      <c r="VTW69" s="831">
        <f t="shared" si="7702"/>
        <v>0</v>
      </c>
      <c r="VTY69" s="831">
        <f t="shared" si="7702"/>
        <v>0</v>
      </c>
      <c r="VUA69" s="831">
        <f t="shared" si="7702"/>
        <v>0</v>
      </c>
      <c r="VUC69" s="831">
        <f t="shared" si="7702"/>
        <v>0</v>
      </c>
      <c r="VUE69" s="831">
        <f t="shared" si="7702"/>
        <v>0</v>
      </c>
      <c r="VUG69" s="831">
        <f t="shared" si="7702"/>
        <v>0</v>
      </c>
      <c r="VUI69" s="831">
        <f t="shared" si="7702"/>
        <v>0</v>
      </c>
      <c r="VUK69" s="831">
        <f t="shared" si="7702"/>
        <v>0</v>
      </c>
      <c r="VUM69" s="831">
        <f t="shared" si="7702"/>
        <v>0</v>
      </c>
      <c r="VUO69" s="831">
        <f t="shared" si="7702"/>
        <v>0</v>
      </c>
      <c r="VUQ69" s="831">
        <f t="shared" si="7702"/>
        <v>0</v>
      </c>
      <c r="VUS69" s="831">
        <f t="shared" si="7702"/>
        <v>0</v>
      </c>
      <c r="VUU69" s="831">
        <f t="shared" si="7702"/>
        <v>0</v>
      </c>
      <c r="VUW69" s="831">
        <f t="shared" si="7702"/>
        <v>0</v>
      </c>
      <c r="VUY69" s="831">
        <f t="shared" si="7702"/>
        <v>0</v>
      </c>
      <c r="VVA69" s="831">
        <f t="shared" si="7702"/>
        <v>0</v>
      </c>
      <c r="VVC69" s="831">
        <f t="shared" si="7734"/>
        <v>0</v>
      </c>
      <c r="VVE69" s="831">
        <f t="shared" si="7734"/>
        <v>0</v>
      </c>
      <c r="VVG69" s="831">
        <f t="shared" si="7734"/>
        <v>0</v>
      </c>
      <c r="VVI69" s="831">
        <f t="shared" si="7734"/>
        <v>0</v>
      </c>
      <c r="VVK69" s="831">
        <f t="shared" si="7734"/>
        <v>0</v>
      </c>
      <c r="VVM69" s="831">
        <f t="shared" si="7734"/>
        <v>0</v>
      </c>
      <c r="VVO69" s="831">
        <f t="shared" si="7734"/>
        <v>0</v>
      </c>
      <c r="VVQ69" s="831">
        <f t="shared" si="7734"/>
        <v>0</v>
      </c>
      <c r="VVS69" s="831">
        <f t="shared" si="7734"/>
        <v>0</v>
      </c>
      <c r="VVU69" s="831">
        <f t="shared" si="7734"/>
        <v>0</v>
      </c>
      <c r="VVW69" s="831">
        <f t="shared" si="7734"/>
        <v>0</v>
      </c>
      <c r="VVY69" s="831">
        <f t="shared" si="7734"/>
        <v>0</v>
      </c>
      <c r="VWA69" s="831">
        <f t="shared" si="7734"/>
        <v>0</v>
      </c>
      <c r="VWC69" s="831">
        <f t="shared" si="7734"/>
        <v>0</v>
      </c>
      <c r="VWE69" s="831">
        <f t="shared" si="7734"/>
        <v>0</v>
      </c>
      <c r="VWG69" s="831">
        <f t="shared" si="7734"/>
        <v>0</v>
      </c>
      <c r="VWI69" s="831">
        <f t="shared" si="7734"/>
        <v>0</v>
      </c>
      <c r="VWK69" s="831">
        <f t="shared" si="7734"/>
        <v>0</v>
      </c>
      <c r="VWM69" s="831">
        <f t="shared" si="7734"/>
        <v>0</v>
      </c>
      <c r="VWO69" s="831">
        <f t="shared" si="7734"/>
        <v>0</v>
      </c>
      <c r="VWQ69" s="831">
        <f t="shared" si="7734"/>
        <v>0</v>
      </c>
      <c r="VWS69" s="831">
        <f t="shared" si="7734"/>
        <v>0</v>
      </c>
      <c r="VWU69" s="831">
        <f t="shared" si="7734"/>
        <v>0</v>
      </c>
      <c r="VWW69" s="831">
        <f t="shared" si="7734"/>
        <v>0</v>
      </c>
      <c r="VWY69" s="831">
        <f t="shared" si="7734"/>
        <v>0</v>
      </c>
      <c r="VXA69" s="831">
        <f t="shared" si="7734"/>
        <v>0</v>
      </c>
      <c r="VXC69" s="831">
        <f t="shared" si="7734"/>
        <v>0</v>
      </c>
      <c r="VXE69" s="831">
        <f t="shared" si="7734"/>
        <v>0</v>
      </c>
      <c r="VXG69" s="831">
        <f t="shared" si="7734"/>
        <v>0</v>
      </c>
      <c r="VXI69" s="831">
        <f t="shared" si="7734"/>
        <v>0</v>
      </c>
      <c r="VXK69" s="831">
        <f t="shared" si="7734"/>
        <v>0</v>
      </c>
      <c r="VXM69" s="831">
        <f t="shared" si="7734"/>
        <v>0</v>
      </c>
      <c r="VXO69" s="831">
        <f t="shared" si="7766"/>
        <v>0</v>
      </c>
      <c r="VXQ69" s="831">
        <f t="shared" si="7766"/>
        <v>0</v>
      </c>
      <c r="VXS69" s="831">
        <f t="shared" si="7766"/>
        <v>0</v>
      </c>
      <c r="VXU69" s="831">
        <f t="shared" si="7766"/>
        <v>0</v>
      </c>
      <c r="VXW69" s="831">
        <f t="shared" si="7766"/>
        <v>0</v>
      </c>
      <c r="VXY69" s="831">
        <f t="shared" si="7766"/>
        <v>0</v>
      </c>
      <c r="VYA69" s="831">
        <f t="shared" si="7766"/>
        <v>0</v>
      </c>
      <c r="VYC69" s="831">
        <f t="shared" si="7766"/>
        <v>0</v>
      </c>
      <c r="VYE69" s="831">
        <f t="shared" si="7766"/>
        <v>0</v>
      </c>
      <c r="VYG69" s="831">
        <f t="shared" si="7766"/>
        <v>0</v>
      </c>
      <c r="VYI69" s="831">
        <f t="shared" si="7766"/>
        <v>0</v>
      </c>
      <c r="VYK69" s="831">
        <f t="shared" si="7766"/>
        <v>0</v>
      </c>
      <c r="VYM69" s="831">
        <f t="shared" si="7766"/>
        <v>0</v>
      </c>
      <c r="VYO69" s="831">
        <f t="shared" si="7766"/>
        <v>0</v>
      </c>
      <c r="VYQ69" s="831">
        <f t="shared" si="7766"/>
        <v>0</v>
      </c>
      <c r="VYS69" s="831">
        <f t="shared" si="7766"/>
        <v>0</v>
      </c>
      <c r="VYU69" s="831">
        <f t="shared" si="7766"/>
        <v>0</v>
      </c>
      <c r="VYW69" s="831">
        <f t="shared" si="7766"/>
        <v>0</v>
      </c>
      <c r="VYY69" s="831">
        <f t="shared" si="7766"/>
        <v>0</v>
      </c>
      <c r="VZA69" s="831">
        <f t="shared" si="7766"/>
        <v>0</v>
      </c>
      <c r="VZC69" s="831">
        <f t="shared" si="7766"/>
        <v>0</v>
      </c>
      <c r="VZE69" s="831">
        <f t="shared" si="7766"/>
        <v>0</v>
      </c>
      <c r="VZG69" s="831">
        <f t="shared" si="7766"/>
        <v>0</v>
      </c>
      <c r="VZI69" s="831">
        <f t="shared" si="7766"/>
        <v>0</v>
      </c>
      <c r="VZK69" s="831">
        <f t="shared" si="7766"/>
        <v>0</v>
      </c>
      <c r="VZM69" s="831">
        <f t="shared" si="7766"/>
        <v>0</v>
      </c>
      <c r="VZO69" s="831">
        <f t="shared" si="7766"/>
        <v>0</v>
      </c>
      <c r="VZQ69" s="831">
        <f t="shared" si="7766"/>
        <v>0</v>
      </c>
      <c r="VZS69" s="831">
        <f t="shared" si="7766"/>
        <v>0</v>
      </c>
      <c r="VZU69" s="831">
        <f t="shared" si="7766"/>
        <v>0</v>
      </c>
      <c r="VZW69" s="831">
        <f t="shared" si="7766"/>
        <v>0</v>
      </c>
      <c r="VZY69" s="831">
        <f t="shared" si="7766"/>
        <v>0</v>
      </c>
      <c r="WAA69" s="831">
        <f t="shared" si="7798"/>
        <v>0</v>
      </c>
      <c r="WAC69" s="831">
        <f t="shared" si="7798"/>
        <v>0</v>
      </c>
      <c r="WAE69" s="831">
        <f t="shared" si="7798"/>
        <v>0</v>
      </c>
      <c r="WAG69" s="831">
        <f t="shared" si="7798"/>
        <v>0</v>
      </c>
      <c r="WAI69" s="831">
        <f t="shared" si="7798"/>
        <v>0</v>
      </c>
      <c r="WAK69" s="831">
        <f t="shared" si="7798"/>
        <v>0</v>
      </c>
      <c r="WAM69" s="831">
        <f t="shared" si="7798"/>
        <v>0</v>
      </c>
      <c r="WAO69" s="831">
        <f t="shared" si="7798"/>
        <v>0</v>
      </c>
      <c r="WAQ69" s="831">
        <f t="shared" si="7798"/>
        <v>0</v>
      </c>
      <c r="WAS69" s="831">
        <f t="shared" si="7798"/>
        <v>0</v>
      </c>
      <c r="WAU69" s="831">
        <f t="shared" si="7798"/>
        <v>0</v>
      </c>
      <c r="WAW69" s="831">
        <f t="shared" si="7798"/>
        <v>0</v>
      </c>
      <c r="WAY69" s="831">
        <f t="shared" si="7798"/>
        <v>0</v>
      </c>
      <c r="WBA69" s="831">
        <f t="shared" si="7798"/>
        <v>0</v>
      </c>
      <c r="WBC69" s="831">
        <f t="shared" si="7798"/>
        <v>0</v>
      </c>
      <c r="WBE69" s="831">
        <f t="shared" si="7798"/>
        <v>0</v>
      </c>
      <c r="WBG69" s="831">
        <f t="shared" si="7798"/>
        <v>0</v>
      </c>
      <c r="WBI69" s="831">
        <f t="shared" si="7798"/>
        <v>0</v>
      </c>
      <c r="WBK69" s="831">
        <f t="shared" si="7798"/>
        <v>0</v>
      </c>
      <c r="WBM69" s="831">
        <f t="shared" si="7798"/>
        <v>0</v>
      </c>
      <c r="WBO69" s="831">
        <f t="shared" si="7798"/>
        <v>0</v>
      </c>
      <c r="WBQ69" s="831">
        <f t="shared" si="7798"/>
        <v>0</v>
      </c>
      <c r="WBS69" s="831">
        <f t="shared" si="7798"/>
        <v>0</v>
      </c>
      <c r="WBU69" s="831">
        <f t="shared" si="7798"/>
        <v>0</v>
      </c>
      <c r="WBW69" s="831">
        <f t="shared" si="7798"/>
        <v>0</v>
      </c>
      <c r="WBY69" s="831">
        <f t="shared" si="7798"/>
        <v>0</v>
      </c>
      <c r="WCA69" s="831">
        <f t="shared" si="7798"/>
        <v>0</v>
      </c>
      <c r="WCC69" s="831">
        <f t="shared" si="7798"/>
        <v>0</v>
      </c>
      <c r="WCE69" s="831">
        <f t="shared" si="7798"/>
        <v>0</v>
      </c>
      <c r="WCG69" s="831">
        <f t="shared" si="7798"/>
        <v>0</v>
      </c>
      <c r="WCI69" s="831">
        <f t="shared" si="7798"/>
        <v>0</v>
      </c>
      <c r="WCK69" s="831">
        <f t="shared" si="7798"/>
        <v>0</v>
      </c>
      <c r="WCM69" s="831">
        <f t="shared" si="7830"/>
        <v>0</v>
      </c>
      <c r="WCO69" s="831">
        <f t="shared" si="7830"/>
        <v>0</v>
      </c>
      <c r="WCQ69" s="831">
        <f t="shared" si="7830"/>
        <v>0</v>
      </c>
      <c r="WCS69" s="831">
        <f t="shared" si="7830"/>
        <v>0</v>
      </c>
      <c r="WCU69" s="831">
        <f t="shared" si="7830"/>
        <v>0</v>
      </c>
      <c r="WCW69" s="831">
        <f t="shared" si="7830"/>
        <v>0</v>
      </c>
      <c r="WCY69" s="831">
        <f t="shared" si="7830"/>
        <v>0</v>
      </c>
      <c r="WDA69" s="831">
        <f t="shared" si="7830"/>
        <v>0</v>
      </c>
      <c r="WDC69" s="831">
        <f t="shared" si="7830"/>
        <v>0</v>
      </c>
      <c r="WDE69" s="831">
        <f t="shared" si="7830"/>
        <v>0</v>
      </c>
      <c r="WDG69" s="831">
        <f t="shared" si="7830"/>
        <v>0</v>
      </c>
      <c r="WDI69" s="831">
        <f t="shared" si="7830"/>
        <v>0</v>
      </c>
      <c r="WDK69" s="831">
        <f t="shared" si="7830"/>
        <v>0</v>
      </c>
      <c r="WDM69" s="831">
        <f t="shared" si="7830"/>
        <v>0</v>
      </c>
      <c r="WDO69" s="831">
        <f t="shared" si="7830"/>
        <v>0</v>
      </c>
      <c r="WDQ69" s="831">
        <f t="shared" si="7830"/>
        <v>0</v>
      </c>
      <c r="WDS69" s="831">
        <f t="shared" si="7830"/>
        <v>0</v>
      </c>
      <c r="WDU69" s="831">
        <f t="shared" si="7830"/>
        <v>0</v>
      </c>
      <c r="WDW69" s="831">
        <f t="shared" si="7830"/>
        <v>0</v>
      </c>
      <c r="WDY69" s="831">
        <f t="shared" si="7830"/>
        <v>0</v>
      </c>
      <c r="WEA69" s="831">
        <f t="shared" si="7830"/>
        <v>0</v>
      </c>
      <c r="WEC69" s="831">
        <f t="shared" si="7830"/>
        <v>0</v>
      </c>
      <c r="WEE69" s="831">
        <f t="shared" si="7830"/>
        <v>0</v>
      </c>
      <c r="WEG69" s="831">
        <f t="shared" si="7830"/>
        <v>0</v>
      </c>
      <c r="WEI69" s="831">
        <f t="shared" si="7830"/>
        <v>0</v>
      </c>
      <c r="WEK69" s="831">
        <f t="shared" si="7830"/>
        <v>0</v>
      </c>
      <c r="WEM69" s="831">
        <f t="shared" si="7830"/>
        <v>0</v>
      </c>
      <c r="WEO69" s="831">
        <f t="shared" si="7830"/>
        <v>0</v>
      </c>
      <c r="WEQ69" s="831">
        <f t="shared" si="7830"/>
        <v>0</v>
      </c>
      <c r="WES69" s="831">
        <f t="shared" si="7830"/>
        <v>0</v>
      </c>
      <c r="WEU69" s="831">
        <f t="shared" si="7830"/>
        <v>0</v>
      </c>
      <c r="WEW69" s="831">
        <f t="shared" si="7830"/>
        <v>0</v>
      </c>
      <c r="WEY69" s="831">
        <f t="shared" si="7862"/>
        <v>0</v>
      </c>
      <c r="WFA69" s="831">
        <f t="shared" si="7862"/>
        <v>0</v>
      </c>
      <c r="WFC69" s="831">
        <f t="shared" si="7862"/>
        <v>0</v>
      </c>
      <c r="WFE69" s="831">
        <f t="shared" si="7862"/>
        <v>0</v>
      </c>
      <c r="WFG69" s="831">
        <f t="shared" si="7862"/>
        <v>0</v>
      </c>
      <c r="WFI69" s="831">
        <f t="shared" si="7862"/>
        <v>0</v>
      </c>
      <c r="WFK69" s="831">
        <f t="shared" si="7862"/>
        <v>0</v>
      </c>
      <c r="WFM69" s="831">
        <f t="shared" si="7862"/>
        <v>0</v>
      </c>
      <c r="WFO69" s="831">
        <f t="shared" si="7862"/>
        <v>0</v>
      </c>
      <c r="WFQ69" s="831">
        <f t="shared" si="7862"/>
        <v>0</v>
      </c>
      <c r="WFS69" s="831">
        <f t="shared" si="7862"/>
        <v>0</v>
      </c>
      <c r="WFU69" s="831">
        <f t="shared" si="7862"/>
        <v>0</v>
      </c>
      <c r="WFW69" s="831">
        <f t="shared" si="7862"/>
        <v>0</v>
      </c>
      <c r="WFY69" s="831">
        <f t="shared" si="7862"/>
        <v>0</v>
      </c>
      <c r="WGA69" s="831">
        <f t="shared" si="7862"/>
        <v>0</v>
      </c>
      <c r="WGC69" s="831">
        <f t="shared" si="7862"/>
        <v>0</v>
      </c>
      <c r="WGE69" s="831">
        <f t="shared" si="7862"/>
        <v>0</v>
      </c>
      <c r="WGG69" s="831">
        <f t="shared" si="7862"/>
        <v>0</v>
      </c>
      <c r="WGI69" s="831">
        <f t="shared" si="7862"/>
        <v>0</v>
      </c>
      <c r="WGK69" s="831">
        <f t="shared" si="7862"/>
        <v>0</v>
      </c>
      <c r="WGM69" s="831">
        <f t="shared" si="7862"/>
        <v>0</v>
      </c>
      <c r="WGO69" s="831">
        <f t="shared" si="7862"/>
        <v>0</v>
      </c>
      <c r="WGQ69" s="831">
        <f t="shared" si="7862"/>
        <v>0</v>
      </c>
      <c r="WGS69" s="831">
        <f t="shared" si="7862"/>
        <v>0</v>
      </c>
      <c r="WGU69" s="831">
        <f t="shared" si="7862"/>
        <v>0</v>
      </c>
      <c r="WGW69" s="831">
        <f t="shared" si="7862"/>
        <v>0</v>
      </c>
      <c r="WGY69" s="831">
        <f t="shared" si="7862"/>
        <v>0</v>
      </c>
      <c r="WHA69" s="831">
        <f t="shared" si="7862"/>
        <v>0</v>
      </c>
      <c r="WHC69" s="831">
        <f t="shared" si="7862"/>
        <v>0</v>
      </c>
      <c r="WHE69" s="831">
        <f t="shared" si="7862"/>
        <v>0</v>
      </c>
      <c r="WHG69" s="831">
        <f t="shared" si="7862"/>
        <v>0</v>
      </c>
      <c r="WHI69" s="831">
        <f t="shared" si="7862"/>
        <v>0</v>
      </c>
      <c r="WHK69" s="831">
        <f t="shared" si="7894"/>
        <v>0</v>
      </c>
      <c r="WHM69" s="831">
        <f t="shared" si="7894"/>
        <v>0</v>
      </c>
      <c r="WHO69" s="831">
        <f t="shared" si="7894"/>
        <v>0</v>
      </c>
      <c r="WHQ69" s="831">
        <f t="shared" si="7894"/>
        <v>0</v>
      </c>
      <c r="WHS69" s="831">
        <f t="shared" si="7894"/>
        <v>0</v>
      </c>
      <c r="WHU69" s="831">
        <f t="shared" si="7894"/>
        <v>0</v>
      </c>
      <c r="WHW69" s="831">
        <f t="shared" si="7894"/>
        <v>0</v>
      </c>
      <c r="WHY69" s="831">
        <f t="shared" si="7894"/>
        <v>0</v>
      </c>
      <c r="WIA69" s="831">
        <f t="shared" si="7894"/>
        <v>0</v>
      </c>
      <c r="WIC69" s="831">
        <f t="shared" si="7894"/>
        <v>0</v>
      </c>
      <c r="WIE69" s="831">
        <f t="shared" si="7894"/>
        <v>0</v>
      </c>
      <c r="WIG69" s="831">
        <f t="shared" si="7894"/>
        <v>0</v>
      </c>
      <c r="WII69" s="831">
        <f t="shared" si="7894"/>
        <v>0</v>
      </c>
      <c r="WIK69" s="831">
        <f t="shared" si="7894"/>
        <v>0</v>
      </c>
      <c r="WIM69" s="831">
        <f t="shared" si="7894"/>
        <v>0</v>
      </c>
      <c r="WIO69" s="831">
        <f t="shared" si="7894"/>
        <v>0</v>
      </c>
      <c r="WIQ69" s="831">
        <f t="shared" si="7894"/>
        <v>0</v>
      </c>
      <c r="WIS69" s="831">
        <f t="shared" si="7894"/>
        <v>0</v>
      </c>
      <c r="WIU69" s="831">
        <f t="shared" si="7894"/>
        <v>0</v>
      </c>
      <c r="WIW69" s="831">
        <f t="shared" si="7894"/>
        <v>0</v>
      </c>
      <c r="WIY69" s="831">
        <f t="shared" si="7894"/>
        <v>0</v>
      </c>
      <c r="WJA69" s="831">
        <f t="shared" si="7894"/>
        <v>0</v>
      </c>
      <c r="WJC69" s="831">
        <f t="shared" si="7894"/>
        <v>0</v>
      </c>
      <c r="WJE69" s="831">
        <f t="shared" si="7894"/>
        <v>0</v>
      </c>
      <c r="WJG69" s="831">
        <f t="shared" si="7894"/>
        <v>0</v>
      </c>
      <c r="WJI69" s="831">
        <f t="shared" si="7894"/>
        <v>0</v>
      </c>
      <c r="WJK69" s="831">
        <f t="shared" si="7894"/>
        <v>0</v>
      </c>
      <c r="WJM69" s="831">
        <f t="shared" si="7894"/>
        <v>0</v>
      </c>
      <c r="WJO69" s="831">
        <f t="shared" si="7894"/>
        <v>0</v>
      </c>
      <c r="WJQ69" s="831">
        <f t="shared" si="7894"/>
        <v>0</v>
      </c>
      <c r="WJS69" s="831">
        <f t="shared" si="7894"/>
        <v>0</v>
      </c>
      <c r="WJU69" s="831">
        <f t="shared" si="7894"/>
        <v>0</v>
      </c>
      <c r="WJW69" s="831">
        <f t="shared" si="7926"/>
        <v>0</v>
      </c>
      <c r="WJY69" s="831">
        <f t="shared" si="7926"/>
        <v>0</v>
      </c>
      <c r="WKA69" s="831">
        <f t="shared" si="7926"/>
        <v>0</v>
      </c>
      <c r="WKC69" s="831">
        <f t="shared" si="7926"/>
        <v>0</v>
      </c>
      <c r="WKE69" s="831">
        <f t="shared" si="7926"/>
        <v>0</v>
      </c>
      <c r="WKG69" s="831">
        <f t="shared" si="7926"/>
        <v>0</v>
      </c>
      <c r="WKI69" s="831">
        <f t="shared" si="7926"/>
        <v>0</v>
      </c>
      <c r="WKK69" s="831">
        <f t="shared" si="7926"/>
        <v>0</v>
      </c>
      <c r="WKM69" s="831">
        <f t="shared" si="7926"/>
        <v>0</v>
      </c>
      <c r="WKO69" s="831">
        <f t="shared" si="7926"/>
        <v>0</v>
      </c>
      <c r="WKQ69" s="831">
        <f t="shared" si="7926"/>
        <v>0</v>
      </c>
      <c r="WKS69" s="831">
        <f t="shared" si="7926"/>
        <v>0</v>
      </c>
      <c r="WKU69" s="831">
        <f t="shared" si="7926"/>
        <v>0</v>
      </c>
      <c r="WKW69" s="831">
        <f t="shared" si="7926"/>
        <v>0</v>
      </c>
      <c r="WKY69" s="831">
        <f t="shared" si="7926"/>
        <v>0</v>
      </c>
      <c r="WLA69" s="831">
        <f t="shared" si="7926"/>
        <v>0</v>
      </c>
      <c r="WLC69" s="831">
        <f t="shared" si="7926"/>
        <v>0</v>
      </c>
      <c r="WLE69" s="831">
        <f t="shared" si="7926"/>
        <v>0</v>
      </c>
      <c r="WLG69" s="831">
        <f t="shared" si="7926"/>
        <v>0</v>
      </c>
      <c r="WLI69" s="831">
        <f t="shared" si="7926"/>
        <v>0</v>
      </c>
      <c r="WLK69" s="831">
        <f t="shared" si="7926"/>
        <v>0</v>
      </c>
      <c r="WLM69" s="831">
        <f t="shared" si="7926"/>
        <v>0</v>
      </c>
      <c r="WLO69" s="831">
        <f t="shared" si="7926"/>
        <v>0</v>
      </c>
      <c r="WLQ69" s="831">
        <f t="shared" si="7926"/>
        <v>0</v>
      </c>
      <c r="WLS69" s="831">
        <f t="shared" si="7926"/>
        <v>0</v>
      </c>
      <c r="WLU69" s="831">
        <f t="shared" si="7926"/>
        <v>0</v>
      </c>
      <c r="WLW69" s="831">
        <f t="shared" si="7926"/>
        <v>0</v>
      </c>
      <c r="WLY69" s="831">
        <f t="shared" si="7926"/>
        <v>0</v>
      </c>
      <c r="WMA69" s="831">
        <f t="shared" si="7926"/>
        <v>0</v>
      </c>
      <c r="WMC69" s="831">
        <f t="shared" si="7926"/>
        <v>0</v>
      </c>
      <c r="WME69" s="831">
        <f t="shared" si="7926"/>
        <v>0</v>
      </c>
      <c r="WMG69" s="831">
        <f t="shared" si="7926"/>
        <v>0</v>
      </c>
      <c r="WMI69" s="831">
        <f t="shared" si="7958"/>
        <v>0</v>
      </c>
      <c r="WMK69" s="831">
        <f t="shared" si="7958"/>
        <v>0</v>
      </c>
      <c r="WMM69" s="831">
        <f t="shared" si="7958"/>
        <v>0</v>
      </c>
      <c r="WMO69" s="831">
        <f t="shared" si="7958"/>
        <v>0</v>
      </c>
      <c r="WMQ69" s="831">
        <f t="shared" si="7958"/>
        <v>0</v>
      </c>
      <c r="WMS69" s="831">
        <f t="shared" si="7958"/>
        <v>0</v>
      </c>
      <c r="WMU69" s="831">
        <f t="shared" si="7958"/>
        <v>0</v>
      </c>
      <c r="WMW69" s="831">
        <f t="shared" si="7958"/>
        <v>0</v>
      </c>
      <c r="WMY69" s="831">
        <f t="shared" si="7958"/>
        <v>0</v>
      </c>
      <c r="WNA69" s="831">
        <f t="shared" si="7958"/>
        <v>0</v>
      </c>
      <c r="WNC69" s="831">
        <f t="shared" si="7958"/>
        <v>0</v>
      </c>
      <c r="WNE69" s="831">
        <f t="shared" si="7958"/>
        <v>0</v>
      </c>
      <c r="WNG69" s="831">
        <f t="shared" si="7958"/>
        <v>0</v>
      </c>
      <c r="WNI69" s="831">
        <f t="shared" si="7958"/>
        <v>0</v>
      </c>
      <c r="WNK69" s="831">
        <f t="shared" si="7958"/>
        <v>0</v>
      </c>
      <c r="WNM69" s="831">
        <f t="shared" si="7958"/>
        <v>0</v>
      </c>
      <c r="WNO69" s="831">
        <f t="shared" si="7958"/>
        <v>0</v>
      </c>
      <c r="WNQ69" s="831">
        <f t="shared" si="7958"/>
        <v>0</v>
      </c>
      <c r="WNS69" s="831">
        <f t="shared" si="7958"/>
        <v>0</v>
      </c>
      <c r="WNU69" s="831">
        <f t="shared" si="7958"/>
        <v>0</v>
      </c>
      <c r="WNW69" s="831">
        <f t="shared" si="7958"/>
        <v>0</v>
      </c>
      <c r="WNY69" s="831">
        <f t="shared" si="7958"/>
        <v>0</v>
      </c>
      <c r="WOA69" s="831">
        <f t="shared" si="7958"/>
        <v>0</v>
      </c>
      <c r="WOC69" s="831">
        <f t="shared" si="7958"/>
        <v>0</v>
      </c>
      <c r="WOE69" s="831">
        <f t="shared" si="7958"/>
        <v>0</v>
      </c>
      <c r="WOG69" s="831">
        <f t="shared" si="7958"/>
        <v>0</v>
      </c>
      <c r="WOI69" s="831">
        <f t="shared" si="7958"/>
        <v>0</v>
      </c>
      <c r="WOK69" s="831">
        <f t="shared" si="7958"/>
        <v>0</v>
      </c>
      <c r="WOM69" s="831">
        <f t="shared" si="7958"/>
        <v>0</v>
      </c>
      <c r="WOO69" s="831">
        <f t="shared" si="7958"/>
        <v>0</v>
      </c>
      <c r="WOQ69" s="831">
        <f t="shared" si="7958"/>
        <v>0</v>
      </c>
      <c r="WOS69" s="831">
        <f t="shared" si="7958"/>
        <v>0</v>
      </c>
      <c r="WOU69" s="831">
        <f t="shared" si="7990"/>
        <v>0</v>
      </c>
      <c r="WOW69" s="831">
        <f t="shared" si="7990"/>
        <v>0</v>
      </c>
      <c r="WOY69" s="831">
        <f t="shared" si="7990"/>
        <v>0</v>
      </c>
      <c r="WPA69" s="831">
        <f t="shared" si="7990"/>
        <v>0</v>
      </c>
      <c r="WPC69" s="831">
        <f t="shared" si="7990"/>
        <v>0</v>
      </c>
      <c r="WPE69" s="831">
        <f t="shared" si="7990"/>
        <v>0</v>
      </c>
      <c r="WPG69" s="831">
        <f t="shared" si="7990"/>
        <v>0</v>
      </c>
      <c r="WPI69" s="831">
        <f t="shared" si="7990"/>
        <v>0</v>
      </c>
      <c r="WPK69" s="831">
        <f t="shared" si="7990"/>
        <v>0</v>
      </c>
      <c r="WPM69" s="831">
        <f t="shared" si="7990"/>
        <v>0</v>
      </c>
      <c r="WPO69" s="831">
        <f t="shared" si="7990"/>
        <v>0</v>
      </c>
      <c r="WPQ69" s="831">
        <f t="shared" si="7990"/>
        <v>0</v>
      </c>
      <c r="WPS69" s="831">
        <f t="shared" si="7990"/>
        <v>0</v>
      </c>
      <c r="WPU69" s="831">
        <f t="shared" si="7990"/>
        <v>0</v>
      </c>
      <c r="WPW69" s="831">
        <f t="shared" si="7990"/>
        <v>0</v>
      </c>
      <c r="WPY69" s="831">
        <f t="shared" si="7990"/>
        <v>0</v>
      </c>
      <c r="WQA69" s="831">
        <f t="shared" si="7990"/>
        <v>0</v>
      </c>
      <c r="WQC69" s="831">
        <f t="shared" si="7990"/>
        <v>0</v>
      </c>
      <c r="WQE69" s="831">
        <f t="shared" si="7990"/>
        <v>0</v>
      </c>
      <c r="WQG69" s="831">
        <f t="shared" si="7990"/>
        <v>0</v>
      </c>
      <c r="WQI69" s="831">
        <f t="shared" si="7990"/>
        <v>0</v>
      </c>
      <c r="WQK69" s="831">
        <f t="shared" si="7990"/>
        <v>0</v>
      </c>
      <c r="WQM69" s="831">
        <f t="shared" si="7990"/>
        <v>0</v>
      </c>
      <c r="WQO69" s="831">
        <f t="shared" si="7990"/>
        <v>0</v>
      </c>
      <c r="WQQ69" s="831">
        <f t="shared" si="7990"/>
        <v>0</v>
      </c>
      <c r="WQS69" s="831">
        <f t="shared" si="7990"/>
        <v>0</v>
      </c>
      <c r="WQU69" s="831">
        <f t="shared" si="7990"/>
        <v>0</v>
      </c>
      <c r="WQW69" s="831">
        <f t="shared" si="7990"/>
        <v>0</v>
      </c>
      <c r="WQY69" s="831">
        <f t="shared" si="7990"/>
        <v>0</v>
      </c>
      <c r="WRA69" s="831">
        <f t="shared" si="7990"/>
        <v>0</v>
      </c>
      <c r="WRC69" s="831">
        <f t="shared" si="7990"/>
        <v>0</v>
      </c>
      <c r="WRE69" s="831">
        <f t="shared" si="7990"/>
        <v>0</v>
      </c>
      <c r="WRG69" s="831">
        <f t="shared" si="8022"/>
        <v>0</v>
      </c>
      <c r="WRI69" s="831">
        <f t="shared" si="8022"/>
        <v>0</v>
      </c>
      <c r="WRK69" s="831">
        <f t="shared" si="8022"/>
        <v>0</v>
      </c>
      <c r="WRM69" s="831">
        <f t="shared" si="8022"/>
        <v>0</v>
      </c>
      <c r="WRO69" s="831">
        <f t="shared" si="8022"/>
        <v>0</v>
      </c>
      <c r="WRQ69" s="831">
        <f t="shared" si="8022"/>
        <v>0</v>
      </c>
      <c r="WRS69" s="831">
        <f t="shared" si="8022"/>
        <v>0</v>
      </c>
      <c r="WRU69" s="831">
        <f t="shared" si="8022"/>
        <v>0</v>
      </c>
      <c r="WRW69" s="831">
        <f t="shared" si="8022"/>
        <v>0</v>
      </c>
      <c r="WRY69" s="831">
        <f t="shared" si="8022"/>
        <v>0</v>
      </c>
      <c r="WSA69" s="831">
        <f t="shared" si="8022"/>
        <v>0</v>
      </c>
      <c r="WSC69" s="831">
        <f t="shared" si="8022"/>
        <v>0</v>
      </c>
      <c r="WSE69" s="831">
        <f t="shared" si="8022"/>
        <v>0</v>
      </c>
      <c r="WSG69" s="831">
        <f t="shared" si="8022"/>
        <v>0</v>
      </c>
      <c r="WSI69" s="831">
        <f t="shared" si="8022"/>
        <v>0</v>
      </c>
      <c r="WSK69" s="831">
        <f t="shared" si="8022"/>
        <v>0</v>
      </c>
      <c r="WSM69" s="831">
        <f t="shared" si="8022"/>
        <v>0</v>
      </c>
      <c r="WSO69" s="831">
        <f t="shared" si="8022"/>
        <v>0</v>
      </c>
      <c r="WSQ69" s="831">
        <f t="shared" si="8022"/>
        <v>0</v>
      </c>
      <c r="WSS69" s="831">
        <f t="shared" si="8022"/>
        <v>0</v>
      </c>
      <c r="WSU69" s="831">
        <f t="shared" si="8022"/>
        <v>0</v>
      </c>
      <c r="WSW69" s="831">
        <f t="shared" si="8022"/>
        <v>0</v>
      </c>
      <c r="WSY69" s="831">
        <f t="shared" si="8022"/>
        <v>0</v>
      </c>
      <c r="WTA69" s="831">
        <f t="shared" si="8022"/>
        <v>0</v>
      </c>
      <c r="WTC69" s="831">
        <f t="shared" si="8022"/>
        <v>0</v>
      </c>
      <c r="WTE69" s="831">
        <f t="shared" si="8022"/>
        <v>0</v>
      </c>
      <c r="WTG69" s="831">
        <f t="shared" si="8022"/>
        <v>0</v>
      </c>
      <c r="WTI69" s="831">
        <f t="shared" si="8022"/>
        <v>0</v>
      </c>
      <c r="WTK69" s="831">
        <f t="shared" si="8022"/>
        <v>0</v>
      </c>
      <c r="WTM69" s="831">
        <f t="shared" si="8022"/>
        <v>0</v>
      </c>
      <c r="WTO69" s="831">
        <f t="shared" si="8022"/>
        <v>0</v>
      </c>
      <c r="WTQ69" s="831">
        <f t="shared" si="8022"/>
        <v>0</v>
      </c>
      <c r="WTS69" s="831">
        <f t="shared" si="8054"/>
        <v>0</v>
      </c>
      <c r="WTU69" s="831">
        <f t="shared" si="8054"/>
        <v>0</v>
      </c>
      <c r="WTW69" s="831">
        <f t="shared" si="8054"/>
        <v>0</v>
      </c>
      <c r="WTY69" s="831">
        <f t="shared" si="8054"/>
        <v>0</v>
      </c>
      <c r="WUA69" s="831">
        <f t="shared" si="8054"/>
        <v>0</v>
      </c>
      <c r="WUC69" s="831">
        <f t="shared" si="8054"/>
        <v>0</v>
      </c>
      <c r="WUE69" s="831">
        <f t="shared" si="8054"/>
        <v>0</v>
      </c>
      <c r="WUG69" s="831">
        <f t="shared" si="8054"/>
        <v>0</v>
      </c>
      <c r="WUI69" s="831">
        <f t="shared" si="8054"/>
        <v>0</v>
      </c>
      <c r="WUK69" s="831">
        <f t="shared" si="8054"/>
        <v>0</v>
      </c>
      <c r="WUM69" s="831">
        <f t="shared" si="8054"/>
        <v>0</v>
      </c>
      <c r="WUO69" s="831">
        <f t="shared" si="8054"/>
        <v>0</v>
      </c>
      <c r="WUQ69" s="831">
        <f t="shared" si="8054"/>
        <v>0</v>
      </c>
      <c r="WUS69" s="831">
        <f t="shared" si="8054"/>
        <v>0</v>
      </c>
      <c r="WUU69" s="831">
        <f t="shared" si="8054"/>
        <v>0</v>
      </c>
      <c r="WUW69" s="831">
        <f t="shared" si="8054"/>
        <v>0</v>
      </c>
      <c r="WUY69" s="831">
        <f t="shared" si="8054"/>
        <v>0</v>
      </c>
      <c r="WVA69" s="831">
        <f t="shared" si="8054"/>
        <v>0</v>
      </c>
      <c r="WVC69" s="831">
        <f t="shared" si="8054"/>
        <v>0</v>
      </c>
      <c r="WVE69" s="831">
        <f t="shared" si="8054"/>
        <v>0</v>
      </c>
      <c r="WVG69" s="831">
        <f t="shared" si="8054"/>
        <v>0</v>
      </c>
      <c r="WVI69" s="831">
        <f t="shared" si="8054"/>
        <v>0</v>
      </c>
      <c r="WVK69" s="831">
        <f t="shared" si="8054"/>
        <v>0</v>
      </c>
      <c r="WVM69" s="831">
        <f t="shared" si="8054"/>
        <v>0</v>
      </c>
      <c r="WVO69" s="831">
        <f t="shared" si="8054"/>
        <v>0</v>
      </c>
      <c r="WVQ69" s="831">
        <f t="shared" si="8054"/>
        <v>0</v>
      </c>
      <c r="WVS69" s="831">
        <f t="shared" si="8054"/>
        <v>0</v>
      </c>
      <c r="WVU69" s="831">
        <f t="shared" si="8054"/>
        <v>0</v>
      </c>
      <c r="WVW69" s="831">
        <f t="shared" si="8054"/>
        <v>0</v>
      </c>
      <c r="WVY69" s="831">
        <f t="shared" si="8054"/>
        <v>0</v>
      </c>
      <c r="WWA69" s="831">
        <f t="shared" si="8054"/>
        <v>0</v>
      </c>
      <c r="WWC69" s="831">
        <f t="shared" si="8054"/>
        <v>0</v>
      </c>
      <c r="WWE69" s="831">
        <f t="shared" si="8086"/>
        <v>0</v>
      </c>
      <c r="WWG69" s="831">
        <f t="shared" si="8086"/>
        <v>0</v>
      </c>
      <c r="WWI69" s="831">
        <f t="shared" si="8086"/>
        <v>0</v>
      </c>
      <c r="WWK69" s="831">
        <f t="shared" si="8086"/>
        <v>0</v>
      </c>
      <c r="WWM69" s="831">
        <f t="shared" si="8086"/>
        <v>0</v>
      </c>
      <c r="WWO69" s="831">
        <f t="shared" si="8086"/>
        <v>0</v>
      </c>
      <c r="WWQ69" s="831">
        <f t="shared" si="8086"/>
        <v>0</v>
      </c>
      <c r="WWS69" s="831">
        <f t="shared" si="8086"/>
        <v>0</v>
      </c>
      <c r="WWU69" s="831">
        <f t="shared" si="8086"/>
        <v>0</v>
      </c>
      <c r="WWW69" s="831">
        <f t="shared" si="8086"/>
        <v>0</v>
      </c>
      <c r="WWY69" s="831">
        <f t="shared" si="8086"/>
        <v>0</v>
      </c>
      <c r="WXA69" s="831">
        <f t="shared" si="8086"/>
        <v>0</v>
      </c>
      <c r="WXC69" s="831">
        <f t="shared" si="8086"/>
        <v>0</v>
      </c>
      <c r="WXE69" s="831">
        <f t="shared" si="8086"/>
        <v>0</v>
      </c>
      <c r="WXG69" s="831">
        <f t="shared" si="8086"/>
        <v>0</v>
      </c>
      <c r="WXI69" s="831">
        <f t="shared" si="8086"/>
        <v>0</v>
      </c>
      <c r="WXK69" s="831">
        <f t="shared" si="8086"/>
        <v>0</v>
      </c>
      <c r="WXM69" s="831">
        <f t="shared" si="8086"/>
        <v>0</v>
      </c>
      <c r="WXO69" s="831">
        <f t="shared" si="8086"/>
        <v>0</v>
      </c>
      <c r="WXQ69" s="831">
        <f t="shared" si="8086"/>
        <v>0</v>
      </c>
      <c r="WXS69" s="831">
        <f t="shared" si="8086"/>
        <v>0</v>
      </c>
      <c r="WXU69" s="831">
        <f t="shared" si="8086"/>
        <v>0</v>
      </c>
      <c r="WXW69" s="831">
        <f t="shared" si="8086"/>
        <v>0</v>
      </c>
      <c r="WXY69" s="831">
        <f t="shared" si="8086"/>
        <v>0</v>
      </c>
      <c r="WYA69" s="831">
        <f t="shared" si="8086"/>
        <v>0</v>
      </c>
      <c r="WYC69" s="831">
        <f t="shared" si="8086"/>
        <v>0</v>
      </c>
      <c r="WYE69" s="831">
        <f t="shared" si="8086"/>
        <v>0</v>
      </c>
      <c r="WYG69" s="831">
        <f t="shared" si="8086"/>
        <v>0</v>
      </c>
      <c r="WYI69" s="831">
        <f t="shared" si="8086"/>
        <v>0</v>
      </c>
      <c r="WYK69" s="831">
        <f t="shared" si="8086"/>
        <v>0</v>
      </c>
      <c r="WYM69" s="831">
        <f t="shared" si="8086"/>
        <v>0</v>
      </c>
      <c r="WYO69" s="831">
        <f t="shared" si="8086"/>
        <v>0</v>
      </c>
      <c r="WYQ69" s="831">
        <f t="shared" si="8118"/>
        <v>0</v>
      </c>
      <c r="WYS69" s="831">
        <f t="shared" si="8118"/>
        <v>0</v>
      </c>
      <c r="WYU69" s="831">
        <f t="shared" si="8118"/>
        <v>0</v>
      </c>
      <c r="WYW69" s="831">
        <f t="shared" si="8118"/>
        <v>0</v>
      </c>
      <c r="WYY69" s="831">
        <f t="shared" si="8118"/>
        <v>0</v>
      </c>
      <c r="WZA69" s="831">
        <f t="shared" si="8118"/>
        <v>0</v>
      </c>
      <c r="WZC69" s="831">
        <f t="shared" si="8118"/>
        <v>0</v>
      </c>
      <c r="WZE69" s="831">
        <f t="shared" si="8118"/>
        <v>0</v>
      </c>
      <c r="WZG69" s="831">
        <f t="shared" si="8118"/>
        <v>0</v>
      </c>
      <c r="WZI69" s="831">
        <f t="shared" si="8118"/>
        <v>0</v>
      </c>
      <c r="WZK69" s="831">
        <f t="shared" si="8118"/>
        <v>0</v>
      </c>
      <c r="WZM69" s="831">
        <f t="shared" si="8118"/>
        <v>0</v>
      </c>
      <c r="WZO69" s="831">
        <f t="shared" si="8118"/>
        <v>0</v>
      </c>
      <c r="WZQ69" s="831">
        <f t="shared" si="8118"/>
        <v>0</v>
      </c>
      <c r="WZS69" s="831">
        <f t="shared" si="8118"/>
        <v>0</v>
      </c>
      <c r="WZU69" s="831">
        <f t="shared" si="8118"/>
        <v>0</v>
      </c>
      <c r="WZW69" s="831">
        <f t="shared" si="8134"/>
        <v>0</v>
      </c>
      <c r="WZY69" s="831">
        <f t="shared" si="8134"/>
        <v>0</v>
      </c>
      <c r="XAA69" s="831">
        <f t="shared" si="8134"/>
        <v>0</v>
      </c>
      <c r="XAC69" s="831">
        <f t="shared" si="8134"/>
        <v>0</v>
      </c>
      <c r="XAE69" s="831">
        <f t="shared" si="8134"/>
        <v>0</v>
      </c>
      <c r="XAG69" s="831">
        <f t="shared" si="8134"/>
        <v>0</v>
      </c>
      <c r="XAI69" s="831">
        <f t="shared" si="8134"/>
        <v>0</v>
      </c>
      <c r="XAK69" s="831">
        <f t="shared" si="8134"/>
        <v>0</v>
      </c>
      <c r="XAM69" s="831">
        <f t="shared" si="8134"/>
        <v>0</v>
      </c>
      <c r="XAO69" s="831">
        <f t="shared" si="8134"/>
        <v>0</v>
      </c>
      <c r="XAQ69" s="831">
        <f t="shared" si="8134"/>
        <v>0</v>
      </c>
      <c r="XAS69" s="831">
        <f t="shared" si="8134"/>
        <v>0</v>
      </c>
      <c r="XAU69" s="831">
        <f t="shared" si="8134"/>
        <v>0</v>
      </c>
      <c r="XAW69" s="831">
        <f t="shared" si="8134"/>
        <v>0</v>
      </c>
      <c r="XAY69" s="831">
        <f t="shared" si="8134"/>
        <v>0</v>
      </c>
      <c r="XBA69" s="831">
        <f t="shared" si="8134"/>
        <v>0</v>
      </c>
      <c r="XBC69" s="831">
        <f t="shared" si="8150"/>
        <v>0</v>
      </c>
      <c r="XBE69" s="831">
        <f t="shared" si="8150"/>
        <v>0</v>
      </c>
      <c r="XBG69" s="831">
        <f t="shared" si="8150"/>
        <v>0</v>
      </c>
      <c r="XBI69" s="831">
        <f t="shared" si="8150"/>
        <v>0</v>
      </c>
      <c r="XBK69" s="831">
        <f t="shared" si="8150"/>
        <v>0</v>
      </c>
      <c r="XBM69" s="831">
        <f t="shared" si="8150"/>
        <v>0</v>
      </c>
      <c r="XBO69" s="831">
        <f t="shared" si="8150"/>
        <v>0</v>
      </c>
      <c r="XBQ69" s="831">
        <f t="shared" si="8150"/>
        <v>0</v>
      </c>
      <c r="XBS69" s="831">
        <f t="shared" si="8150"/>
        <v>0</v>
      </c>
      <c r="XBU69" s="831">
        <f t="shared" si="8150"/>
        <v>0</v>
      </c>
      <c r="XBW69" s="831">
        <f t="shared" si="8150"/>
        <v>0</v>
      </c>
      <c r="XBY69" s="831">
        <f t="shared" si="8150"/>
        <v>0</v>
      </c>
      <c r="XCA69" s="831">
        <f t="shared" si="8150"/>
        <v>0</v>
      </c>
      <c r="XCC69" s="831">
        <f t="shared" si="8150"/>
        <v>0</v>
      </c>
      <c r="XCE69" s="831">
        <f t="shared" si="8150"/>
        <v>0</v>
      </c>
      <c r="XCG69" s="831">
        <f t="shared" si="8150"/>
        <v>0</v>
      </c>
      <c r="XCI69" s="831">
        <f t="shared" si="8166"/>
        <v>0</v>
      </c>
      <c r="XCK69" s="831">
        <f t="shared" si="8166"/>
        <v>0</v>
      </c>
      <c r="XCM69" s="831">
        <f t="shared" si="8166"/>
        <v>0</v>
      </c>
      <c r="XCO69" s="831">
        <f t="shared" si="8166"/>
        <v>0</v>
      </c>
      <c r="XCQ69" s="831">
        <f t="shared" si="8166"/>
        <v>0</v>
      </c>
      <c r="XCS69" s="831">
        <f t="shared" si="8166"/>
        <v>0</v>
      </c>
      <c r="XCU69" s="831">
        <f t="shared" si="8166"/>
        <v>0</v>
      </c>
      <c r="XCW69" s="831">
        <f t="shared" si="8166"/>
        <v>0</v>
      </c>
      <c r="XCY69" s="831">
        <f t="shared" si="8166"/>
        <v>0</v>
      </c>
      <c r="XDA69" s="831">
        <f t="shared" si="8166"/>
        <v>0</v>
      </c>
      <c r="XDC69" s="831">
        <f t="shared" si="8166"/>
        <v>0</v>
      </c>
      <c r="XDE69" s="831">
        <f t="shared" si="8166"/>
        <v>0</v>
      </c>
      <c r="XDG69" s="831">
        <f t="shared" si="8166"/>
        <v>0</v>
      </c>
      <c r="XDI69" s="831">
        <f t="shared" si="8166"/>
        <v>0</v>
      </c>
      <c r="XDK69" s="831">
        <f t="shared" si="8166"/>
        <v>0</v>
      </c>
      <c r="XDM69" s="831">
        <f t="shared" si="8166"/>
        <v>0</v>
      </c>
      <c r="XDO69" s="831">
        <f t="shared" si="8182"/>
        <v>0</v>
      </c>
      <c r="XDQ69" s="831">
        <f t="shared" si="8182"/>
        <v>0</v>
      </c>
      <c r="XDS69" s="831">
        <f t="shared" si="8182"/>
        <v>0</v>
      </c>
      <c r="XDU69" s="831">
        <f t="shared" si="8182"/>
        <v>0</v>
      </c>
      <c r="XDW69" s="831">
        <f t="shared" si="8182"/>
        <v>0</v>
      </c>
      <c r="XDY69" s="831">
        <f t="shared" si="8182"/>
        <v>0</v>
      </c>
      <c r="XEA69" s="831">
        <f t="shared" si="8182"/>
        <v>0</v>
      </c>
      <c r="XEC69" s="831">
        <f t="shared" si="8182"/>
        <v>0</v>
      </c>
      <c r="XEE69" s="831">
        <f t="shared" si="8182"/>
        <v>0</v>
      </c>
      <c r="XEG69" s="831">
        <f t="shared" si="8182"/>
        <v>0</v>
      </c>
      <c r="XEI69" s="831">
        <f t="shared" si="8182"/>
        <v>0</v>
      </c>
      <c r="XEK69" s="831">
        <f t="shared" si="8182"/>
        <v>0</v>
      </c>
      <c r="XEM69" s="831">
        <f t="shared" si="8182"/>
        <v>0</v>
      </c>
      <c r="XEO69" s="831">
        <f t="shared" si="8182"/>
        <v>0</v>
      </c>
      <c r="XEQ69" s="831">
        <f t="shared" si="8182"/>
        <v>0</v>
      </c>
      <c r="XES69" s="831">
        <f t="shared" si="8182"/>
        <v>0</v>
      </c>
      <c r="XEU69" s="831">
        <f t="shared" si="8182"/>
        <v>0</v>
      </c>
      <c r="XEW69" s="831">
        <f t="shared" si="8182"/>
        <v>0</v>
      </c>
      <c r="XEY69" s="831">
        <f t="shared" si="8182"/>
        <v>0</v>
      </c>
      <c r="XFA69" s="831">
        <f t="shared" si="8182"/>
        <v>0</v>
      </c>
      <c r="XFC69" s="831">
        <f t="shared" si="8182"/>
        <v>0</v>
      </c>
    </row>
    <row r="70" spans="1:1023 1025:2047 2049:3071 3073:4095 4097:5119 5121:6143 6145:7167 7169:8191 8193:9215 9217:10239 10241:11263 11265:12287 12289:13311 13313:14335 14337:15359 15361:16383">
      <c r="A70" s="827" t="s">
        <v>1140</v>
      </c>
      <c r="B70" s="384"/>
      <c r="C70" s="386"/>
      <c r="D70" s="384"/>
      <c r="E70" s="378">
        <f>SUM(E66:E69)</f>
        <v>24450.300000000047</v>
      </c>
      <c r="F70" s="378"/>
      <c r="G70" s="378">
        <f>SUM(G66:G69)</f>
        <v>28994.464999999851</v>
      </c>
      <c r="H70" s="378"/>
      <c r="I70" s="378">
        <f>SUM(I66:I69)</f>
        <v>33564.225399999938</v>
      </c>
      <c r="J70" s="378"/>
      <c r="K70" s="378">
        <f>SUM(K66:K69)</f>
        <v>38157.142299874999</v>
      </c>
      <c r="L70" s="378"/>
      <c r="M70" s="378">
        <f>SUM(M66:M69)</f>
        <v>42770.608193672386</v>
      </c>
      <c r="N70" s="378"/>
      <c r="O70" s="378">
        <f>SUM(O66:O69)</f>
        <v>47401.838992595804</v>
      </c>
      <c r="P70" s="378"/>
      <c r="Q70" s="378">
        <f>SUM(Q66:Q69)</f>
        <v>52047.865717088025</v>
      </c>
      <c r="R70" s="378"/>
      <c r="S70" s="378">
        <f>SUM(S66:S69)</f>
        <v>56705.525845144934</v>
      </c>
      <c r="T70" s="378"/>
      <c r="U70" s="378">
        <f>SUM(U66:U69)</f>
        <v>61371.454303512495</v>
      </c>
      <c r="V70" s="378"/>
      <c r="W70" s="378">
        <f>SUM(W66:W69)</f>
        <v>66042.074087912988</v>
      </c>
      <c r="X70" s="378"/>
      <c r="Y70" s="378">
        <f>SUM(Y66:Y69)</f>
        <v>70713.586497936296</v>
      </c>
      <c r="Z70" s="378"/>
      <c r="AA70" s="378">
        <f>SUM(AA66:AA69)</f>
        <v>75381.960971686334</v>
      </c>
      <c r="AB70" s="378"/>
      <c r="AC70" s="378">
        <f>SUM(AC66:AC69)</f>
        <v>80042.92450472308</v>
      </c>
      <c r="AD70" s="378"/>
      <c r="AE70" s="378">
        <f>SUM(AE66:AE69)</f>
        <v>84691.95063725904</v>
      </c>
      <c r="AF70" s="378"/>
      <c r="AG70" s="378">
        <f>SUM(AG66:AG69)</f>
        <v>89324.247992970981</v>
      </c>
      <c r="AH70" s="384"/>
      <c r="AI70" s="384"/>
    </row>
    <row r="71" spans="1:1023 1025:2047 2049:3071 3073:4095 4097:5119 5121:6143 6145:7167 7169:8191 8193:9215 9217:10239 10241:11263 11265:12287 12289:13311 13313:14335 14337:15359 15361:16383">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1023 1025:2047 2049:3071 3073:4095 4097:5119 5121:6143 6145:7167 7169:8191 8193:9215 9217:10239 10241:11263 11265:12287 12289:13311 13313:14335 14337:15359 15361:16383">
      <c r="A72" s="827" t="s">
        <v>2032</v>
      </c>
      <c r="B72" s="384"/>
      <c r="C72" s="386"/>
      <c r="D72" s="384"/>
      <c r="E72" s="378">
        <f>E60-E62-E70</f>
        <v>24450.300000000047</v>
      </c>
      <c r="F72" s="384"/>
      <c r="G72" s="378">
        <f>G60-G62-G70</f>
        <v>28994.464999999851</v>
      </c>
      <c r="H72" s="384"/>
      <c r="I72" s="378">
        <f>I60-I62-I70</f>
        <v>33564.225399999938</v>
      </c>
      <c r="J72" s="384"/>
      <c r="K72" s="378">
        <f>K60-K62-K70</f>
        <v>38157.142299874999</v>
      </c>
      <c r="L72" s="384"/>
      <c r="M72" s="378">
        <f>M60-M62-M70</f>
        <v>42770.608193672386</v>
      </c>
      <c r="N72" s="384"/>
      <c r="O72" s="378">
        <f>O60-O62-O70</f>
        <v>47401.838992595804</v>
      </c>
      <c r="P72" s="384"/>
      <c r="Q72" s="378">
        <f>Q60-Q62-Q70</f>
        <v>52047.865717088011</v>
      </c>
      <c r="R72" s="384"/>
      <c r="S72" s="378">
        <f>S60-S62-S70</f>
        <v>56705.525845144919</v>
      </c>
      <c r="T72" s="384"/>
      <c r="U72" s="378">
        <f>U60-U62-U70</f>
        <v>61371.454303512495</v>
      </c>
      <c r="V72" s="384"/>
      <c r="W72" s="378">
        <f>W60-W62-W70</f>
        <v>66042.074087912959</v>
      </c>
      <c r="X72" s="384"/>
      <c r="Y72" s="378">
        <f>Y60-Y62-Y70</f>
        <v>70713.586497936296</v>
      </c>
      <c r="Z72" s="384"/>
      <c r="AA72" s="378">
        <f>AA60-AA62-AA70</f>
        <v>75381.960971686334</v>
      </c>
      <c r="AB72" s="384"/>
      <c r="AC72" s="378">
        <f>AC60-AC62-AC70</f>
        <v>80042.924504723051</v>
      </c>
      <c r="AD72" s="384"/>
      <c r="AE72" s="378">
        <f>AE60-AE62-AE70</f>
        <v>84691.95063725904</v>
      </c>
      <c r="AF72" s="384"/>
      <c r="AG72" s="378">
        <f>AG60-AG62-AG70</f>
        <v>89324.247992970981</v>
      </c>
      <c r="AH72" s="384"/>
      <c r="AI72" s="384"/>
    </row>
    <row r="73" spans="1:1023 1025:2047 2049:3071 3073:4095 4097:5119 5121:6143 6145:7167 7169:8191 8193:9215 9217:10239 10241:11263 11265:12287 12289:13311 13313:14335 14337:15359 15361:16383">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1023 1025:2047 2049:3071 3073:4095 4097:5119 5121:6143 6145:7167 7169:8191 8193:9215 9217:10239 10241:11263 11265:12287 12289:13311 13313:14335 14337:15359 15361:16383">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1023 1025:2047 2049:3071 3073:4095 4097:5119 5121:6143 6145:7167 7169:8191 8193:9215 9217:10239 10241:11263 11265:12287 12289:13311 13313:14335 14337:15359 15361:16383">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1023 1025:2047 2049:3071 3073:4095 4097:5119 5121:6143 6145:7167 7169:8191 8193:9215 9217:10239 10241:11263 11265:12287 12289:13311 13313:14335 14337:15359 15361:16383">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1023 1025:2047 2049:3071 3073:4095 4097:5119 5121:6143 6145:7167 7169:8191 8193:9215 9217:10239 10241:11263 11265:12287 12289:13311 13313:14335 14337:15359 15361:16383" ht="30" customHeight="1">
      <c r="A77" s="1940" t="s">
        <v>1144</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7"/>
      <c r="AI77" s="407"/>
    </row>
    <row r="78" spans="1:1023 1025:2047 2049:3071 3073:4095 4097:5119 5121:6143 6145:7167 7169:8191 8193:9215 9217:10239 10241:11263 11265:12287 12289:13311 13313:14335 14337:15359 15361:16383"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1023 1025:2047 2049:3071 3073:4095 4097:5119 5121:6143 6145:7167 7169:8191 8193:9215 9217:10239 10241:11263 11265:12287 12289:13311 13313:14335 14337:15359 15361:16383" hidden="1">
      <c r="C79" s="386"/>
    </row>
    <row r="80" spans="1:1023 1025:2047 2049:3071 3073:4095 4097:5119 5121:6143 6145:7167 7169:8191 8193:9215 9217:10239 10241:11263 11265:12287 12289:13311 13313:14335 14337:15359 15361:16383"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41" t="s">
        <v>1216</v>
      </c>
      <c r="B1" s="1941"/>
      <c r="C1" s="1941"/>
      <c r="D1" s="1941"/>
      <c r="E1" s="1941"/>
      <c r="F1" s="1941"/>
      <c r="G1" s="1941"/>
      <c r="H1" s="1941"/>
      <c r="I1" s="1941"/>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1 Bedroom</v>
      </c>
      <c r="B4" s="950">
        <f>Application!$G692</f>
        <v>18</v>
      </c>
      <c r="C4" s="609">
        <f>Application!$O692</f>
        <v>971</v>
      </c>
      <c r="D4" s="610"/>
      <c r="E4" s="948">
        <v>2591</v>
      </c>
      <c r="F4" s="609">
        <f>$E4*$B4</f>
        <v>46638</v>
      </c>
      <c r="G4" s="610"/>
      <c r="H4" s="609">
        <f>IF($E4=0,0,MAX($E4-$C4,0))</f>
        <v>1620</v>
      </c>
      <c r="I4" s="609">
        <f>IF($H4=0,0,($H4*$B4))</f>
        <v>29160</v>
      </c>
    </row>
    <row r="5" spans="1:9">
      <c r="A5" s="609" t="str">
        <f>Application!$B693</f>
        <v>2 Bedrooms</v>
      </c>
      <c r="B5" s="949">
        <f>Application!$G693</f>
        <v>2</v>
      </c>
      <c r="C5" s="609">
        <f>Application!$O693</f>
        <v>1149</v>
      </c>
      <c r="D5" s="610"/>
      <c r="E5" s="948">
        <v>0</v>
      </c>
      <c r="F5" s="609">
        <f t="shared" ref="F5:F28" si="0">$E5*$B5</f>
        <v>0</v>
      </c>
      <c r="G5" s="610"/>
      <c r="H5" s="609">
        <f t="shared" ref="H5:H28" si="1">IF($E5=0,0,MAX($E5-$C5,0))</f>
        <v>0</v>
      </c>
      <c r="I5" s="609">
        <f t="shared" ref="I5:I28" si="2">IF($H5=0,0,($H5*$B5))</f>
        <v>0</v>
      </c>
    </row>
    <row r="6" spans="1:9">
      <c r="A6" s="609" t="str">
        <f>Application!$B694</f>
        <v>3 Bedrooms</v>
      </c>
      <c r="B6" s="949">
        <f>Application!$G694</f>
        <v>2</v>
      </c>
      <c r="C6" s="609">
        <f>Application!$O694</f>
        <v>1313</v>
      </c>
      <c r="D6" s="610"/>
      <c r="E6" s="948">
        <v>0</v>
      </c>
      <c r="F6" s="609">
        <f t="shared" si="0"/>
        <v>0</v>
      </c>
      <c r="G6" s="610"/>
      <c r="H6" s="609">
        <f t="shared" si="1"/>
        <v>0</v>
      </c>
      <c r="I6" s="609">
        <f t="shared" si="2"/>
        <v>0</v>
      </c>
    </row>
    <row r="7" spans="1:9">
      <c r="A7" s="609" t="str">
        <f>Application!$B695</f>
        <v>2 Bedrooms</v>
      </c>
      <c r="B7" s="949">
        <f>Application!$G695</f>
        <v>7</v>
      </c>
      <c r="C7" s="609">
        <f>Application!$O695</f>
        <v>2822</v>
      </c>
      <c r="D7" s="610"/>
      <c r="E7" s="948">
        <v>0</v>
      </c>
      <c r="F7" s="609">
        <f t="shared" si="0"/>
        <v>0</v>
      </c>
      <c r="G7" s="610"/>
      <c r="H7" s="609">
        <f t="shared" si="1"/>
        <v>0</v>
      </c>
      <c r="I7" s="609">
        <f t="shared" si="2"/>
        <v>0</v>
      </c>
    </row>
    <row r="8" spans="1:9">
      <c r="A8" s="609" t="str">
        <f>Application!$B696</f>
        <v>3 Bedrooms</v>
      </c>
      <c r="B8" s="949">
        <f>Application!$G696</f>
        <v>7</v>
      </c>
      <c r="C8" s="609">
        <f>Application!$O696</f>
        <v>3729</v>
      </c>
      <c r="D8" s="610"/>
      <c r="E8" s="948">
        <v>0</v>
      </c>
      <c r="F8" s="609">
        <f t="shared" si="0"/>
        <v>0</v>
      </c>
      <c r="G8" s="610"/>
      <c r="H8" s="609">
        <f t="shared" si="1"/>
        <v>0</v>
      </c>
      <c r="I8" s="609">
        <f t="shared" si="2"/>
        <v>0</v>
      </c>
    </row>
    <row r="9" spans="1:9">
      <c r="A9" s="609">
        <f>Application!$B697</f>
        <v>0</v>
      </c>
      <c r="B9" s="949">
        <f>Application!$G697</f>
        <v>0</v>
      </c>
      <c r="C9" s="609">
        <f>Application!$O697</f>
        <v>0</v>
      </c>
      <c r="D9" s="610"/>
      <c r="E9" s="948"/>
      <c r="F9" s="609">
        <f t="shared" si="0"/>
        <v>0</v>
      </c>
      <c r="G9" s="610"/>
      <c r="H9" s="609">
        <f t="shared" si="1"/>
        <v>0</v>
      </c>
      <c r="I9" s="609">
        <f t="shared" si="2"/>
        <v>0</v>
      </c>
    </row>
    <row r="10" spans="1:9">
      <c r="A10" s="609">
        <f>Application!$B698</f>
        <v>0</v>
      </c>
      <c r="B10" s="949">
        <f>Application!$G698</f>
        <v>0</v>
      </c>
      <c r="C10" s="609">
        <f>Application!$O698</f>
        <v>0</v>
      </c>
      <c r="D10" s="610"/>
      <c r="E10" s="948"/>
      <c r="F10" s="609">
        <f t="shared" si="0"/>
        <v>0</v>
      </c>
      <c r="G10" s="610"/>
      <c r="H10" s="609">
        <f t="shared" si="1"/>
        <v>0</v>
      </c>
      <c r="I10" s="609">
        <f t="shared" si="2"/>
        <v>0</v>
      </c>
    </row>
    <row r="11" spans="1:9">
      <c r="A11" s="609">
        <f>Application!$B699</f>
        <v>0</v>
      </c>
      <c r="B11" s="949">
        <f>Application!$G699</f>
        <v>0</v>
      </c>
      <c r="C11" s="609">
        <f>Application!$O699</f>
        <v>0</v>
      </c>
      <c r="D11" s="610"/>
      <c r="E11" s="948"/>
      <c r="F11" s="609">
        <f t="shared" si="0"/>
        <v>0</v>
      </c>
      <c r="G11" s="610"/>
      <c r="H11" s="609">
        <f t="shared" si="1"/>
        <v>0</v>
      </c>
      <c r="I11" s="609">
        <f t="shared" si="2"/>
        <v>0</v>
      </c>
    </row>
    <row r="12" spans="1:9">
      <c r="A12" s="609">
        <f>Application!$B700</f>
        <v>0</v>
      </c>
      <c r="B12" s="949">
        <f>Application!$G700</f>
        <v>0</v>
      </c>
      <c r="C12" s="609">
        <f>Application!$O700</f>
        <v>0</v>
      </c>
      <c r="D12" s="610"/>
      <c r="E12" s="948"/>
      <c r="F12" s="609">
        <f t="shared" si="0"/>
        <v>0</v>
      </c>
      <c r="G12" s="610"/>
      <c r="H12" s="609">
        <f t="shared" si="1"/>
        <v>0</v>
      </c>
      <c r="I12" s="609">
        <f t="shared" si="2"/>
        <v>0</v>
      </c>
    </row>
    <row r="13" spans="1:9">
      <c r="A13" s="609">
        <f>Application!$B701</f>
        <v>0</v>
      </c>
      <c r="B13" s="949">
        <f>Application!$G701</f>
        <v>0</v>
      </c>
      <c r="C13" s="609">
        <f>Application!$O701</f>
        <v>0</v>
      </c>
      <c r="D13" s="610"/>
      <c r="E13" s="948"/>
      <c r="F13" s="609">
        <f t="shared" si="0"/>
        <v>0</v>
      </c>
      <c r="G13" s="610"/>
      <c r="H13" s="609">
        <f t="shared" si="1"/>
        <v>0</v>
      </c>
      <c r="I13" s="609">
        <f t="shared" si="2"/>
        <v>0</v>
      </c>
    </row>
    <row r="14" spans="1:9">
      <c r="A14" s="609">
        <f>Application!$B702</f>
        <v>0</v>
      </c>
      <c r="B14" s="949">
        <f>Application!$G702</f>
        <v>0</v>
      </c>
      <c r="C14" s="609">
        <f>Application!$O702</f>
        <v>0</v>
      </c>
      <c r="D14" s="610"/>
      <c r="E14" s="948"/>
      <c r="F14" s="609">
        <f t="shared" si="0"/>
        <v>0</v>
      </c>
      <c r="G14" s="610"/>
      <c r="H14" s="609">
        <f t="shared" si="1"/>
        <v>0</v>
      </c>
      <c r="I14" s="609">
        <f t="shared" si="2"/>
        <v>0</v>
      </c>
    </row>
    <row r="15" spans="1:9">
      <c r="A15" s="609">
        <f>Application!$B703</f>
        <v>0</v>
      </c>
      <c r="B15" s="949">
        <f>Application!$G703</f>
        <v>0</v>
      </c>
      <c r="C15" s="609">
        <f>Application!$O703</f>
        <v>0</v>
      </c>
      <c r="D15" s="610"/>
      <c r="E15" s="948"/>
      <c r="F15" s="609">
        <f t="shared" si="0"/>
        <v>0</v>
      </c>
      <c r="G15" s="610"/>
      <c r="H15" s="609">
        <f t="shared" si="1"/>
        <v>0</v>
      </c>
      <c r="I15" s="609">
        <f t="shared" si="2"/>
        <v>0</v>
      </c>
    </row>
    <row r="16" spans="1:9">
      <c r="A16" s="609">
        <f>Application!$B704</f>
        <v>0</v>
      </c>
      <c r="B16" s="949">
        <f>Application!$G704</f>
        <v>0</v>
      </c>
      <c r="C16" s="609">
        <f>Application!$O704</f>
        <v>0</v>
      </c>
      <c r="D16" s="610"/>
      <c r="E16" s="948"/>
      <c r="F16" s="609">
        <f t="shared" si="0"/>
        <v>0</v>
      </c>
      <c r="G16" s="610"/>
      <c r="H16" s="609">
        <f t="shared" si="1"/>
        <v>0</v>
      </c>
      <c r="I16" s="609">
        <f t="shared" si="2"/>
        <v>0</v>
      </c>
    </row>
    <row r="17" spans="1:9">
      <c r="A17" s="609">
        <f>Application!$B705</f>
        <v>0</v>
      </c>
      <c r="B17" s="949">
        <f>Application!$G705</f>
        <v>0</v>
      </c>
      <c r="C17" s="609">
        <f>Application!$O705</f>
        <v>0</v>
      </c>
      <c r="D17" s="610"/>
      <c r="E17" s="948"/>
      <c r="F17" s="609">
        <f t="shared" si="0"/>
        <v>0</v>
      </c>
      <c r="G17" s="610"/>
      <c r="H17" s="609">
        <f t="shared" si="1"/>
        <v>0</v>
      </c>
      <c r="I17" s="609">
        <f t="shared" si="2"/>
        <v>0</v>
      </c>
    </row>
    <row r="18" spans="1:9">
      <c r="A18" s="609">
        <f>Application!$B706</f>
        <v>0</v>
      </c>
      <c r="B18" s="949">
        <f>Application!$G706</f>
        <v>0</v>
      </c>
      <c r="C18" s="609">
        <f>Application!$O706</f>
        <v>0</v>
      </c>
      <c r="D18" s="610"/>
      <c r="E18" s="948"/>
      <c r="F18" s="609">
        <f t="shared" si="0"/>
        <v>0</v>
      </c>
      <c r="G18" s="610"/>
      <c r="H18" s="609">
        <f t="shared" si="1"/>
        <v>0</v>
      </c>
      <c r="I18" s="609">
        <f t="shared" si="2"/>
        <v>0</v>
      </c>
    </row>
    <row r="19" spans="1:9">
      <c r="A19" s="609">
        <f>Application!$B707</f>
        <v>0</v>
      </c>
      <c r="B19" s="949">
        <f>Application!$G707</f>
        <v>0</v>
      </c>
      <c r="C19" s="609">
        <f>Application!$O707</f>
        <v>0</v>
      </c>
      <c r="D19" s="610"/>
      <c r="E19" s="948"/>
      <c r="F19" s="609">
        <f t="shared" si="0"/>
        <v>0</v>
      </c>
      <c r="G19" s="610"/>
      <c r="H19" s="609">
        <f t="shared" si="1"/>
        <v>0</v>
      </c>
      <c r="I19" s="609">
        <f t="shared" si="2"/>
        <v>0</v>
      </c>
    </row>
    <row r="20" spans="1:9">
      <c r="A20" s="609">
        <f>Application!$B708</f>
        <v>0</v>
      </c>
      <c r="B20" s="949">
        <f>Application!$G708</f>
        <v>0</v>
      </c>
      <c r="C20" s="609">
        <f>Application!$O708</f>
        <v>0</v>
      </c>
      <c r="D20" s="610"/>
      <c r="E20" s="948"/>
      <c r="F20" s="609">
        <f t="shared" si="0"/>
        <v>0</v>
      </c>
      <c r="G20" s="610"/>
      <c r="H20" s="609">
        <f t="shared" si="1"/>
        <v>0</v>
      </c>
      <c r="I20" s="609">
        <f t="shared" si="2"/>
        <v>0</v>
      </c>
    </row>
    <row r="21" spans="1:9">
      <c r="A21" s="609">
        <f>Application!$B709</f>
        <v>0</v>
      </c>
      <c r="B21" s="949">
        <f>Application!$G709</f>
        <v>0</v>
      </c>
      <c r="C21" s="609">
        <f>Application!$O709</f>
        <v>0</v>
      </c>
      <c r="D21" s="610"/>
      <c r="E21" s="948"/>
      <c r="F21" s="609">
        <f t="shared" si="0"/>
        <v>0</v>
      </c>
      <c r="G21" s="610"/>
      <c r="H21" s="609">
        <f t="shared" si="1"/>
        <v>0</v>
      </c>
      <c r="I21" s="609">
        <f t="shared" si="2"/>
        <v>0</v>
      </c>
    </row>
    <row r="22" spans="1:9">
      <c r="A22" s="609">
        <f>Application!$B710</f>
        <v>0</v>
      </c>
      <c r="B22" s="949">
        <f>Application!$G710</f>
        <v>0</v>
      </c>
      <c r="C22" s="609">
        <f>Application!$O710</f>
        <v>0</v>
      </c>
      <c r="D22" s="610"/>
      <c r="E22" s="948"/>
      <c r="F22" s="609">
        <f t="shared" si="0"/>
        <v>0</v>
      </c>
      <c r="G22" s="610"/>
      <c r="H22" s="609">
        <f t="shared" si="1"/>
        <v>0</v>
      </c>
      <c r="I22" s="609">
        <f t="shared" si="2"/>
        <v>0</v>
      </c>
    </row>
    <row r="23" spans="1:9">
      <c r="A23" s="609">
        <f>Application!$B711</f>
        <v>0</v>
      </c>
      <c r="B23" s="949">
        <f>Application!$G711</f>
        <v>0</v>
      </c>
      <c r="C23" s="609">
        <f>Application!$O711</f>
        <v>0</v>
      </c>
      <c r="D23" s="610"/>
      <c r="E23" s="948"/>
      <c r="F23" s="609">
        <f t="shared" si="0"/>
        <v>0</v>
      </c>
      <c r="G23" s="610"/>
      <c r="H23" s="609">
        <f t="shared" si="1"/>
        <v>0</v>
      </c>
      <c r="I23" s="609">
        <f t="shared" si="2"/>
        <v>0</v>
      </c>
    </row>
    <row r="24" spans="1:9">
      <c r="A24" s="609">
        <f>Application!$B712</f>
        <v>0</v>
      </c>
      <c r="B24" s="949">
        <f>Application!$G712</f>
        <v>0</v>
      </c>
      <c r="C24" s="609">
        <f>Application!$O712</f>
        <v>0</v>
      </c>
      <c r="D24" s="610"/>
      <c r="E24" s="948"/>
      <c r="F24" s="609">
        <f t="shared" si="0"/>
        <v>0</v>
      </c>
      <c r="G24" s="610"/>
      <c r="H24" s="609">
        <f t="shared" si="1"/>
        <v>0</v>
      </c>
      <c r="I24" s="609">
        <f t="shared" si="2"/>
        <v>0</v>
      </c>
    </row>
    <row r="25" spans="1:9">
      <c r="A25" s="609">
        <f>Application!$B713</f>
        <v>0</v>
      </c>
      <c r="B25" s="949">
        <f>Application!$G713</f>
        <v>0</v>
      </c>
      <c r="C25" s="609">
        <f>Application!$O713</f>
        <v>0</v>
      </c>
      <c r="D25" s="610"/>
      <c r="E25" s="948"/>
      <c r="F25" s="609">
        <f t="shared" si="0"/>
        <v>0</v>
      </c>
      <c r="G25" s="610"/>
      <c r="H25" s="609">
        <f t="shared" si="1"/>
        <v>0</v>
      </c>
      <c r="I25" s="609">
        <f t="shared" si="2"/>
        <v>0</v>
      </c>
    </row>
    <row r="26" spans="1:9">
      <c r="A26" s="609">
        <f>Application!$B714</f>
        <v>0</v>
      </c>
      <c r="B26" s="949">
        <f>Application!$G714</f>
        <v>0</v>
      </c>
      <c r="C26" s="609">
        <f>Application!$O714</f>
        <v>0</v>
      </c>
      <c r="D26" s="610"/>
      <c r="E26" s="948"/>
      <c r="F26" s="609">
        <f t="shared" si="0"/>
        <v>0</v>
      </c>
      <c r="G26" s="610"/>
      <c r="H26" s="609">
        <f t="shared" si="1"/>
        <v>0</v>
      </c>
      <c r="I26" s="609">
        <f t="shared" si="2"/>
        <v>0</v>
      </c>
    </row>
    <row r="27" spans="1:9">
      <c r="A27" s="609">
        <f>Application!$B715</f>
        <v>0</v>
      </c>
      <c r="B27" s="949">
        <f>Application!$G715</f>
        <v>0</v>
      </c>
      <c r="C27" s="609">
        <f>Application!$O715</f>
        <v>0</v>
      </c>
      <c r="D27" s="610"/>
      <c r="E27" s="948"/>
      <c r="F27" s="609">
        <f t="shared" si="0"/>
        <v>0</v>
      </c>
      <c r="G27" s="610"/>
      <c r="H27" s="609">
        <f t="shared" si="1"/>
        <v>0</v>
      </c>
      <c r="I27" s="609">
        <f t="shared" si="2"/>
        <v>0</v>
      </c>
    </row>
    <row r="28" spans="1:9">
      <c r="A28" s="609">
        <f>Application!$B716</f>
        <v>0</v>
      </c>
      <c r="B28" s="949">
        <f>Application!$G716</f>
        <v>0</v>
      </c>
      <c r="C28" s="609">
        <f>Application!$O716</f>
        <v>0</v>
      </c>
      <c r="D28" s="610"/>
      <c r="E28" s="948"/>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819108</v>
      </c>
      <c r="D30" s="610"/>
      <c r="E30" s="610"/>
      <c r="F30" s="613">
        <f>SUM(F4:F28)*12</f>
        <v>559656</v>
      </c>
      <c r="G30" s="614"/>
      <c r="H30" s="612"/>
      <c r="I30" s="613">
        <f>SUM(I4:I28)*12</f>
        <v>349920</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5"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93" t="s">
        <v>1279</v>
      </c>
    </row>
    <row r="2" spans="1:1" ht="15.6">
      <c r="A2" s="491"/>
    </row>
    <row r="3" spans="1:1" ht="15.6">
      <c r="A3" s="492" t="s">
        <v>1274</v>
      </c>
    </row>
    <row r="4" spans="1:1" ht="15.6">
      <c r="A4" s="492" t="s">
        <v>1275</v>
      </c>
    </row>
    <row r="5" spans="1:1" ht="15.6">
      <c r="A5" s="492" t="s">
        <v>1276</v>
      </c>
    </row>
    <row r="6" spans="1:1" ht="15.6">
      <c r="A6" s="492" t="s">
        <v>1277</v>
      </c>
    </row>
    <row r="7" spans="1:1" ht="15.6">
      <c r="A7" s="492" t="s">
        <v>1278</v>
      </c>
    </row>
    <row r="8" spans="1:1" ht="15.6">
      <c r="A8" s="571" t="s">
        <v>1395</v>
      </c>
    </row>
    <row r="9" spans="1:1" ht="15.6">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22" sqref="T22:X2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0" t="s">
        <v>1145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687</v>
      </c>
      <c r="C5" s="3" t="s">
        <v>219</v>
      </c>
      <c r="F5" s="3"/>
    </row>
    <row r="6" spans="1:40" ht="12.9" customHeight="1">
      <c r="B6" s="90"/>
    </row>
    <row r="7" spans="1:40" ht="12.9" customHeight="1">
      <c r="B7" s="6"/>
      <c r="C7" s="7"/>
      <c r="D7" s="7"/>
      <c r="E7" s="7"/>
      <c r="F7" s="7"/>
      <c r="G7" s="7"/>
      <c r="H7" s="7"/>
      <c r="I7" s="7"/>
      <c r="J7" s="7"/>
      <c r="K7" s="7"/>
      <c r="L7" s="7"/>
      <c r="M7" s="7"/>
      <c r="N7" s="7"/>
      <c r="O7" s="7"/>
      <c r="P7" s="7"/>
      <c r="Q7" s="7"/>
      <c r="R7" s="7"/>
      <c r="S7" s="7"/>
      <c r="T7" s="1596" t="s">
        <v>1675</v>
      </c>
      <c r="U7" s="1596"/>
      <c r="V7" s="1596"/>
      <c r="W7" s="1596"/>
      <c r="X7" s="1596"/>
      <c r="Y7" s="1596" t="s">
        <v>1819</v>
      </c>
      <c r="Z7" s="1596"/>
      <c r="AA7" s="1596"/>
      <c r="AB7" s="1596"/>
      <c r="AC7" s="1596"/>
      <c r="AD7" s="1596" t="s">
        <v>1421</v>
      </c>
      <c r="AE7" s="1596"/>
      <c r="AF7" s="1596"/>
      <c r="AG7" s="1596"/>
      <c r="AH7" s="1596"/>
      <c r="AI7" s="1596" t="s">
        <v>1820</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44" t="s">
        <v>537</v>
      </c>
      <c r="C11" s="1145"/>
      <c r="D11" s="1145"/>
      <c r="E11" s="1145"/>
      <c r="F11" s="1145"/>
      <c r="G11" s="1145"/>
      <c r="H11" s="1145"/>
      <c r="I11" s="1145"/>
      <c r="J11" s="1145"/>
      <c r="K11" s="1145"/>
      <c r="L11" s="1145"/>
      <c r="M11" s="1145"/>
      <c r="N11" s="1145"/>
      <c r="O11" s="1145"/>
      <c r="P11" s="1145"/>
      <c r="Q11" s="1145"/>
      <c r="R11" s="1145"/>
      <c r="S11" s="1146"/>
      <c r="T11" s="1604">
        <f>IF('Sources and Basis Breakdown'!F105=0,'Sources and Basis Breakdown'!E105,'Sources and Basis Breakdown'!F105)</f>
        <v>41337612</v>
      </c>
      <c r="U11" s="1597"/>
      <c r="V11" s="1597"/>
      <c r="W11" s="1597"/>
      <c r="X11" s="1597"/>
      <c r="Y11" s="1611">
        <f>IF('Sources and Basis Breakdown'!G105+'Sources and Basis Breakdown'!F105='Sources and Basis Breakdown'!E105,'Sources and Basis Breakdown'!G105,0)</f>
        <v>0</v>
      </c>
      <c r="Z11" s="1597"/>
      <c r="AA11" s="1597"/>
      <c r="AB11" s="1597"/>
      <c r="AC11" s="1597"/>
      <c r="AD11" s="1597">
        <f>IF('Sources and Basis Breakdown'!I105=0,'Sources and Basis Breakdown'!H105,'Sources and Basis Breakdown'!I105)</f>
        <v>0</v>
      </c>
      <c r="AE11" s="1597"/>
      <c r="AF11" s="1597"/>
      <c r="AG11" s="1597"/>
      <c r="AH11" s="1597"/>
      <c r="AI11" s="1597">
        <f>IF('Sources and Basis Breakdown'!I105+'Sources and Basis Breakdown'!J105='Sources and Basis Breakdown'!H105,'Sources and Basis Breakdown'!J105,0)</f>
        <v>0</v>
      </c>
      <c r="AJ11" s="1597"/>
      <c r="AK11" s="1597"/>
      <c r="AL11" s="1597"/>
      <c r="AM11" s="1597"/>
    </row>
    <row r="12" spans="1:40" ht="12.9" customHeight="1">
      <c r="B12" s="1598" t="s">
        <v>474</v>
      </c>
      <c r="C12" s="1028"/>
      <c r="D12" s="1028"/>
      <c r="E12" s="1028"/>
      <c r="F12" s="1028"/>
      <c r="G12" s="1028"/>
      <c r="H12" s="1028"/>
      <c r="I12" s="1028"/>
      <c r="J12" s="1028"/>
      <c r="K12" s="1028"/>
      <c r="L12" s="1028"/>
      <c r="M12" s="1028"/>
      <c r="N12" s="1028"/>
      <c r="O12" s="1028"/>
      <c r="P12" s="1028"/>
      <c r="Q12" s="1028"/>
      <c r="R12" s="1028"/>
      <c r="S12" s="1599"/>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 customHeight="1">
      <c r="B13" s="8"/>
      <c r="C13" s="1600" t="s">
        <v>1783</v>
      </c>
      <c r="D13" s="1601"/>
      <c r="E13" s="1601"/>
      <c r="F13" s="1601"/>
      <c r="G13" s="1601"/>
      <c r="H13" s="1601"/>
      <c r="I13" s="1601"/>
      <c r="J13" s="1601"/>
      <c r="K13" s="1601"/>
      <c r="L13" s="1601"/>
      <c r="M13" s="1601"/>
      <c r="N13" s="1601"/>
      <c r="O13" s="1601"/>
      <c r="P13" s="1601"/>
      <c r="Q13" s="1601"/>
      <c r="R13" s="1601"/>
      <c r="S13" s="1602"/>
      <c r="T13" s="1605">
        <f>'Basis &amp; Credits'!T13</f>
        <v>0</v>
      </c>
      <c r="U13" s="1606"/>
      <c r="V13" s="1606"/>
      <c r="W13" s="1606"/>
      <c r="X13" s="1606"/>
      <c r="Y13" s="1605">
        <f>'Basis &amp; Credits'!Y13</f>
        <v>0</v>
      </c>
      <c r="Z13" s="1606"/>
      <c r="AA13" s="1606"/>
      <c r="AB13" s="1606"/>
      <c r="AC13" s="1606"/>
      <c r="AD13" s="1606">
        <f>'Basis &amp; Credits'!AD13</f>
        <v>0</v>
      </c>
      <c r="AE13" s="1606"/>
      <c r="AF13" s="1606"/>
      <c r="AG13" s="1606"/>
      <c r="AH13" s="1606"/>
      <c r="AI13" s="1606">
        <f>'Basis &amp; Credits'!AI13</f>
        <v>0</v>
      </c>
      <c r="AJ13" s="1606"/>
      <c r="AK13" s="1606"/>
      <c r="AL13" s="1606"/>
      <c r="AM13" s="1606"/>
    </row>
    <row r="14" spans="1:40" ht="12.9" customHeight="1">
      <c r="B14" s="8"/>
      <c r="C14" s="1601" t="s">
        <v>803</v>
      </c>
      <c r="D14" s="1601"/>
      <c r="E14" s="1601"/>
      <c r="F14" s="1601"/>
      <c r="G14" s="1601"/>
      <c r="H14" s="1601"/>
      <c r="I14" s="1601"/>
      <c r="J14" s="1601"/>
      <c r="K14" s="1601"/>
      <c r="L14" s="1601"/>
      <c r="M14" s="1601"/>
      <c r="N14" s="1601"/>
      <c r="O14" s="1601"/>
      <c r="P14" s="1601"/>
      <c r="Q14" s="1601"/>
      <c r="R14" s="1601"/>
      <c r="S14" s="1602"/>
      <c r="T14" s="1125">
        <f>'Basis &amp; Credits'!T14</f>
        <v>0</v>
      </c>
      <c r="U14" s="1147"/>
      <c r="V14" s="1147"/>
      <c r="W14" s="1147"/>
      <c r="X14" s="1147"/>
      <c r="Y14" s="1125">
        <f>'Basis &amp; Credits'!Y14</f>
        <v>0</v>
      </c>
      <c r="Z14" s="1147"/>
      <c r="AA14" s="1147"/>
      <c r="AB14" s="1147"/>
      <c r="AC14" s="1147"/>
      <c r="AD14" s="1147">
        <f>'Basis &amp; Credits'!AD14</f>
        <v>0</v>
      </c>
      <c r="AE14" s="1147"/>
      <c r="AF14" s="1147"/>
      <c r="AG14" s="1147"/>
      <c r="AH14" s="1147"/>
      <c r="AI14" s="1147">
        <f>'Basis &amp; Credits'!AI14</f>
        <v>0</v>
      </c>
      <c r="AJ14" s="1147"/>
      <c r="AK14" s="1147"/>
      <c r="AL14" s="1147"/>
      <c r="AM14" s="1147"/>
    </row>
    <row r="15" spans="1:40" ht="12.9" customHeight="1">
      <c r="B15" s="8"/>
      <c r="C15" s="1601" t="s">
        <v>804</v>
      </c>
      <c r="D15" s="1601"/>
      <c r="E15" s="1601"/>
      <c r="F15" s="1601"/>
      <c r="G15" s="1601"/>
      <c r="H15" s="1601"/>
      <c r="I15" s="1601"/>
      <c r="J15" s="1601"/>
      <c r="K15" s="1601"/>
      <c r="L15" s="1601"/>
      <c r="M15" s="1601"/>
      <c r="N15" s="1601"/>
      <c r="O15" s="1601"/>
      <c r="P15" s="1601"/>
      <c r="Q15" s="1601"/>
      <c r="R15" s="1601"/>
      <c r="S15" s="1602"/>
      <c r="T15" s="1125">
        <f>'Basis &amp; Credits'!T15</f>
        <v>0</v>
      </c>
      <c r="U15" s="1147"/>
      <c r="V15" s="1147"/>
      <c r="W15" s="1147"/>
      <c r="X15" s="1147"/>
      <c r="Y15" s="1125">
        <f>'Basis &amp; Credits'!Y15</f>
        <v>0</v>
      </c>
      <c r="Z15" s="1147"/>
      <c r="AA15" s="1147"/>
      <c r="AB15" s="1147"/>
      <c r="AC15" s="1147"/>
      <c r="AD15" s="1147">
        <f>'Basis &amp; Credits'!AD15</f>
        <v>0</v>
      </c>
      <c r="AE15" s="1147"/>
      <c r="AF15" s="1147"/>
      <c r="AG15" s="1147"/>
      <c r="AH15" s="1147"/>
      <c r="AI15" s="1147">
        <f>'Basis &amp; Credits'!AI15</f>
        <v>0</v>
      </c>
      <c r="AJ15" s="1147"/>
      <c r="AK15" s="1147"/>
      <c r="AL15" s="1147"/>
      <c r="AM15" s="1147"/>
    </row>
    <row r="16" spans="1:40" ht="12.9" customHeight="1">
      <c r="B16" s="8"/>
      <c r="C16" s="1600" t="s">
        <v>1055</v>
      </c>
      <c r="D16" s="1600"/>
      <c r="E16" s="1600"/>
      <c r="F16" s="1600"/>
      <c r="G16" s="1600"/>
      <c r="H16" s="1600"/>
      <c r="I16" s="1600"/>
      <c r="J16" s="1600"/>
      <c r="K16" s="1600"/>
      <c r="L16" s="1600"/>
      <c r="M16" s="1600"/>
      <c r="N16" s="1600"/>
      <c r="O16" s="1600"/>
      <c r="P16" s="1600"/>
      <c r="Q16" s="1600"/>
      <c r="R16" s="1600"/>
      <c r="S16" s="1603"/>
      <c r="T16" s="1125">
        <f>'Basis &amp; Credits'!T16</f>
        <v>0</v>
      </c>
      <c r="U16" s="1147"/>
      <c r="V16" s="1147"/>
      <c r="W16" s="1147"/>
      <c r="X16" s="1147"/>
      <c r="Y16" s="1125">
        <f>'Basis &amp; Credits'!Y16</f>
        <v>0</v>
      </c>
      <c r="Z16" s="1147"/>
      <c r="AA16" s="1147"/>
      <c r="AB16" s="1147"/>
      <c r="AC16" s="1147"/>
      <c r="AD16" s="1147">
        <f>'Basis &amp; Credits'!AD16</f>
        <v>0</v>
      </c>
      <c r="AE16" s="1147"/>
      <c r="AF16" s="1147"/>
      <c r="AG16" s="1147"/>
      <c r="AH16" s="1147"/>
      <c r="AI16" s="1147">
        <f>'Basis &amp; Credits'!AI16</f>
        <v>0</v>
      </c>
      <c r="AJ16" s="1147"/>
      <c r="AK16" s="1147"/>
      <c r="AL16" s="1147"/>
      <c r="AM16" s="1147"/>
    </row>
    <row r="17" spans="1:39" ht="12.9" customHeight="1">
      <c r="B17" s="8"/>
      <c r="C17" s="1601" t="s">
        <v>805</v>
      </c>
      <c r="D17" s="1601"/>
      <c r="E17" s="1601"/>
      <c r="F17" s="1601"/>
      <c r="G17" s="1601"/>
      <c r="H17" s="1601"/>
      <c r="I17" s="1601"/>
      <c r="J17" s="1601"/>
      <c r="K17" s="1601"/>
      <c r="L17" s="1601"/>
      <c r="M17" s="1601"/>
      <c r="N17" s="1601"/>
      <c r="O17" s="1601"/>
      <c r="P17" s="1601"/>
      <c r="Q17" s="1601"/>
      <c r="R17" s="1601"/>
      <c r="S17" s="1602"/>
      <c r="T17" s="1125">
        <f>'Basis &amp; Credits'!T17</f>
        <v>0</v>
      </c>
      <c r="U17" s="1147"/>
      <c r="V17" s="1147"/>
      <c r="W17" s="1147"/>
      <c r="X17" s="1147"/>
      <c r="Y17" s="1125">
        <f>'Basis &amp; Credits'!Y17</f>
        <v>0</v>
      </c>
      <c r="Z17" s="1147"/>
      <c r="AA17" s="1147"/>
      <c r="AB17" s="1147"/>
      <c r="AC17" s="1147"/>
      <c r="AD17" s="1147">
        <f>'Basis &amp; Credits'!AD17</f>
        <v>0</v>
      </c>
      <c r="AE17" s="1147"/>
      <c r="AF17" s="1147"/>
      <c r="AG17" s="1147"/>
      <c r="AH17" s="1147"/>
      <c r="AI17" s="1147">
        <f>'Basis &amp; Credits'!AI17</f>
        <v>0</v>
      </c>
      <c r="AJ17" s="1147"/>
      <c r="AK17" s="1147"/>
      <c r="AL17" s="1147"/>
      <c r="AM17" s="1147"/>
    </row>
    <row r="18" spans="1:39" ht="12.9" customHeight="1">
      <c r="B18" s="600"/>
      <c r="C18" s="1600" t="s">
        <v>1425</v>
      </c>
      <c r="D18" s="1601"/>
      <c r="E18" s="1601"/>
      <c r="F18" s="1601"/>
      <c r="G18" s="1601"/>
      <c r="H18" s="1601"/>
      <c r="I18" s="1601"/>
      <c r="J18" s="1601"/>
      <c r="K18" s="1601"/>
      <c r="L18" s="1601"/>
      <c r="M18" s="1601"/>
      <c r="N18" s="1601"/>
      <c r="O18" s="1601"/>
      <c r="P18" s="1601"/>
      <c r="Q18" s="1601"/>
      <c r="R18" s="1601"/>
      <c r="S18" s="1602"/>
      <c r="T18" s="1123">
        <f>'Basis &amp; Credits'!T18</f>
        <v>0</v>
      </c>
      <c r="U18" s="1124"/>
      <c r="V18" s="1124"/>
      <c r="W18" s="1124"/>
      <c r="X18" s="1125"/>
      <c r="Y18" s="1125">
        <f>'Basis &amp; Credits'!Y18</f>
        <v>0</v>
      </c>
      <c r="Z18" s="1147"/>
      <c r="AA18" s="1147"/>
      <c r="AB18" s="1147"/>
      <c r="AC18" s="1147"/>
      <c r="AD18" s="1147">
        <f>'Basis &amp; Credits'!AD18</f>
        <v>0</v>
      </c>
      <c r="AE18" s="1147"/>
      <c r="AF18" s="1147"/>
      <c r="AG18" s="1147"/>
      <c r="AH18" s="1147"/>
      <c r="AI18" s="1147">
        <f>'Basis &amp; Credits'!AI18</f>
        <v>0</v>
      </c>
      <c r="AJ18" s="1147"/>
      <c r="AK18" s="1147"/>
      <c r="AL18" s="1147"/>
      <c r="AM18" s="1147"/>
    </row>
    <row r="19" spans="1:39" ht="12.9" customHeight="1">
      <c r="B19" s="490"/>
      <c r="C19" s="1577" t="str">
        <f>'Basis &amp; Credits'!C19:S19</f>
        <v>Subtract (specify other ineligible amounts):</v>
      </c>
      <c r="D19" s="1577"/>
      <c r="E19" s="1577"/>
      <c r="F19" s="1577"/>
      <c r="G19" s="1577"/>
      <c r="H19" s="1577"/>
      <c r="I19" s="1577"/>
      <c r="J19" s="1577"/>
      <c r="K19" s="1577"/>
      <c r="L19" s="1577"/>
      <c r="M19" s="1577"/>
      <c r="N19" s="1577"/>
      <c r="O19" s="1577"/>
      <c r="P19" s="1577"/>
      <c r="Q19" s="1577"/>
      <c r="R19" s="1577"/>
      <c r="S19" s="1578"/>
      <c r="T19" s="1125">
        <f>'Basis &amp; Credits'!T19</f>
        <v>0</v>
      </c>
      <c r="U19" s="1147"/>
      <c r="V19" s="1147"/>
      <c r="W19" s="1147"/>
      <c r="X19" s="1147"/>
      <c r="Y19" s="1125">
        <f>'Basis &amp; Credits'!Y19</f>
        <v>0</v>
      </c>
      <c r="Z19" s="1147"/>
      <c r="AA19" s="1147"/>
      <c r="AB19" s="1147"/>
      <c r="AC19" s="1147"/>
      <c r="AD19" s="1147">
        <f>'Basis &amp; Credits'!AD19</f>
        <v>0</v>
      </c>
      <c r="AE19" s="1147"/>
      <c r="AF19" s="1147"/>
      <c r="AG19" s="1147"/>
      <c r="AH19" s="1147"/>
      <c r="AI19" s="1147">
        <f>'Basis &amp; Credits'!AI19</f>
        <v>0</v>
      </c>
      <c r="AJ19" s="1147"/>
      <c r="AK19" s="1147"/>
      <c r="AL19" s="1147"/>
      <c r="AM19" s="1147"/>
    </row>
    <row r="20" spans="1:39" ht="12.9" customHeight="1">
      <c r="B20" s="1144" t="s">
        <v>806</v>
      </c>
      <c r="C20" s="1145"/>
      <c r="D20" s="1145"/>
      <c r="E20" s="1145"/>
      <c r="F20" s="1145"/>
      <c r="G20" s="1145"/>
      <c r="H20" s="1145"/>
      <c r="I20" s="1145"/>
      <c r="J20" s="1145"/>
      <c r="K20" s="1145"/>
      <c r="L20" s="1145"/>
      <c r="M20" s="1145"/>
      <c r="N20" s="1145"/>
      <c r="O20" s="1145"/>
      <c r="P20" s="1145"/>
      <c r="Q20" s="1145"/>
      <c r="R20" s="1145"/>
      <c r="S20" s="1146"/>
      <c r="T20" s="1589">
        <f>SUM(T13:X19)</f>
        <v>0</v>
      </c>
      <c r="U20" s="1132"/>
      <c r="V20" s="1132"/>
      <c r="W20" s="1132"/>
      <c r="X20" s="1132"/>
      <c r="Y20" s="1589">
        <f>SUM(Y13:AC19)</f>
        <v>0</v>
      </c>
      <c r="Z20" s="1132"/>
      <c r="AA20" s="1132"/>
      <c r="AB20" s="1132"/>
      <c r="AC20" s="1132"/>
      <c r="AD20" s="1132">
        <f>SUM(AD13:AH19)</f>
        <v>0</v>
      </c>
      <c r="AE20" s="1132"/>
      <c r="AF20" s="1132"/>
      <c r="AG20" s="1132"/>
      <c r="AH20" s="1132"/>
      <c r="AI20" s="1132">
        <f>SUM(AI13:AM19)</f>
        <v>0</v>
      </c>
      <c r="AJ20" s="1132"/>
      <c r="AK20" s="1132"/>
      <c r="AL20" s="1132"/>
      <c r="AM20" s="1132"/>
    </row>
    <row r="21" spans="1:39" ht="12.9" customHeight="1">
      <c r="B21" s="1144" t="s">
        <v>1782</v>
      </c>
      <c r="C21" s="1145"/>
      <c r="D21" s="1145"/>
      <c r="E21" s="1145"/>
      <c r="F21" s="1145"/>
      <c r="G21" s="1145"/>
      <c r="H21" s="1145"/>
      <c r="I21" s="1145"/>
      <c r="J21" s="1145"/>
      <c r="K21" s="1145"/>
      <c r="L21" s="1145"/>
      <c r="M21" s="1145"/>
      <c r="N21" s="1145"/>
      <c r="O21" s="1145"/>
      <c r="P21" s="1145"/>
      <c r="Q21" s="1145"/>
      <c r="R21" s="1145"/>
      <c r="S21" s="1146"/>
      <c r="T21" s="1125">
        <v>0</v>
      </c>
      <c r="U21" s="1147"/>
      <c r="V21" s="1147"/>
      <c r="W21" s="1147"/>
      <c r="X21" s="1147"/>
      <c r="Y21" s="1125">
        <f>'Basis &amp; Credits'!J21</f>
        <v>0</v>
      </c>
      <c r="Z21" s="1147"/>
      <c r="AA21" s="1147"/>
      <c r="AB21" s="1147"/>
      <c r="AC21" s="1147"/>
      <c r="AD21" s="1147">
        <f>'Basis &amp; Credits'!O21</f>
        <v>0</v>
      </c>
      <c r="AE21" s="1147"/>
      <c r="AF21" s="1147"/>
      <c r="AG21" s="1147"/>
      <c r="AH21" s="1147"/>
      <c r="AI21" s="1147">
        <v>0</v>
      </c>
      <c r="AJ21" s="1147"/>
      <c r="AK21" s="1147"/>
      <c r="AL21" s="1147"/>
      <c r="AM21" s="1147"/>
    </row>
    <row r="22" spans="1:39" ht="12.9" customHeight="1">
      <c r="B22" s="1144" t="s">
        <v>807</v>
      </c>
      <c r="C22" s="1145"/>
      <c r="D22" s="1145"/>
      <c r="E22" s="1145"/>
      <c r="F22" s="1145"/>
      <c r="G22" s="1145"/>
      <c r="H22" s="1145"/>
      <c r="I22" s="1145"/>
      <c r="J22" s="1145"/>
      <c r="K22" s="1145"/>
      <c r="L22" s="1145"/>
      <c r="M22" s="1145"/>
      <c r="N22" s="1145"/>
      <c r="O22" s="1145"/>
      <c r="P22" s="1145"/>
      <c r="Q22" s="1145"/>
      <c r="R22" s="1145"/>
      <c r="S22" s="1146"/>
      <c r="T22" s="1590">
        <f>(T20+T21)*-1</f>
        <v>0</v>
      </c>
      <c r="U22" s="1591"/>
      <c r="V22" s="1591"/>
      <c r="W22" s="1591"/>
      <c r="X22" s="1591"/>
      <c r="Y22" s="1590">
        <f>(Y20+Y21)*-1</f>
        <v>0</v>
      </c>
      <c r="Z22" s="1591"/>
      <c r="AA22" s="1591"/>
      <c r="AB22" s="1591"/>
      <c r="AC22" s="1591"/>
      <c r="AD22" s="1590">
        <f>(AD20+AD21)*-1</f>
        <v>0</v>
      </c>
      <c r="AE22" s="1591"/>
      <c r="AF22" s="1591"/>
      <c r="AG22" s="1591"/>
      <c r="AH22" s="1591"/>
      <c r="AI22" s="1590">
        <f>(AI20+AI21)*-1</f>
        <v>0</v>
      </c>
      <c r="AJ22" s="1591"/>
      <c r="AK22" s="1591"/>
      <c r="AL22" s="1591"/>
      <c r="AM22" s="1591"/>
    </row>
    <row r="23" spans="1:39" ht="12.9" customHeight="1">
      <c r="B23" s="1144" t="s">
        <v>808</v>
      </c>
      <c r="C23" s="1145"/>
      <c r="D23" s="1145"/>
      <c r="E23" s="1145"/>
      <c r="F23" s="1145"/>
      <c r="G23" s="1145"/>
      <c r="H23" s="1145"/>
      <c r="I23" s="1145"/>
      <c r="J23" s="1145"/>
      <c r="K23" s="1145"/>
      <c r="L23" s="1145"/>
      <c r="M23" s="1145"/>
      <c r="N23" s="1145"/>
      <c r="O23" s="1145"/>
      <c r="P23" s="1145"/>
      <c r="Q23" s="1145"/>
      <c r="R23" s="1145"/>
      <c r="S23" s="1146"/>
      <c r="T23" s="1589">
        <f>T11+T22</f>
        <v>41337612</v>
      </c>
      <c r="U23" s="1132"/>
      <c r="V23" s="1132"/>
      <c r="W23" s="1132"/>
      <c r="X23" s="1132"/>
      <c r="Y23" s="1589">
        <f>Y11+Y22</f>
        <v>0</v>
      </c>
      <c r="Z23" s="1132"/>
      <c r="AA23" s="1132"/>
      <c r="AB23" s="1132"/>
      <c r="AC23" s="1132"/>
      <c r="AD23" s="1589">
        <f>AD11+AD22</f>
        <v>0</v>
      </c>
      <c r="AE23" s="1132"/>
      <c r="AF23" s="1132"/>
      <c r="AG23" s="1132"/>
      <c r="AH23" s="1132"/>
      <c r="AI23" s="1589">
        <f>AI11+AI22</f>
        <v>0</v>
      </c>
      <c r="AJ23" s="1132"/>
      <c r="AK23" s="1132"/>
      <c r="AL23" s="1132"/>
      <c r="AM23" s="1132"/>
    </row>
    <row r="24" spans="1:39" ht="12.9" customHeight="1">
      <c r="B24" s="1144" t="s">
        <v>1268</v>
      </c>
      <c r="C24" s="1145"/>
      <c r="D24" s="1145"/>
      <c r="E24" s="1145"/>
      <c r="F24" s="1145"/>
      <c r="G24" s="1145"/>
      <c r="H24" s="1145"/>
      <c r="I24" s="1145"/>
      <c r="J24" s="1145"/>
      <c r="K24" s="1145"/>
      <c r="L24" s="1145"/>
      <c r="M24" s="1145"/>
      <c r="N24" s="1145"/>
      <c r="O24" s="1145"/>
      <c r="P24" s="1145"/>
      <c r="Q24" s="1145"/>
      <c r="R24" s="1145"/>
      <c r="S24" s="1146"/>
      <c r="T24" s="1587">
        <f>Application!AD979</f>
        <v>0</v>
      </c>
      <c r="U24" s="1588"/>
      <c r="V24" s="1588"/>
      <c r="W24" s="1588"/>
      <c r="X24" s="1588"/>
      <c r="Y24" s="1588"/>
      <c r="Z24" s="1588"/>
      <c r="AA24" s="1588"/>
      <c r="AB24" s="1588"/>
      <c r="AC24" s="1588"/>
      <c r="AD24" s="1588"/>
      <c r="AE24" s="1588"/>
      <c r="AF24" s="1588"/>
      <c r="AG24" s="1588"/>
      <c r="AH24" s="1588"/>
      <c r="AI24" s="1588"/>
      <c r="AJ24" s="1588"/>
      <c r="AK24" s="1588"/>
      <c r="AL24" s="1588"/>
      <c r="AM24" s="1589"/>
    </row>
    <row r="25" spans="1:39" ht="12.9" customHeight="1">
      <c r="B25" s="1579" t="s">
        <v>1818</v>
      </c>
      <c r="C25" s="1580"/>
      <c r="D25" s="1580"/>
      <c r="E25" s="1580"/>
      <c r="F25" s="1580"/>
      <c r="G25" s="1580"/>
      <c r="H25" s="1580"/>
      <c r="I25" s="1580"/>
      <c r="J25" s="1580"/>
      <c r="K25" s="1580"/>
      <c r="L25" s="1580"/>
      <c r="M25" s="1580"/>
      <c r="N25" s="1580"/>
      <c r="O25" s="1580"/>
      <c r="P25" s="1580"/>
      <c r="Q25" s="1580"/>
      <c r="R25" s="1580"/>
      <c r="S25" s="1581"/>
      <c r="T25" s="1593">
        <v>1</v>
      </c>
      <c r="U25" s="1594"/>
      <c r="V25" s="1594"/>
      <c r="W25" s="1594"/>
      <c r="X25" s="1595"/>
      <c r="Y25" s="1593">
        <v>1</v>
      </c>
      <c r="Z25" s="1594"/>
      <c r="AA25" s="1594"/>
      <c r="AB25" s="1594"/>
      <c r="AC25" s="1595"/>
      <c r="AD25" s="1593">
        <v>1</v>
      </c>
      <c r="AE25" s="1594"/>
      <c r="AF25" s="1594"/>
      <c r="AG25" s="1594"/>
      <c r="AH25" s="1595"/>
      <c r="AI25" s="1593">
        <v>1</v>
      </c>
      <c r="AJ25" s="1594"/>
      <c r="AK25" s="1594"/>
      <c r="AL25" s="1594"/>
      <c r="AM25" s="1595"/>
    </row>
    <row r="26" spans="1:39" ht="12.9" customHeight="1">
      <c r="B26" s="1144" t="s">
        <v>809</v>
      </c>
      <c r="C26" s="1145"/>
      <c r="D26" s="1145"/>
      <c r="E26" s="1145"/>
      <c r="F26" s="1145"/>
      <c r="G26" s="1145"/>
      <c r="H26" s="1145"/>
      <c r="I26" s="1145"/>
      <c r="J26" s="1145"/>
      <c r="K26" s="1145"/>
      <c r="L26" s="1145"/>
      <c r="M26" s="1145"/>
      <c r="N26" s="1145"/>
      <c r="O26" s="1145"/>
      <c r="P26" s="1145"/>
      <c r="Q26" s="1145"/>
      <c r="R26" s="1145"/>
      <c r="S26" s="1146"/>
      <c r="T26" s="1200">
        <f>T23*T25</f>
        <v>41337612</v>
      </c>
      <c r="U26" s="1592"/>
      <c r="V26" s="1592"/>
      <c r="W26" s="1592"/>
      <c r="X26" s="1592"/>
      <c r="Y26" s="1200">
        <f>Y23*Y25</f>
        <v>0</v>
      </c>
      <c r="Z26" s="1592"/>
      <c r="AA26" s="1592"/>
      <c r="AB26" s="1592"/>
      <c r="AC26" s="1592"/>
      <c r="AD26" s="1200">
        <f>AD23*AD25</f>
        <v>0</v>
      </c>
      <c r="AE26" s="1592"/>
      <c r="AF26" s="1592"/>
      <c r="AG26" s="1592"/>
      <c r="AH26" s="1592"/>
      <c r="AI26" s="1200">
        <f>AI23*AI25</f>
        <v>0</v>
      </c>
      <c r="AJ26" s="1592"/>
      <c r="AK26" s="1592"/>
      <c r="AL26" s="1592"/>
      <c r="AM26" s="1592"/>
    </row>
    <row r="27" spans="1:39" ht="12.9" customHeight="1">
      <c r="A27" s="4"/>
      <c r="B27" s="1582" t="s">
        <v>918</v>
      </c>
      <c r="C27" s="1583"/>
      <c r="D27" s="1583"/>
      <c r="E27" s="1583"/>
      <c r="F27" s="1583"/>
      <c r="G27" s="1583"/>
      <c r="H27" s="1583"/>
      <c r="I27" s="1583"/>
      <c r="J27" s="1583"/>
      <c r="K27" s="1583"/>
      <c r="L27" s="1583"/>
      <c r="M27" s="1583"/>
      <c r="N27" s="1583"/>
      <c r="O27" s="1583"/>
      <c r="P27" s="1583"/>
      <c r="Q27" s="1583"/>
      <c r="R27" s="1583"/>
      <c r="S27" s="1584"/>
      <c r="T27" s="1585">
        <f>Application!AG438</f>
        <v>1</v>
      </c>
      <c r="U27" s="1586"/>
      <c r="V27" s="1586"/>
      <c r="W27" s="1586"/>
      <c r="X27" s="1586"/>
      <c r="Y27" s="1585">
        <f>Application!AG438</f>
        <v>1</v>
      </c>
      <c r="Z27" s="1586"/>
      <c r="AA27" s="1586"/>
      <c r="AB27" s="1586"/>
      <c r="AC27" s="1586"/>
      <c r="AD27" s="1585">
        <f>Application!AG438</f>
        <v>1</v>
      </c>
      <c r="AE27" s="1586"/>
      <c r="AF27" s="1586"/>
      <c r="AG27" s="1586"/>
      <c r="AH27" s="1586"/>
      <c r="AI27" s="1585">
        <f>Application!AG438</f>
        <v>1</v>
      </c>
      <c r="AJ27" s="1586"/>
      <c r="AK27" s="1586"/>
      <c r="AL27" s="1586"/>
      <c r="AM27" s="1586"/>
    </row>
    <row r="28" spans="1:39" ht="12.9" customHeight="1">
      <c r="A28" s="3"/>
      <c r="B28" s="1144" t="s">
        <v>882</v>
      </c>
      <c r="C28" s="1145"/>
      <c r="D28" s="1145"/>
      <c r="E28" s="1145"/>
      <c r="F28" s="1145"/>
      <c r="G28" s="1145"/>
      <c r="H28" s="1145"/>
      <c r="I28" s="1145"/>
      <c r="J28" s="1145"/>
      <c r="K28" s="1145"/>
      <c r="L28" s="1145"/>
      <c r="M28" s="1145"/>
      <c r="N28" s="1145"/>
      <c r="O28" s="1145"/>
      <c r="P28" s="1145"/>
      <c r="Q28" s="1145"/>
      <c r="R28" s="1145"/>
      <c r="S28" s="1146"/>
      <c r="T28" s="1200">
        <f>IF(ISERROR((T26*T27)),0,(T26*T27))</f>
        <v>41337612</v>
      </c>
      <c r="U28" s="1592"/>
      <c r="V28" s="1592"/>
      <c r="W28" s="1592"/>
      <c r="X28" s="1592"/>
      <c r="Y28" s="1200">
        <f>IF(ISERROR((Y26*Y27)),0,(Y26*Y27))</f>
        <v>0</v>
      </c>
      <c r="Z28" s="1592"/>
      <c r="AA28" s="1592"/>
      <c r="AB28" s="1592"/>
      <c r="AC28" s="1592"/>
      <c r="AD28" s="1200">
        <f>IF(ISERROR((AD26*AD27)),0,(AD26*AD27))</f>
        <v>0</v>
      </c>
      <c r="AE28" s="1592"/>
      <c r="AF28" s="1592"/>
      <c r="AG28" s="1592"/>
      <c r="AH28" s="1592"/>
      <c r="AI28" s="1200">
        <f>IF(ISERROR((AI26*AI27)),0,(AI26*AI27))</f>
        <v>0</v>
      </c>
      <c r="AJ28" s="1592"/>
      <c r="AK28" s="1592"/>
      <c r="AL28" s="1592"/>
      <c r="AM28" s="1592"/>
    </row>
    <row r="29" spans="1:39" ht="12.9" customHeight="1">
      <c r="B29" s="1144" t="s">
        <v>657</v>
      </c>
      <c r="C29" s="1145"/>
      <c r="D29" s="1145"/>
      <c r="E29" s="1145"/>
      <c r="F29" s="1145"/>
      <c r="G29" s="1145"/>
      <c r="H29" s="1145"/>
      <c r="I29" s="1145"/>
      <c r="J29" s="1145"/>
      <c r="K29" s="1145"/>
      <c r="L29" s="1145"/>
      <c r="M29" s="1145"/>
      <c r="N29" s="1145"/>
      <c r="O29" s="1145"/>
      <c r="P29" s="1145"/>
      <c r="Q29" s="1145"/>
      <c r="R29" s="1145"/>
      <c r="S29" s="1146"/>
      <c r="T29" s="1587">
        <f>T28+Y28+AD28+AI28</f>
        <v>41337612</v>
      </c>
      <c r="U29" s="1588"/>
      <c r="V29" s="1588"/>
      <c r="W29" s="1588"/>
      <c r="X29" s="1588"/>
      <c r="Y29" s="1588"/>
      <c r="Z29" s="1588"/>
      <c r="AA29" s="1588"/>
      <c r="AB29" s="1588"/>
      <c r="AC29" s="1588"/>
      <c r="AD29" s="1588"/>
      <c r="AE29" s="1588"/>
      <c r="AF29" s="1588"/>
      <c r="AG29" s="1588"/>
      <c r="AH29" s="1588"/>
      <c r="AI29" s="1588"/>
      <c r="AJ29" s="1588"/>
      <c r="AK29" s="1588"/>
      <c r="AL29" s="1588"/>
      <c r="AM29" s="1589"/>
    </row>
    <row r="30" spans="1:39" ht="12.9"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220</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6" t="s">
        <v>1674</v>
      </c>
      <c r="Z35" s="1596"/>
      <c r="AA35" s="1596"/>
      <c r="AB35" s="1596"/>
      <c r="AC35" s="1596"/>
      <c r="AD35" s="1189" t="s">
        <v>45</v>
      </c>
      <c r="AE35" s="1189"/>
      <c r="AF35" s="1189"/>
      <c r="AG35" s="1189"/>
      <c r="AH35" s="1189"/>
    </row>
    <row r="36" spans="1:40" ht="12.9" customHeight="1">
      <c r="B36" s="204"/>
      <c r="X36" s="71"/>
      <c r="Y36" s="1596"/>
      <c r="Z36" s="1596"/>
      <c r="AA36" s="1596"/>
      <c r="AB36" s="1596"/>
      <c r="AC36" s="1596"/>
      <c r="AD36" s="1189"/>
      <c r="AE36" s="1189"/>
      <c r="AF36" s="1189"/>
      <c r="AG36" s="1189"/>
      <c r="AH36" s="118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189"/>
      <c r="AE37" s="1189"/>
      <c r="AF37" s="1189"/>
      <c r="AG37" s="1189"/>
      <c r="AH37" s="1189"/>
    </row>
    <row r="38" spans="1:40" ht="12.9" customHeight="1">
      <c r="A38" s="3"/>
      <c r="B38" s="1144" t="s">
        <v>882</v>
      </c>
      <c r="C38" s="1145"/>
      <c r="D38" s="1145"/>
      <c r="E38" s="1145"/>
      <c r="F38" s="1145"/>
      <c r="G38" s="1145"/>
      <c r="H38" s="1145"/>
      <c r="I38" s="1145"/>
      <c r="J38" s="1145"/>
      <c r="K38" s="1145"/>
      <c r="L38" s="1145"/>
      <c r="M38" s="1145"/>
      <c r="N38" s="1145"/>
      <c r="O38" s="1145"/>
      <c r="P38" s="1145"/>
      <c r="Q38" s="1145"/>
      <c r="R38" s="1145"/>
      <c r="S38" s="1145"/>
      <c r="T38" s="1145"/>
      <c r="U38" s="1145"/>
      <c r="V38" s="1145"/>
      <c r="W38" s="1145"/>
      <c r="X38" s="1146"/>
      <c r="Y38" s="1132">
        <f>IF(T24&gt;=(T23+Y23+AD23+AI23),T28+Y28,0)</f>
        <v>0</v>
      </c>
      <c r="Z38" s="1132"/>
      <c r="AA38" s="1132"/>
      <c r="AB38" s="1132"/>
      <c r="AC38" s="1132"/>
      <c r="AD38" s="1132">
        <f>IF(T24&gt;=(T23+Y23+AD23+AI23),AD28+AI28,0)</f>
        <v>0</v>
      </c>
      <c r="AE38" s="1132"/>
      <c r="AF38" s="1132"/>
      <c r="AG38" s="1132"/>
      <c r="AH38" s="1132"/>
    </row>
    <row r="39" spans="1:40" ht="12.9" customHeight="1">
      <c r="B39" s="1144" t="s">
        <v>800</v>
      </c>
      <c r="C39" s="1145"/>
      <c r="D39" s="1145"/>
      <c r="E39" s="1145"/>
      <c r="F39" s="1145"/>
      <c r="G39" s="1145"/>
      <c r="H39" s="1145"/>
      <c r="I39" s="1145"/>
      <c r="J39" s="1145"/>
      <c r="K39" s="1145"/>
      <c r="L39" s="1145"/>
      <c r="M39" s="1145"/>
      <c r="N39" s="1145"/>
      <c r="O39" s="1145"/>
      <c r="P39" s="1145"/>
      <c r="Q39" s="1145"/>
      <c r="R39" s="1145"/>
      <c r="S39" s="1145"/>
      <c r="T39" s="1145"/>
      <c r="U39" s="1145"/>
      <c r="V39" s="1145"/>
      <c r="W39" s="1145"/>
      <c r="X39" s="1146"/>
      <c r="Y39" s="1942">
        <v>0.09</v>
      </c>
      <c r="Z39" s="1942"/>
      <c r="AA39" s="1942"/>
      <c r="AB39" s="1942"/>
      <c r="AC39" s="1942"/>
      <c r="AD39" s="1629">
        <v>0.04</v>
      </c>
      <c r="AE39" s="1629"/>
      <c r="AF39" s="1629"/>
      <c r="AG39" s="1629"/>
      <c r="AH39" s="1629"/>
    </row>
    <row r="40" spans="1:40" ht="12.9" customHeight="1">
      <c r="A40" s="3"/>
      <c r="B40" s="1144" t="s">
        <v>25</v>
      </c>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6"/>
      <c r="Y40" s="1132">
        <f>ROUND(Y38*Y39,0)</f>
        <v>0</v>
      </c>
      <c r="Z40" s="1132"/>
      <c r="AA40" s="1132"/>
      <c r="AB40" s="1132"/>
      <c r="AC40" s="1132"/>
      <c r="AD40" s="1589">
        <f>ROUND(AD38*AD39,0)</f>
        <v>0</v>
      </c>
      <c r="AE40" s="1132"/>
      <c r="AF40" s="1132"/>
      <c r="AG40" s="1132"/>
      <c r="AH40" s="1132"/>
    </row>
    <row r="41" spans="1:40" ht="12.9" customHeight="1">
      <c r="B41" s="1144" t="s">
        <v>651</v>
      </c>
      <c r="C41" s="1145"/>
      <c r="D41" s="1145"/>
      <c r="E41" s="1145"/>
      <c r="F41" s="1145"/>
      <c r="G41" s="1145"/>
      <c r="H41" s="1145"/>
      <c r="I41" s="1145"/>
      <c r="J41" s="1145"/>
      <c r="K41" s="1145"/>
      <c r="L41" s="1145"/>
      <c r="M41" s="1145"/>
      <c r="N41" s="1145"/>
      <c r="O41" s="1145"/>
      <c r="P41" s="1145"/>
      <c r="Q41" s="1145"/>
      <c r="R41" s="1145"/>
      <c r="S41" s="1145"/>
      <c r="T41" s="1145"/>
      <c r="U41" s="1145"/>
      <c r="V41" s="1145"/>
      <c r="W41" s="1145"/>
      <c r="X41" s="1146"/>
      <c r="Y41" s="1587">
        <f>IF((Y40+AD40)&gt;2500000,2500000,Y40+AD40)</f>
        <v>0</v>
      </c>
      <c r="Z41" s="1588"/>
      <c r="AA41" s="1588"/>
      <c r="AB41" s="1588"/>
      <c r="AC41" s="1588"/>
      <c r="AD41" s="1588"/>
      <c r="AE41" s="1588"/>
      <c r="AF41" s="1588"/>
      <c r="AG41" s="1588"/>
      <c r="AH41" s="1589"/>
    </row>
    <row r="42" spans="1:40" ht="12.9" customHeight="1">
      <c r="A42" s="3"/>
      <c r="B42" s="1619" t="s">
        <v>1208</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126</v>
      </c>
      <c r="C45" s="3" t="s">
        <v>266</v>
      </c>
    </row>
    <row r="46" spans="1:40" ht="12.9" customHeight="1">
      <c r="D46" s="3" t="s">
        <v>267</v>
      </c>
      <c r="AB46" s="1161">
        <f>'Sources and Uses Budget'!B104-'Sources and Uses Budget'!$B$15</f>
        <v>48146709</v>
      </c>
      <c r="AC46" s="1162"/>
      <c r="AD46" s="1162"/>
      <c r="AE46" s="1162"/>
      <c r="AF46" s="1163"/>
    </row>
    <row r="47" spans="1:40" ht="12.9" customHeight="1">
      <c r="D47" s="3" t="s">
        <v>876</v>
      </c>
      <c r="AB47" s="1161">
        <f>Application!AG630-MIN('Sources and Uses Budget'!B15,Application!AG385)</f>
        <v>0</v>
      </c>
      <c r="AC47" s="1162"/>
      <c r="AD47" s="1162"/>
      <c r="AE47" s="1162"/>
      <c r="AF47" s="1163"/>
    </row>
    <row r="48" spans="1:40" ht="12.9" customHeight="1">
      <c r="D48" s="3" t="s">
        <v>401</v>
      </c>
      <c r="AB48" s="1161">
        <f>AB46-AB47</f>
        <v>48146709</v>
      </c>
      <c r="AC48" s="1162"/>
      <c r="AD48" s="1162"/>
      <c r="AE48" s="1162"/>
      <c r="AF48" s="1163"/>
    </row>
    <row r="49" spans="1:40" ht="12.9" customHeight="1">
      <c r="D49" s="3" t="s">
        <v>911</v>
      </c>
      <c r="AA49" s="34"/>
      <c r="AB49" s="1614"/>
      <c r="AC49" s="1615"/>
      <c r="AD49" s="1615"/>
      <c r="AE49" s="1615"/>
      <c r="AF49" s="1616"/>
    </row>
    <row r="50" spans="1:40" s="324" customFormat="1" ht="12.9" customHeight="1">
      <c r="A50"/>
      <c r="B50"/>
      <c r="C50"/>
      <c r="D50"/>
      <c r="E50" s="1623" t="s">
        <v>1414</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8"/>
      <c r="AB50" s="358"/>
      <c r="AC50" s="358"/>
      <c r="AD50" s="358"/>
      <c r="AE50" s="358"/>
      <c r="AF50" s="358"/>
      <c r="AG50"/>
      <c r="AH50"/>
      <c r="AI50"/>
      <c r="AJ50"/>
      <c r="AK50"/>
      <c r="AL50"/>
      <c r="AM50"/>
      <c r="AN50"/>
    </row>
    <row r="51" spans="1:40" s="324"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61">
        <f>ROUND(IF(ISERROR((AB48/AB49)),0,(AB48/AB49)),0)</f>
        <v>0</v>
      </c>
      <c r="AC53" s="1162"/>
      <c r="AD53" s="1162"/>
      <c r="AE53" s="1162"/>
      <c r="AF53" s="1163"/>
    </row>
    <row r="54" spans="1:40" ht="12.9" customHeight="1">
      <c r="D54" s="3" t="s">
        <v>590</v>
      </c>
      <c r="AB54" s="1161">
        <f>(AB53/10)</f>
        <v>0</v>
      </c>
      <c r="AC54" s="1162"/>
      <c r="AD54" s="1162"/>
      <c r="AE54" s="1162"/>
      <c r="AF54" s="1163"/>
    </row>
    <row r="55" spans="1:40" ht="12.9" customHeight="1">
      <c r="D55" s="3" t="s">
        <v>360</v>
      </c>
      <c r="AB55" s="1161">
        <f>(IF((Y41&lt;AB54),Y41,AB54))</f>
        <v>0</v>
      </c>
      <c r="AC55" s="1162"/>
      <c r="AD55" s="1162"/>
      <c r="AE55" s="1162"/>
      <c r="AF55" s="1163"/>
    </row>
    <row r="56" spans="1:40" ht="12.9" customHeight="1">
      <c r="D56" s="3" t="s">
        <v>114</v>
      </c>
      <c r="AB56" s="1161">
        <f>ROUND((10*AB55*AB49),0)</f>
        <v>0</v>
      </c>
      <c r="AC56" s="1162"/>
      <c r="AD56" s="1162"/>
      <c r="AE56" s="1162"/>
      <c r="AF56" s="1163"/>
    </row>
    <row r="57" spans="1:40" ht="12.9" customHeight="1">
      <c r="D57" s="3"/>
      <c r="AB57" s="276"/>
      <c r="AC57" s="276"/>
      <c r="AD57" s="276"/>
      <c r="AE57" s="276"/>
      <c r="AF57" s="276"/>
    </row>
    <row r="58" spans="1:40" ht="12.9" customHeight="1">
      <c r="D58" s="3" t="s">
        <v>113</v>
      </c>
      <c r="AB58" s="1180">
        <f>AB48-AB56</f>
        <v>48146709</v>
      </c>
      <c r="AC58" s="1180"/>
      <c r="AD58" s="1180"/>
      <c r="AE58" s="1180"/>
      <c r="AF58" s="118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26" t="s">
        <v>1821</v>
      </c>
      <c r="B60" s="1626"/>
      <c r="C60" s="1626"/>
      <c r="D60" s="1626"/>
      <c r="E60" s="1626"/>
      <c r="F60" s="1626"/>
      <c r="G60" s="1626"/>
      <c r="H60" s="1626"/>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626"/>
      <c r="AM60" s="1626"/>
      <c r="AN60" s="1626"/>
    </row>
    <row r="61" spans="1:40" ht="12.9"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 customHeight="1">
      <c r="A62" s="3" t="s">
        <v>129</v>
      </c>
      <c r="C62" s="3" t="s">
        <v>538</v>
      </c>
      <c r="Y62" s="1628" t="s">
        <v>314</v>
      </c>
      <c r="Z62" s="1628"/>
      <c r="AA62" s="1628"/>
      <c r="AB62" s="1628"/>
      <c r="AC62" s="1628"/>
      <c r="AD62" s="1628" t="s">
        <v>45</v>
      </c>
      <c r="AE62" s="1628"/>
      <c r="AF62" s="1628"/>
      <c r="AG62" s="1628"/>
      <c r="AH62" s="1628"/>
    </row>
    <row r="63" spans="1:40" ht="12.9"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2">
        <f>Y28</f>
        <v>0</v>
      </c>
      <c r="Z63" s="1617"/>
      <c r="AA63" s="1617"/>
      <c r="AB63" s="1617"/>
      <c r="AC63" s="1617"/>
      <c r="AD63" s="1132">
        <f>AI28</f>
        <v>0</v>
      </c>
      <c r="AE63" s="1617"/>
      <c r="AF63" s="1617"/>
      <c r="AG63" s="1617"/>
      <c r="AH63" s="1617"/>
    </row>
    <row r="64" spans="1:40" ht="12.9" customHeight="1">
      <c r="C64" s="3"/>
      <c r="E64" s="1627" t="s">
        <v>1340</v>
      </c>
      <c r="F64" s="1627"/>
      <c r="G64" s="1627"/>
      <c r="H64" s="1627"/>
      <c r="I64" s="1627"/>
      <c r="J64" s="1627"/>
      <c r="K64" s="1627"/>
      <c r="L64" s="1627"/>
      <c r="M64" s="1627"/>
      <c r="N64" s="1627"/>
      <c r="O64" s="1627"/>
      <c r="P64" s="1627"/>
      <c r="Q64" s="1627"/>
      <c r="R64" s="1627"/>
      <c r="S64" s="1627"/>
      <c r="T64" s="1627"/>
      <c r="U64" s="1627"/>
      <c r="V64" s="1627"/>
      <c r="W64" s="1627"/>
      <c r="X64" s="1627"/>
      <c r="Y64" s="1627"/>
      <c r="Z64" s="1627"/>
      <c r="AA64" s="1627"/>
      <c r="AB64" s="1627"/>
      <c r="AC64" s="1627"/>
      <c r="AD64" s="1627"/>
      <c r="AE64" s="1627"/>
      <c r="AF64" s="1627"/>
      <c r="AG64" s="1627"/>
      <c r="AH64" s="1627"/>
    </row>
    <row r="65" spans="1:34" ht="32.25" customHeight="1">
      <c r="C65" s="3"/>
      <c r="E65" s="1627"/>
      <c r="F65" s="1627"/>
      <c r="G65" s="1627"/>
      <c r="H65" s="1627"/>
      <c r="I65" s="1627"/>
      <c r="J65" s="1627"/>
      <c r="K65" s="1627"/>
      <c r="L65" s="1627"/>
      <c r="M65" s="1627"/>
      <c r="N65" s="1627"/>
      <c r="O65" s="1627"/>
      <c r="P65" s="1627"/>
      <c r="Q65" s="1627"/>
      <c r="R65" s="1627"/>
      <c r="S65" s="1627"/>
      <c r="T65" s="1627"/>
      <c r="U65" s="1627"/>
      <c r="V65" s="1627"/>
      <c r="W65" s="1627"/>
      <c r="X65" s="1627"/>
      <c r="Y65" s="1627"/>
      <c r="Z65" s="1627"/>
      <c r="AA65" s="1627"/>
      <c r="AB65" s="1627"/>
      <c r="AC65" s="1627"/>
      <c r="AD65" s="1627"/>
      <c r="AE65" s="1627"/>
      <c r="AF65" s="1627"/>
      <c r="AG65" s="1627"/>
      <c r="AH65" s="1627"/>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3">
        <v>0.3</v>
      </c>
      <c r="Z66" s="1613"/>
      <c r="AA66" s="1613"/>
      <c r="AB66" s="1613"/>
      <c r="AC66" s="1613"/>
      <c r="AD66" s="1613">
        <v>0.13</v>
      </c>
      <c r="AE66" s="1613"/>
      <c r="AF66" s="1613"/>
      <c r="AG66" s="1613"/>
      <c r="AH66" s="1613"/>
    </row>
    <row r="67" spans="1:34" ht="12.9" customHeight="1">
      <c r="C67" s="3"/>
      <c r="D67" s="3" t="s">
        <v>983</v>
      </c>
      <c r="Y67" s="1132">
        <f>ROUND(Y63*Y66,0)</f>
        <v>0</v>
      </c>
      <c r="Z67" s="1617"/>
      <c r="AA67" s="1617"/>
      <c r="AB67" s="1617"/>
      <c r="AC67" s="1617"/>
      <c r="AD67" s="1132" t="str">
        <f>IF(OR(Application!D211="At-Risk",Application!D211="At-Risk/Located in Rural Census Tract",Application!D214="At-Risk"),ROUND(AD63*AD66,0),"$0")</f>
        <v>$0</v>
      </c>
      <c r="AE67" s="1132"/>
      <c r="AF67" s="1132"/>
      <c r="AG67" s="1132"/>
      <c r="AH67" s="1132"/>
    </row>
    <row r="68" spans="1:34" ht="12.9" customHeight="1">
      <c r="C68" s="3"/>
      <c r="E68" s="3"/>
      <c r="AB68" s="2"/>
      <c r="AC68" s="2"/>
      <c r="AD68" s="2"/>
      <c r="AE68" s="2"/>
      <c r="AF68" s="2"/>
    </row>
    <row r="69" spans="1:34" ht="12.9" customHeight="1">
      <c r="A69" s="3" t="s">
        <v>130</v>
      </c>
      <c r="C69" s="3" t="s">
        <v>268</v>
      </c>
    </row>
    <row r="70" spans="1:34" ht="12.9" customHeight="1">
      <c r="A70" s="3"/>
      <c r="C70" s="3"/>
      <c r="D70" s="3" t="s">
        <v>912</v>
      </c>
      <c r="AB70" s="1614"/>
      <c r="AC70" s="1615"/>
      <c r="AD70" s="1615"/>
      <c r="AE70" s="1615"/>
      <c r="AF70" s="1616"/>
    </row>
    <row r="71" spans="1:34" ht="12.9" customHeight="1">
      <c r="A71" s="3"/>
      <c r="C71" s="3"/>
      <c r="D71" s="3"/>
      <c r="E71" s="1618" t="s">
        <v>1816</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3"/>
      <c r="AB71" s="253"/>
      <c r="AC71" s="253"/>
    </row>
    <row r="72" spans="1:34" ht="12.9"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3"/>
      <c r="AB72" s="253"/>
      <c r="AC72" s="253"/>
    </row>
    <row r="73" spans="1:34" ht="12.9"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503">
        <f>ROUND(IF(ISERROR((AB58/AB70)),0,(AB58/AB70)),0)</f>
        <v>0</v>
      </c>
      <c r="AC75" s="1503"/>
      <c r="AD75" s="1503"/>
      <c r="AE75" s="1503"/>
      <c r="AF75" s="1503"/>
    </row>
    <row r="76" spans="1:34" ht="12.9" customHeight="1">
      <c r="C76" s="3"/>
      <c r="D76" s="3" t="s">
        <v>112</v>
      </c>
      <c r="AB76" s="1519">
        <f>IF((Y67+AD67&lt;AB75),Y67+AD67,AB75)</f>
        <v>0</v>
      </c>
      <c r="AC76" s="1520"/>
      <c r="AD76" s="1520"/>
      <c r="AE76" s="1520"/>
      <c r="AF76" s="1521"/>
    </row>
    <row r="77" spans="1:34" ht="12.9" customHeight="1">
      <c r="C77" s="3"/>
      <c r="D77" s="3" t="s">
        <v>984</v>
      </c>
      <c r="AB77" s="1612">
        <f>AB76*AB70</f>
        <v>0</v>
      </c>
      <c r="AC77" s="1612"/>
      <c r="AD77" s="1612"/>
      <c r="AE77" s="1612"/>
      <c r="AF77" s="1612"/>
    </row>
    <row r="78" spans="1:34" ht="12.9" customHeight="1">
      <c r="C78" s="3"/>
      <c r="D78" s="3"/>
      <c r="AB78" s="605"/>
      <c r="AC78" s="605"/>
      <c r="AD78" s="605"/>
      <c r="AE78" s="605"/>
      <c r="AF78" s="605"/>
    </row>
    <row r="79" spans="1:34" ht="12.9" customHeight="1">
      <c r="D79" s="3" t="s">
        <v>113</v>
      </c>
      <c r="AB79" s="1180">
        <f>AB48-(AB56+AB77)</f>
        <v>48146709</v>
      </c>
      <c r="AC79" s="1180"/>
      <c r="AD79" s="1180"/>
      <c r="AE79" s="1180"/>
      <c r="AF79" s="1180"/>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0" t="s">
        <v>1415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687</v>
      </c>
      <c r="C5" s="3" t="s">
        <v>219</v>
      </c>
      <c r="F5" s="3"/>
    </row>
    <row r="6" spans="1:40" ht="12.9" customHeight="1">
      <c r="B6" s="90"/>
    </row>
    <row r="7" spans="1:40" ht="12.9" customHeight="1">
      <c r="B7" s="6"/>
      <c r="C7" s="7"/>
      <c r="D7" s="7"/>
      <c r="E7" s="7"/>
      <c r="F7" s="7"/>
      <c r="G7" s="7"/>
      <c r="H7" s="7"/>
      <c r="I7" s="7"/>
      <c r="J7" s="7"/>
      <c r="K7" s="7"/>
      <c r="L7" s="7"/>
      <c r="M7" s="7"/>
      <c r="N7" s="7"/>
      <c r="O7" s="7"/>
      <c r="P7" s="7"/>
      <c r="Q7" s="7"/>
      <c r="R7" s="7"/>
      <c r="S7" s="7"/>
      <c r="T7" s="1596" t="s">
        <v>1675</v>
      </c>
      <c r="U7" s="1596"/>
      <c r="V7" s="1596"/>
      <c r="W7" s="1596"/>
      <c r="X7" s="1596"/>
      <c r="Y7" s="1596" t="s">
        <v>1819</v>
      </c>
      <c r="Z7" s="1596"/>
      <c r="AA7" s="1596"/>
      <c r="AB7" s="1596"/>
      <c r="AC7" s="1596"/>
      <c r="AD7" s="1596" t="s">
        <v>1421</v>
      </c>
      <c r="AE7" s="1596"/>
      <c r="AF7" s="1596"/>
      <c r="AG7" s="1596"/>
      <c r="AH7" s="1596"/>
      <c r="AI7" s="1596" t="s">
        <v>1820</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4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44" t="s">
        <v>537</v>
      </c>
      <c r="C11" s="1145"/>
      <c r="D11" s="1145"/>
      <c r="E11" s="1145"/>
      <c r="F11" s="1145"/>
      <c r="G11" s="1145"/>
      <c r="H11" s="1145"/>
      <c r="I11" s="1145"/>
      <c r="J11" s="1145"/>
      <c r="K11" s="1145"/>
      <c r="L11" s="1145"/>
      <c r="M11" s="1145"/>
      <c r="N11" s="1145"/>
      <c r="O11" s="1145"/>
      <c r="P11" s="1145"/>
      <c r="Q11" s="1145"/>
      <c r="R11" s="1145"/>
      <c r="S11" s="1146"/>
      <c r="T11" s="1604">
        <f>IF('Sources and Basis Breakdown'!F105=0,'Sources and Basis Breakdown'!E105,'Sources and Basis Breakdown'!F105)</f>
        <v>41337612</v>
      </c>
      <c r="U11" s="1597"/>
      <c r="V11" s="1597"/>
      <c r="W11" s="1597"/>
      <c r="X11" s="1597"/>
      <c r="Y11" s="1611">
        <f>IF('Sources and Basis Breakdown'!G105+'Sources and Basis Breakdown'!F105='Sources and Basis Breakdown'!E105,'Sources and Basis Breakdown'!G105,0)</f>
        <v>0</v>
      </c>
      <c r="Z11" s="1597"/>
      <c r="AA11" s="1597"/>
      <c r="AB11" s="1597"/>
      <c r="AC11" s="1597"/>
      <c r="AD11" s="1597">
        <f>IF('Sources and Basis Breakdown'!I105=0,'Sources and Basis Breakdown'!H105,'Sources and Basis Breakdown'!I105)</f>
        <v>0</v>
      </c>
      <c r="AE11" s="1597"/>
      <c r="AF11" s="1597"/>
      <c r="AG11" s="1597"/>
      <c r="AH11" s="1597"/>
      <c r="AI11" s="1597">
        <f>IF('Sources and Basis Breakdown'!I105+'Sources and Basis Breakdown'!J105='Sources and Basis Breakdown'!H105,'Sources and Basis Breakdown'!J105,0)</f>
        <v>0</v>
      </c>
      <c r="AJ11" s="1597"/>
      <c r="AK11" s="1597"/>
      <c r="AL11" s="1597"/>
      <c r="AM11" s="1597"/>
    </row>
    <row r="12" spans="1:40" ht="12.9" customHeight="1">
      <c r="B12" s="1598" t="s">
        <v>474</v>
      </c>
      <c r="C12" s="1028"/>
      <c r="D12" s="1028"/>
      <c r="E12" s="1028"/>
      <c r="F12" s="1028"/>
      <c r="G12" s="1028"/>
      <c r="H12" s="1028"/>
      <c r="I12" s="1028"/>
      <c r="J12" s="1028"/>
      <c r="K12" s="1028"/>
      <c r="L12" s="1028"/>
      <c r="M12" s="1028"/>
      <c r="N12" s="1028"/>
      <c r="O12" s="1028"/>
      <c r="P12" s="1028"/>
      <c r="Q12" s="1028"/>
      <c r="R12" s="1028"/>
      <c r="S12" s="1599"/>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 customHeight="1">
      <c r="B13" s="8"/>
      <c r="C13" s="1600" t="s">
        <v>1783</v>
      </c>
      <c r="D13" s="1601"/>
      <c r="E13" s="1601"/>
      <c r="F13" s="1601"/>
      <c r="G13" s="1601"/>
      <c r="H13" s="1601"/>
      <c r="I13" s="1601"/>
      <c r="J13" s="1601"/>
      <c r="K13" s="1601"/>
      <c r="L13" s="1601"/>
      <c r="M13" s="1601"/>
      <c r="N13" s="1601"/>
      <c r="O13" s="1601"/>
      <c r="P13" s="1601"/>
      <c r="Q13" s="1601"/>
      <c r="R13" s="1601"/>
      <c r="S13" s="1602"/>
      <c r="T13" s="1605">
        <f>'Basis &amp; Credits'!T13</f>
        <v>0</v>
      </c>
      <c r="U13" s="1606"/>
      <c r="V13" s="1606"/>
      <c r="W13" s="1606"/>
      <c r="X13" s="1606"/>
      <c r="Y13" s="1605">
        <f>'Basis &amp; Credits'!Y13</f>
        <v>0</v>
      </c>
      <c r="Z13" s="1606"/>
      <c r="AA13" s="1606"/>
      <c r="AB13" s="1606"/>
      <c r="AC13" s="1606"/>
      <c r="AD13" s="1606">
        <f>'Basis &amp; Credits'!AD13</f>
        <v>0</v>
      </c>
      <c r="AE13" s="1606"/>
      <c r="AF13" s="1606"/>
      <c r="AG13" s="1606"/>
      <c r="AH13" s="1606"/>
      <c r="AI13" s="1606">
        <f>'Basis &amp; Credits'!AI13</f>
        <v>0</v>
      </c>
      <c r="AJ13" s="1606"/>
      <c r="AK13" s="1606"/>
      <c r="AL13" s="1606"/>
      <c r="AM13" s="1606"/>
    </row>
    <row r="14" spans="1:40" ht="12.9" customHeight="1">
      <c r="B14" s="8"/>
      <c r="C14" s="1601" t="s">
        <v>803</v>
      </c>
      <c r="D14" s="1601"/>
      <c r="E14" s="1601"/>
      <c r="F14" s="1601"/>
      <c r="G14" s="1601"/>
      <c r="H14" s="1601"/>
      <c r="I14" s="1601"/>
      <c r="J14" s="1601"/>
      <c r="K14" s="1601"/>
      <c r="L14" s="1601"/>
      <c r="M14" s="1601"/>
      <c r="N14" s="1601"/>
      <c r="O14" s="1601"/>
      <c r="P14" s="1601"/>
      <c r="Q14" s="1601"/>
      <c r="R14" s="1601"/>
      <c r="S14" s="1602"/>
      <c r="T14" s="1125">
        <f>'Basis &amp; Credits'!T14</f>
        <v>0</v>
      </c>
      <c r="U14" s="1147"/>
      <c r="V14" s="1147"/>
      <c r="W14" s="1147"/>
      <c r="X14" s="1147"/>
      <c r="Y14" s="1125">
        <f>'Basis &amp; Credits'!Y14</f>
        <v>0</v>
      </c>
      <c r="Z14" s="1147"/>
      <c r="AA14" s="1147"/>
      <c r="AB14" s="1147"/>
      <c r="AC14" s="1147"/>
      <c r="AD14" s="1147">
        <f>'Basis &amp; Credits'!AD14</f>
        <v>0</v>
      </c>
      <c r="AE14" s="1147"/>
      <c r="AF14" s="1147"/>
      <c r="AG14" s="1147"/>
      <c r="AH14" s="1147"/>
      <c r="AI14" s="1147">
        <f>'Basis &amp; Credits'!AI14</f>
        <v>0</v>
      </c>
      <c r="AJ14" s="1147"/>
      <c r="AK14" s="1147"/>
      <c r="AL14" s="1147"/>
      <c r="AM14" s="1147"/>
    </row>
    <row r="15" spans="1:40" ht="12.9" customHeight="1">
      <c r="B15" s="8"/>
      <c r="C15" s="1601" t="s">
        <v>804</v>
      </c>
      <c r="D15" s="1601"/>
      <c r="E15" s="1601"/>
      <c r="F15" s="1601"/>
      <c r="G15" s="1601"/>
      <c r="H15" s="1601"/>
      <c r="I15" s="1601"/>
      <c r="J15" s="1601"/>
      <c r="K15" s="1601"/>
      <c r="L15" s="1601"/>
      <c r="M15" s="1601"/>
      <c r="N15" s="1601"/>
      <c r="O15" s="1601"/>
      <c r="P15" s="1601"/>
      <c r="Q15" s="1601"/>
      <c r="R15" s="1601"/>
      <c r="S15" s="1602"/>
      <c r="T15" s="1125">
        <f>'Basis &amp; Credits'!T15</f>
        <v>0</v>
      </c>
      <c r="U15" s="1147"/>
      <c r="V15" s="1147"/>
      <c r="W15" s="1147"/>
      <c r="X15" s="1147"/>
      <c r="Y15" s="1125">
        <f>'Basis &amp; Credits'!Y15</f>
        <v>0</v>
      </c>
      <c r="Z15" s="1147"/>
      <c r="AA15" s="1147"/>
      <c r="AB15" s="1147"/>
      <c r="AC15" s="1147"/>
      <c r="AD15" s="1147">
        <f>'Basis &amp; Credits'!AD15</f>
        <v>0</v>
      </c>
      <c r="AE15" s="1147"/>
      <c r="AF15" s="1147"/>
      <c r="AG15" s="1147"/>
      <c r="AH15" s="1147"/>
      <c r="AI15" s="1147">
        <f>'Basis &amp; Credits'!AI15</f>
        <v>0</v>
      </c>
      <c r="AJ15" s="1147"/>
      <c r="AK15" s="1147"/>
      <c r="AL15" s="1147"/>
      <c r="AM15" s="1147"/>
    </row>
    <row r="16" spans="1:40" ht="12.9" customHeight="1">
      <c r="B16" s="8"/>
      <c r="C16" s="1600" t="s">
        <v>1055</v>
      </c>
      <c r="D16" s="1600"/>
      <c r="E16" s="1600"/>
      <c r="F16" s="1600"/>
      <c r="G16" s="1600"/>
      <c r="H16" s="1600"/>
      <c r="I16" s="1600"/>
      <c r="J16" s="1600"/>
      <c r="K16" s="1600"/>
      <c r="L16" s="1600"/>
      <c r="M16" s="1600"/>
      <c r="N16" s="1600"/>
      <c r="O16" s="1600"/>
      <c r="P16" s="1600"/>
      <c r="Q16" s="1600"/>
      <c r="R16" s="1600"/>
      <c r="S16" s="1603"/>
      <c r="T16" s="1125">
        <f>'Basis &amp; Credits'!T16</f>
        <v>0</v>
      </c>
      <c r="U16" s="1147"/>
      <c r="V16" s="1147"/>
      <c r="W16" s="1147"/>
      <c r="X16" s="1147"/>
      <c r="Y16" s="1125">
        <f>'Basis &amp; Credits'!Y16</f>
        <v>0</v>
      </c>
      <c r="Z16" s="1147"/>
      <c r="AA16" s="1147"/>
      <c r="AB16" s="1147"/>
      <c r="AC16" s="1147"/>
      <c r="AD16" s="1147">
        <f>'Basis &amp; Credits'!AD16</f>
        <v>0</v>
      </c>
      <c r="AE16" s="1147"/>
      <c r="AF16" s="1147"/>
      <c r="AG16" s="1147"/>
      <c r="AH16" s="1147"/>
      <c r="AI16" s="1147">
        <f>'Basis &amp; Credits'!AI16</f>
        <v>0</v>
      </c>
      <c r="AJ16" s="1147"/>
      <c r="AK16" s="1147"/>
      <c r="AL16" s="1147"/>
      <c r="AM16" s="1147"/>
    </row>
    <row r="17" spans="1:39" ht="12.9" customHeight="1">
      <c r="B17" s="8"/>
      <c r="C17" s="1601" t="s">
        <v>805</v>
      </c>
      <c r="D17" s="1601"/>
      <c r="E17" s="1601"/>
      <c r="F17" s="1601"/>
      <c r="G17" s="1601"/>
      <c r="H17" s="1601"/>
      <c r="I17" s="1601"/>
      <c r="J17" s="1601"/>
      <c r="K17" s="1601"/>
      <c r="L17" s="1601"/>
      <c r="M17" s="1601"/>
      <c r="N17" s="1601"/>
      <c r="O17" s="1601"/>
      <c r="P17" s="1601"/>
      <c r="Q17" s="1601"/>
      <c r="R17" s="1601"/>
      <c r="S17" s="1602"/>
      <c r="T17" s="1125">
        <f>'Basis &amp; Credits'!T17</f>
        <v>0</v>
      </c>
      <c r="U17" s="1147"/>
      <c r="V17" s="1147"/>
      <c r="W17" s="1147"/>
      <c r="X17" s="1147"/>
      <c r="Y17" s="1125">
        <f>'Basis &amp; Credits'!Y17</f>
        <v>0</v>
      </c>
      <c r="Z17" s="1147"/>
      <c r="AA17" s="1147"/>
      <c r="AB17" s="1147"/>
      <c r="AC17" s="1147"/>
      <c r="AD17" s="1147">
        <f>'Basis &amp; Credits'!AD17</f>
        <v>0</v>
      </c>
      <c r="AE17" s="1147"/>
      <c r="AF17" s="1147"/>
      <c r="AG17" s="1147"/>
      <c r="AH17" s="1147"/>
      <c r="AI17" s="1147">
        <f>'Basis &amp; Credits'!AI17</f>
        <v>0</v>
      </c>
      <c r="AJ17" s="1147"/>
      <c r="AK17" s="1147"/>
      <c r="AL17" s="1147"/>
      <c r="AM17" s="1147"/>
    </row>
    <row r="18" spans="1:39" ht="12.9" customHeight="1">
      <c r="B18" s="600"/>
      <c r="C18" s="1600" t="s">
        <v>1425</v>
      </c>
      <c r="D18" s="1601"/>
      <c r="E18" s="1601"/>
      <c r="F18" s="1601"/>
      <c r="G18" s="1601"/>
      <c r="H18" s="1601"/>
      <c r="I18" s="1601"/>
      <c r="J18" s="1601"/>
      <c r="K18" s="1601"/>
      <c r="L18" s="1601"/>
      <c r="M18" s="1601"/>
      <c r="N18" s="1601"/>
      <c r="O18" s="1601"/>
      <c r="P18" s="1601"/>
      <c r="Q18" s="1601"/>
      <c r="R18" s="1601"/>
      <c r="S18" s="1602"/>
      <c r="T18" s="1123">
        <f>'Basis &amp; Credits'!T18</f>
        <v>0</v>
      </c>
      <c r="U18" s="1124"/>
      <c r="V18" s="1124"/>
      <c r="W18" s="1124"/>
      <c r="X18" s="1125"/>
      <c r="Y18" s="1125">
        <f>'Basis &amp; Credits'!Y18</f>
        <v>0</v>
      </c>
      <c r="Z18" s="1147"/>
      <c r="AA18" s="1147"/>
      <c r="AB18" s="1147"/>
      <c r="AC18" s="1147"/>
      <c r="AD18" s="1147">
        <f>'Basis &amp; Credits'!AD18</f>
        <v>0</v>
      </c>
      <c r="AE18" s="1147"/>
      <c r="AF18" s="1147"/>
      <c r="AG18" s="1147"/>
      <c r="AH18" s="1147"/>
      <c r="AI18" s="1147">
        <f>'Basis &amp; Credits'!AI18</f>
        <v>0</v>
      </c>
      <c r="AJ18" s="1147"/>
      <c r="AK18" s="1147"/>
      <c r="AL18" s="1147"/>
      <c r="AM18" s="1147"/>
    </row>
    <row r="19" spans="1:39" ht="12.9" customHeight="1">
      <c r="B19" s="490"/>
      <c r="C19" s="1577" t="str">
        <f>'Basis &amp; Credits'!C19:S19</f>
        <v>Subtract (specify other ineligible amounts):</v>
      </c>
      <c r="D19" s="1577"/>
      <c r="E19" s="1577"/>
      <c r="F19" s="1577"/>
      <c r="G19" s="1577"/>
      <c r="H19" s="1577"/>
      <c r="I19" s="1577"/>
      <c r="J19" s="1577"/>
      <c r="K19" s="1577"/>
      <c r="L19" s="1577"/>
      <c r="M19" s="1577"/>
      <c r="N19" s="1577"/>
      <c r="O19" s="1577"/>
      <c r="P19" s="1577"/>
      <c r="Q19" s="1577"/>
      <c r="R19" s="1577"/>
      <c r="S19" s="1578"/>
      <c r="T19" s="1125">
        <f>'Basis &amp; Credits'!T19</f>
        <v>0</v>
      </c>
      <c r="U19" s="1147"/>
      <c r="V19" s="1147"/>
      <c r="W19" s="1147"/>
      <c r="X19" s="1147"/>
      <c r="Y19" s="1125">
        <f>'Basis &amp; Credits'!Y19</f>
        <v>0</v>
      </c>
      <c r="Z19" s="1147"/>
      <c r="AA19" s="1147"/>
      <c r="AB19" s="1147"/>
      <c r="AC19" s="1147"/>
      <c r="AD19" s="1147">
        <f>'Basis &amp; Credits'!AD19</f>
        <v>0</v>
      </c>
      <c r="AE19" s="1147"/>
      <c r="AF19" s="1147"/>
      <c r="AG19" s="1147"/>
      <c r="AH19" s="1147"/>
      <c r="AI19" s="1147">
        <f>'Basis &amp; Credits'!AI19</f>
        <v>0</v>
      </c>
      <c r="AJ19" s="1147"/>
      <c r="AK19" s="1147"/>
      <c r="AL19" s="1147"/>
      <c r="AM19" s="1147"/>
    </row>
    <row r="20" spans="1:39" ht="12.9" customHeight="1">
      <c r="B20" s="1144" t="s">
        <v>806</v>
      </c>
      <c r="C20" s="1145"/>
      <c r="D20" s="1145"/>
      <c r="E20" s="1145"/>
      <c r="F20" s="1145"/>
      <c r="G20" s="1145"/>
      <c r="H20" s="1145"/>
      <c r="I20" s="1145"/>
      <c r="J20" s="1145"/>
      <c r="K20" s="1145"/>
      <c r="L20" s="1145"/>
      <c r="M20" s="1145"/>
      <c r="N20" s="1145"/>
      <c r="O20" s="1145"/>
      <c r="P20" s="1145"/>
      <c r="Q20" s="1145"/>
      <c r="R20" s="1145"/>
      <c r="S20" s="1146"/>
      <c r="T20" s="1589">
        <f>SUM(T13:X19)</f>
        <v>0</v>
      </c>
      <c r="U20" s="1132"/>
      <c r="V20" s="1132"/>
      <c r="W20" s="1132"/>
      <c r="X20" s="1132"/>
      <c r="Y20" s="1589">
        <f>SUM(Y13:AC19)</f>
        <v>0</v>
      </c>
      <c r="Z20" s="1132"/>
      <c r="AA20" s="1132"/>
      <c r="AB20" s="1132"/>
      <c r="AC20" s="1132"/>
      <c r="AD20" s="1132">
        <f>SUM(AD13:AH19)</f>
        <v>0</v>
      </c>
      <c r="AE20" s="1132"/>
      <c r="AF20" s="1132"/>
      <c r="AG20" s="1132"/>
      <c r="AH20" s="1132"/>
      <c r="AI20" s="1132">
        <f>SUM(AI13:AM19)</f>
        <v>0</v>
      </c>
      <c r="AJ20" s="1132"/>
      <c r="AK20" s="1132"/>
      <c r="AL20" s="1132"/>
      <c r="AM20" s="1132"/>
    </row>
    <row r="21" spans="1:39" ht="12.9" customHeight="1">
      <c r="B21" s="1144" t="s">
        <v>1782</v>
      </c>
      <c r="C21" s="1145"/>
      <c r="D21" s="1145"/>
      <c r="E21" s="1145"/>
      <c r="F21" s="1145"/>
      <c r="G21" s="1145"/>
      <c r="H21" s="1145"/>
      <c r="I21" s="1145"/>
      <c r="J21" s="1145"/>
      <c r="K21" s="1145"/>
      <c r="L21" s="1145"/>
      <c r="M21" s="1145"/>
      <c r="N21" s="1145"/>
      <c r="O21" s="1145"/>
      <c r="P21" s="1145"/>
      <c r="Q21" s="1145"/>
      <c r="R21" s="1145"/>
      <c r="S21" s="1146"/>
      <c r="T21" s="1125">
        <f>'Basis &amp; Credits'!T21</f>
        <v>2077352</v>
      </c>
      <c r="U21" s="1147"/>
      <c r="V21" s="1147"/>
      <c r="W21" s="1147"/>
      <c r="X21" s="1147"/>
      <c r="Y21" s="1125">
        <f>'Basis &amp; Credits'!Y21</f>
        <v>0</v>
      </c>
      <c r="Z21" s="1147"/>
      <c r="AA21" s="1147"/>
      <c r="AB21" s="1147"/>
      <c r="AC21" s="1147"/>
      <c r="AD21" s="1147">
        <f>'Basis &amp; Credits'!AD21</f>
        <v>0</v>
      </c>
      <c r="AE21" s="1147"/>
      <c r="AF21" s="1147"/>
      <c r="AG21" s="1147"/>
      <c r="AH21" s="1147"/>
      <c r="AI21" s="1147">
        <f>'Basis &amp; Credits'!AI21</f>
        <v>0</v>
      </c>
      <c r="AJ21" s="1147"/>
      <c r="AK21" s="1147"/>
      <c r="AL21" s="1147"/>
      <c r="AM21" s="1147"/>
    </row>
    <row r="22" spans="1:39" ht="12.9" customHeight="1">
      <c r="B22" s="1144" t="s">
        <v>807</v>
      </c>
      <c r="C22" s="1145"/>
      <c r="D22" s="1145"/>
      <c r="E22" s="1145"/>
      <c r="F22" s="1145"/>
      <c r="G22" s="1145"/>
      <c r="H22" s="1145"/>
      <c r="I22" s="1145"/>
      <c r="J22" s="1145"/>
      <c r="K22" s="1145"/>
      <c r="L22" s="1145"/>
      <c r="M22" s="1145"/>
      <c r="N22" s="1145"/>
      <c r="O22" s="1145"/>
      <c r="P22" s="1145"/>
      <c r="Q22" s="1145"/>
      <c r="R22" s="1145"/>
      <c r="S22" s="1146"/>
      <c r="T22" s="1590">
        <f>(T20+T21)*-1</f>
        <v>-2077352</v>
      </c>
      <c r="U22" s="1591"/>
      <c r="V22" s="1591"/>
      <c r="W22" s="1591"/>
      <c r="X22" s="1591"/>
      <c r="Y22" s="1590">
        <f>(Y20+Y21)*-1</f>
        <v>0</v>
      </c>
      <c r="Z22" s="1591"/>
      <c r="AA22" s="1591"/>
      <c r="AB22" s="1591"/>
      <c r="AC22" s="1591"/>
      <c r="AD22" s="1590">
        <f>(AD20+AD21)*-1</f>
        <v>0</v>
      </c>
      <c r="AE22" s="1591"/>
      <c r="AF22" s="1591"/>
      <c r="AG22" s="1591"/>
      <c r="AH22" s="1591"/>
      <c r="AI22" s="1590">
        <f>(AI20+AI21)*-1</f>
        <v>0</v>
      </c>
      <c r="AJ22" s="1591"/>
      <c r="AK22" s="1591"/>
      <c r="AL22" s="1591"/>
      <c r="AM22" s="1591"/>
    </row>
    <row r="23" spans="1:39" ht="12.9" customHeight="1">
      <c r="B23" s="1144" t="s">
        <v>808</v>
      </c>
      <c r="C23" s="1145"/>
      <c r="D23" s="1145"/>
      <c r="E23" s="1145"/>
      <c r="F23" s="1145"/>
      <c r="G23" s="1145"/>
      <c r="H23" s="1145"/>
      <c r="I23" s="1145"/>
      <c r="J23" s="1145"/>
      <c r="K23" s="1145"/>
      <c r="L23" s="1145"/>
      <c r="M23" s="1145"/>
      <c r="N23" s="1145"/>
      <c r="O23" s="1145"/>
      <c r="P23" s="1145"/>
      <c r="Q23" s="1145"/>
      <c r="R23" s="1145"/>
      <c r="S23" s="1146"/>
      <c r="T23" s="1589">
        <f>T11+T22</f>
        <v>39260260</v>
      </c>
      <c r="U23" s="1132"/>
      <c r="V23" s="1132"/>
      <c r="W23" s="1132"/>
      <c r="X23" s="1132"/>
      <c r="Y23" s="1589">
        <f>Y11+Y22</f>
        <v>0</v>
      </c>
      <c r="Z23" s="1132"/>
      <c r="AA23" s="1132"/>
      <c r="AB23" s="1132"/>
      <c r="AC23" s="1132"/>
      <c r="AD23" s="1589">
        <f>AD11+AD22</f>
        <v>0</v>
      </c>
      <c r="AE23" s="1132"/>
      <c r="AF23" s="1132"/>
      <c r="AG23" s="1132"/>
      <c r="AH23" s="1132"/>
      <c r="AI23" s="1589">
        <f>AI11+AI22</f>
        <v>0</v>
      </c>
      <c r="AJ23" s="1132"/>
      <c r="AK23" s="1132"/>
      <c r="AL23" s="1132"/>
      <c r="AM23" s="1132"/>
    </row>
    <row r="24" spans="1:39" ht="12.9" customHeight="1">
      <c r="B24" s="1144" t="s">
        <v>1268</v>
      </c>
      <c r="C24" s="1145"/>
      <c r="D24" s="1145"/>
      <c r="E24" s="1145"/>
      <c r="F24" s="1145"/>
      <c r="G24" s="1145"/>
      <c r="H24" s="1145"/>
      <c r="I24" s="1145"/>
      <c r="J24" s="1145"/>
      <c r="K24" s="1145"/>
      <c r="L24" s="1145"/>
      <c r="M24" s="1145"/>
      <c r="N24" s="1145"/>
      <c r="O24" s="1145"/>
      <c r="P24" s="1145"/>
      <c r="Q24" s="1145"/>
      <c r="R24" s="1145"/>
      <c r="S24" s="1146"/>
      <c r="T24" s="1587">
        <f>Application!AD979</f>
        <v>0</v>
      </c>
      <c r="U24" s="1588"/>
      <c r="V24" s="1588"/>
      <c r="W24" s="1588"/>
      <c r="X24" s="1588"/>
      <c r="Y24" s="1588"/>
      <c r="Z24" s="1588"/>
      <c r="AA24" s="1588"/>
      <c r="AB24" s="1588"/>
      <c r="AC24" s="1588"/>
      <c r="AD24" s="1588"/>
      <c r="AE24" s="1588"/>
      <c r="AF24" s="1588"/>
      <c r="AG24" s="1588"/>
      <c r="AH24" s="1588"/>
      <c r="AI24" s="1588"/>
      <c r="AJ24" s="1588"/>
      <c r="AK24" s="1588"/>
      <c r="AL24" s="1588"/>
      <c r="AM24" s="1589"/>
    </row>
    <row r="25" spans="1:39" ht="12.9" customHeight="1">
      <c r="B25" s="1579" t="s">
        <v>1818</v>
      </c>
      <c r="C25" s="1580"/>
      <c r="D25" s="1580"/>
      <c r="E25" s="1580"/>
      <c r="F25" s="1580"/>
      <c r="G25" s="1580"/>
      <c r="H25" s="1580"/>
      <c r="I25" s="1580"/>
      <c r="J25" s="1580"/>
      <c r="K25" s="1580"/>
      <c r="L25" s="1580"/>
      <c r="M25" s="1580"/>
      <c r="N25" s="1580"/>
      <c r="O25" s="1580"/>
      <c r="P25" s="1580"/>
      <c r="Q25" s="1580"/>
      <c r="R25" s="1580"/>
      <c r="S25" s="1581"/>
      <c r="T25" s="1593">
        <v>1</v>
      </c>
      <c r="U25" s="1594"/>
      <c r="V25" s="1594"/>
      <c r="W25" s="1594"/>
      <c r="X25" s="1594"/>
      <c r="Y25" s="1593">
        <v>1</v>
      </c>
      <c r="Z25" s="1594"/>
      <c r="AA25" s="1594"/>
      <c r="AB25" s="1594"/>
      <c r="AC25" s="1595"/>
      <c r="AD25" s="1593">
        <v>1</v>
      </c>
      <c r="AE25" s="1594"/>
      <c r="AF25" s="1594"/>
      <c r="AG25" s="1594"/>
      <c r="AH25" s="1595"/>
      <c r="AI25" s="1593">
        <v>1</v>
      </c>
      <c r="AJ25" s="1594"/>
      <c r="AK25" s="1594"/>
      <c r="AL25" s="1594"/>
      <c r="AM25" s="1595"/>
    </row>
    <row r="26" spans="1:39" ht="12.9" customHeight="1">
      <c r="B26" s="1144" t="s">
        <v>809</v>
      </c>
      <c r="C26" s="1145"/>
      <c r="D26" s="1145"/>
      <c r="E26" s="1145"/>
      <c r="F26" s="1145"/>
      <c r="G26" s="1145"/>
      <c r="H26" s="1145"/>
      <c r="I26" s="1145"/>
      <c r="J26" s="1145"/>
      <c r="K26" s="1145"/>
      <c r="L26" s="1145"/>
      <c r="M26" s="1145"/>
      <c r="N26" s="1145"/>
      <c r="O26" s="1145"/>
      <c r="P26" s="1145"/>
      <c r="Q26" s="1145"/>
      <c r="R26" s="1145"/>
      <c r="S26" s="1146"/>
      <c r="T26" s="1200">
        <f>T23*T25</f>
        <v>39260260</v>
      </c>
      <c r="U26" s="1592"/>
      <c r="V26" s="1592"/>
      <c r="W26" s="1592"/>
      <c r="X26" s="1592"/>
      <c r="Y26" s="1200">
        <f>Y23*Y25</f>
        <v>0</v>
      </c>
      <c r="Z26" s="1592"/>
      <c r="AA26" s="1592"/>
      <c r="AB26" s="1592"/>
      <c r="AC26" s="1592"/>
      <c r="AD26" s="1200">
        <f>AD23*AD25</f>
        <v>0</v>
      </c>
      <c r="AE26" s="1592"/>
      <c r="AF26" s="1592"/>
      <c r="AG26" s="1592"/>
      <c r="AH26" s="1592"/>
      <c r="AI26" s="1200">
        <f>AI23*AI25</f>
        <v>0</v>
      </c>
      <c r="AJ26" s="1592"/>
      <c r="AK26" s="1592"/>
      <c r="AL26" s="1592"/>
      <c r="AM26" s="1592"/>
    </row>
    <row r="27" spans="1:39" ht="12.9" customHeight="1">
      <c r="A27" s="4"/>
      <c r="B27" s="1582" t="s">
        <v>918</v>
      </c>
      <c r="C27" s="1583"/>
      <c r="D27" s="1583"/>
      <c r="E27" s="1583"/>
      <c r="F27" s="1583"/>
      <c r="G27" s="1583"/>
      <c r="H27" s="1583"/>
      <c r="I27" s="1583"/>
      <c r="J27" s="1583"/>
      <c r="K27" s="1583"/>
      <c r="L27" s="1583"/>
      <c r="M27" s="1583"/>
      <c r="N27" s="1583"/>
      <c r="O27" s="1583"/>
      <c r="P27" s="1583"/>
      <c r="Q27" s="1583"/>
      <c r="R27" s="1583"/>
      <c r="S27" s="1584"/>
      <c r="T27" s="1585">
        <f>Application!AG438</f>
        <v>1</v>
      </c>
      <c r="U27" s="1586"/>
      <c r="V27" s="1586"/>
      <c r="W27" s="1586"/>
      <c r="X27" s="1586"/>
      <c r="Y27" s="1585">
        <f>Application!AG438</f>
        <v>1</v>
      </c>
      <c r="Z27" s="1586"/>
      <c r="AA27" s="1586"/>
      <c r="AB27" s="1586"/>
      <c r="AC27" s="1586"/>
      <c r="AD27" s="1585">
        <f>Application!AG438</f>
        <v>1</v>
      </c>
      <c r="AE27" s="1586"/>
      <c r="AF27" s="1586"/>
      <c r="AG27" s="1586"/>
      <c r="AH27" s="1586"/>
      <c r="AI27" s="1585">
        <f>Application!AG438</f>
        <v>1</v>
      </c>
      <c r="AJ27" s="1586"/>
      <c r="AK27" s="1586"/>
      <c r="AL27" s="1586"/>
      <c r="AM27" s="1586"/>
    </row>
    <row r="28" spans="1:39" ht="12.9" customHeight="1">
      <c r="A28" s="3"/>
      <c r="B28" s="1144" t="s">
        <v>882</v>
      </c>
      <c r="C28" s="1145"/>
      <c r="D28" s="1145"/>
      <c r="E28" s="1145"/>
      <c r="F28" s="1145"/>
      <c r="G28" s="1145"/>
      <c r="H28" s="1145"/>
      <c r="I28" s="1145"/>
      <c r="J28" s="1145"/>
      <c r="K28" s="1145"/>
      <c r="L28" s="1145"/>
      <c r="M28" s="1145"/>
      <c r="N28" s="1145"/>
      <c r="O28" s="1145"/>
      <c r="P28" s="1145"/>
      <c r="Q28" s="1145"/>
      <c r="R28" s="1145"/>
      <c r="S28" s="1146"/>
      <c r="T28" s="1200">
        <f>IF(ISERROR((T26*T27)),0,(T26*T27))</f>
        <v>39260260</v>
      </c>
      <c r="U28" s="1592"/>
      <c r="V28" s="1592"/>
      <c r="W28" s="1592"/>
      <c r="X28" s="1592"/>
      <c r="Y28" s="1200">
        <f>IF(ISERROR((Y26*Y27)),0,(Y26*Y27))</f>
        <v>0</v>
      </c>
      <c r="Z28" s="1592"/>
      <c r="AA28" s="1592"/>
      <c r="AB28" s="1592"/>
      <c r="AC28" s="1592"/>
      <c r="AD28" s="1200">
        <f>IF(ISERROR((AD26*AD27)),0,(AD26*AD27))</f>
        <v>0</v>
      </c>
      <c r="AE28" s="1592"/>
      <c r="AF28" s="1592"/>
      <c r="AG28" s="1592"/>
      <c r="AH28" s="1592"/>
      <c r="AI28" s="1200">
        <f>IF(ISERROR((AI26*AI27)),0,(AI26*AI27))</f>
        <v>0</v>
      </c>
      <c r="AJ28" s="1592"/>
      <c r="AK28" s="1592"/>
      <c r="AL28" s="1592"/>
      <c r="AM28" s="1592"/>
    </row>
    <row r="29" spans="1:39" ht="12.9" customHeight="1">
      <c r="B29" s="1144" t="s">
        <v>657</v>
      </c>
      <c r="C29" s="1145"/>
      <c r="D29" s="1145"/>
      <c r="E29" s="1145"/>
      <c r="F29" s="1145"/>
      <c r="G29" s="1145"/>
      <c r="H29" s="1145"/>
      <c r="I29" s="1145"/>
      <c r="J29" s="1145"/>
      <c r="K29" s="1145"/>
      <c r="L29" s="1145"/>
      <c r="M29" s="1145"/>
      <c r="N29" s="1145"/>
      <c r="O29" s="1145"/>
      <c r="P29" s="1145"/>
      <c r="Q29" s="1145"/>
      <c r="R29" s="1145"/>
      <c r="S29" s="1146"/>
      <c r="T29" s="1587">
        <f>T28+Y28+AD28+AI28</f>
        <v>39260260</v>
      </c>
      <c r="U29" s="1588"/>
      <c r="V29" s="1588"/>
      <c r="W29" s="1588"/>
      <c r="X29" s="1588"/>
      <c r="Y29" s="1588"/>
      <c r="Z29" s="1588"/>
      <c r="AA29" s="1588"/>
      <c r="AB29" s="1588"/>
      <c r="AC29" s="1588"/>
      <c r="AD29" s="1588"/>
      <c r="AE29" s="1588"/>
      <c r="AF29" s="1588"/>
      <c r="AG29" s="1588"/>
      <c r="AH29" s="1588"/>
      <c r="AI29" s="1588"/>
      <c r="AJ29" s="1588"/>
      <c r="AK29" s="1588"/>
      <c r="AL29" s="1588"/>
      <c r="AM29" s="1589"/>
    </row>
    <row r="30" spans="1:39" ht="12.9"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220</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6" t="s">
        <v>1674</v>
      </c>
      <c r="Z35" s="1596"/>
      <c r="AA35" s="1596"/>
      <c r="AB35" s="1596"/>
      <c r="AC35" s="1596"/>
      <c r="AD35" s="1189" t="s">
        <v>45</v>
      </c>
      <c r="AE35" s="1189"/>
      <c r="AF35" s="1189"/>
      <c r="AG35" s="1189"/>
      <c r="AH35" s="1189"/>
    </row>
    <row r="36" spans="1:40" ht="12.9" customHeight="1">
      <c r="B36" s="204"/>
      <c r="X36" s="71"/>
      <c r="Y36" s="1596"/>
      <c r="Z36" s="1596"/>
      <c r="AA36" s="1596"/>
      <c r="AB36" s="1596"/>
      <c r="AC36" s="1596"/>
      <c r="AD36" s="1189"/>
      <c r="AE36" s="1189"/>
      <c r="AF36" s="1189"/>
      <c r="AG36" s="1189"/>
      <c r="AH36" s="118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189"/>
      <c r="AE37" s="1189"/>
      <c r="AF37" s="1189"/>
      <c r="AG37" s="1189"/>
      <c r="AH37" s="1189"/>
    </row>
    <row r="38" spans="1:40" ht="12.9" customHeight="1">
      <c r="A38" s="3"/>
      <c r="B38" s="1144" t="s">
        <v>882</v>
      </c>
      <c r="C38" s="1145"/>
      <c r="D38" s="1145"/>
      <c r="E38" s="1145"/>
      <c r="F38" s="1145"/>
      <c r="G38" s="1145"/>
      <c r="H38" s="1145"/>
      <c r="I38" s="1145"/>
      <c r="J38" s="1145"/>
      <c r="K38" s="1145"/>
      <c r="L38" s="1145"/>
      <c r="M38" s="1145"/>
      <c r="N38" s="1145"/>
      <c r="O38" s="1145"/>
      <c r="P38" s="1145"/>
      <c r="Q38" s="1145"/>
      <c r="R38" s="1145"/>
      <c r="S38" s="1145"/>
      <c r="T38" s="1145"/>
      <c r="U38" s="1145"/>
      <c r="V38" s="1145"/>
      <c r="W38" s="1145"/>
      <c r="X38" s="1146"/>
      <c r="Y38" s="1132">
        <f>IF(T24&gt;=(T23+Y23+AD23+AI23),T28+Y28,0)</f>
        <v>0</v>
      </c>
      <c r="Z38" s="1132"/>
      <c r="AA38" s="1132"/>
      <c r="AB38" s="1132"/>
      <c r="AC38" s="1132"/>
      <c r="AD38" s="1132">
        <f>IF(T24&gt;=(T23+Y23+AD23+AI23),AD28+AI28,0)</f>
        <v>0</v>
      </c>
      <c r="AE38" s="1132"/>
      <c r="AF38" s="1132"/>
      <c r="AG38" s="1132"/>
      <c r="AH38" s="1132"/>
    </row>
    <row r="39" spans="1:40" ht="12.9" customHeight="1">
      <c r="B39" s="1144" t="s">
        <v>800</v>
      </c>
      <c r="C39" s="1145"/>
      <c r="D39" s="1145"/>
      <c r="E39" s="1145"/>
      <c r="F39" s="1145"/>
      <c r="G39" s="1145"/>
      <c r="H39" s="1145"/>
      <c r="I39" s="1145"/>
      <c r="J39" s="1145"/>
      <c r="K39" s="1145"/>
      <c r="L39" s="1145"/>
      <c r="M39" s="1145"/>
      <c r="N39" s="1145"/>
      <c r="O39" s="1145"/>
      <c r="P39" s="1145"/>
      <c r="Q39" s="1145"/>
      <c r="R39" s="1145"/>
      <c r="S39" s="1145"/>
      <c r="T39" s="1145"/>
      <c r="U39" s="1145"/>
      <c r="V39" s="1145"/>
      <c r="W39" s="1145"/>
      <c r="X39" s="1146"/>
      <c r="Y39" s="1942">
        <v>0.09</v>
      </c>
      <c r="Z39" s="1942"/>
      <c r="AA39" s="1942"/>
      <c r="AB39" s="1942"/>
      <c r="AC39" s="1942"/>
      <c r="AD39" s="1942">
        <f>'Basis &amp; Credits'!AD39:AH39</f>
        <v>0.04</v>
      </c>
      <c r="AE39" s="1942"/>
      <c r="AF39" s="1942"/>
      <c r="AG39" s="1942"/>
      <c r="AH39" s="1942"/>
    </row>
    <row r="40" spans="1:40" ht="12.9" customHeight="1">
      <c r="A40" s="3"/>
      <c r="B40" s="1144" t="s">
        <v>25</v>
      </c>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6"/>
      <c r="Y40" s="1132">
        <f>ROUND(Y38*Y39,0)</f>
        <v>0</v>
      </c>
      <c r="Z40" s="1132"/>
      <c r="AA40" s="1132"/>
      <c r="AB40" s="1132"/>
      <c r="AC40" s="1132"/>
      <c r="AD40" s="1589">
        <f>ROUND(AD38*AD39,0)</f>
        <v>0</v>
      </c>
      <c r="AE40" s="1132"/>
      <c r="AF40" s="1132"/>
      <c r="AG40" s="1132"/>
      <c r="AH40" s="1132"/>
    </row>
    <row r="41" spans="1:40" ht="12.9" customHeight="1">
      <c r="B41" s="1144" t="s">
        <v>651</v>
      </c>
      <c r="C41" s="1145"/>
      <c r="D41" s="1145"/>
      <c r="E41" s="1145"/>
      <c r="F41" s="1145"/>
      <c r="G41" s="1145"/>
      <c r="H41" s="1145"/>
      <c r="I41" s="1145"/>
      <c r="J41" s="1145"/>
      <c r="K41" s="1145"/>
      <c r="L41" s="1145"/>
      <c r="M41" s="1145"/>
      <c r="N41" s="1145"/>
      <c r="O41" s="1145"/>
      <c r="P41" s="1145"/>
      <c r="Q41" s="1145"/>
      <c r="R41" s="1145"/>
      <c r="S41" s="1145"/>
      <c r="T41" s="1145"/>
      <c r="U41" s="1145"/>
      <c r="V41" s="1145"/>
      <c r="W41" s="1145"/>
      <c r="X41" s="1146"/>
      <c r="Y41" s="1587">
        <f>IF((Y40+AD40)&gt;2500000,2500000,Y40+AD40)</f>
        <v>0</v>
      </c>
      <c r="Z41" s="1588"/>
      <c r="AA41" s="1588"/>
      <c r="AB41" s="1588"/>
      <c r="AC41" s="1588"/>
      <c r="AD41" s="1588"/>
      <c r="AE41" s="1588"/>
      <c r="AF41" s="1588"/>
      <c r="AG41" s="1588"/>
      <c r="AH41" s="1589"/>
    </row>
    <row r="42" spans="1:40" ht="12.9" customHeight="1">
      <c r="A42" s="3"/>
      <c r="B42" s="1619" t="s">
        <v>1208</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126</v>
      </c>
      <c r="C45" s="3" t="s">
        <v>266</v>
      </c>
    </row>
    <row r="46" spans="1:40" ht="12.9" customHeight="1">
      <c r="D46" s="3" t="s">
        <v>267</v>
      </c>
      <c r="AB46" s="1161">
        <f>'Sources and Uses Budget'!B104-'Sources and Uses Budget'!$B$15</f>
        <v>48146709</v>
      </c>
      <c r="AC46" s="1162"/>
      <c r="AD46" s="1162"/>
      <c r="AE46" s="1162"/>
      <c r="AF46" s="1163"/>
    </row>
    <row r="47" spans="1:40" ht="12.9" customHeight="1">
      <c r="D47" s="3" t="s">
        <v>876</v>
      </c>
      <c r="AB47" s="1161">
        <f>Application!AG630-MIN('Sources and Uses Budget'!B15,Application!AG385)</f>
        <v>0</v>
      </c>
      <c r="AC47" s="1162"/>
      <c r="AD47" s="1162"/>
      <c r="AE47" s="1162"/>
      <c r="AF47" s="1163"/>
    </row>
    <row r="48" spans="1:40" ht="12.9" customHeight="1">
      <c r="D48" s="3" t="s">
        <v>401</v>
      </c>
      <c r="AB48" s="1161">
        <f>AB46-AB47</f>
        <v>48146709</v>
      </c>
      <c r="AC48" s="1162"/>
      <c r="AD48" s="1162"/>
      <c r="AE48" s="1162"/>
      <c r="AF48" s="1163"/>
    </row>
    <row r="49" spans="1:40" ht="12.9" customHeight="1">
      <c r="D49" s="3" t="s">
        <v>911</v>
      </c>
      <c r="AA49" s="34"/>
      <c r="AB49" s="1614"/>
      <c r="AC49" s="1615"/>
      <c r="AD49" s="1615"/>
      <c r="AE49" s="1615"/>
      <c r="AF49" s="1616"/>
    </row>
    <row r="50" spans="1:40" s="324" customFormat="1" ht="12.9" customHeight="1">
      <c r="A50"/>
      <c r="B50"/>
      <c r="C50"/>
      <c r="D50"/>
      <c r="E50" s="1623" t="s">
        <v>1414</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8"/>
      <c r="AB50" s="358"/>
      <c r="AC50" s="358"/>
      <c r="AD50" s="358"/>
      <c r="AE50" s="358"/>
      <c r="AF50" s="358"/>
      <c r="AG50"/>
      <c r="AH50"/>
      <c r="AI50"/>
      <c r="AJ50"/>
      <c r="AK50"/>
      <c r="AL50"/>
      <c r="AM50"/>
      <c r="AN50"/>
    </row>
    <row r="51" spans="1:40" s="324"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61">
        <f>ROUND(IF(ISERROR((AB48/AB49)),0,(AB48/AB49)),0)</f>
        <v>0</v>
      </c>
      <c r="AC53" s="1162"/>
      <c r="AD53" s="1162"/>
      <c r="AE53" s="1162"/>
      <c r="AF53" s="1163"/>
    </row>
    <row r="54" spans="1:40" ht="12.9" customHeight="1">
      <c r="D54" s="3" t="s">
        <v>590</v>
      </c>
      <c r="AB54" s="1161">
        <f>(AB53/10)</f>
        <v>0</v>
      </c>
      <c r="AC54" s="1162"/>
      <c r="AD54" s="1162"/>
      <c r="AE54" s="1162"/>
      <c r="AF54" s="1163"/>
    </row>
    <row r="55" spans="1:40" ht="12.9" customHeight="1">
      <c r="D55" s="3" t="s">
        <v>360</v>
      </c>
      <c r="AB55" s="1620">
        <f>(IF((Y41&lt;AB54),Y41,AB54))</f>
        <v>0</v>
      </c>
      <c r="AC55" s="1621"/>
      <c r="AD55" s="1621"/>
      <c r="AE55" s="1621"/>
      <c r="AF55" s="1622"/>
    </row>
    <row r="56" spans="1:40" ht="12.9" customHeight="1">
      <c r="D56" s="3" t="s">
        <v>114</v>
      </c>
      <c r="AB56" s="1161">
        <f>ROUND((10*AB55*AB49),0)</f>
        <v>0</v>
      </c>
      <c r="AC56" s="1162"/>
      <c r="AD56" s="1162"/>
      <c r="AE56" s="1162"/>
      <c r="AF56" s="1163"/>
    </row>
    <row r="57" spans="1:40" ht="12.9" customHeight="1">
      <c r="D57" s="3"/>
      <c r="AB57" s="276"/>
      <c r="AC57" s="276"/>
      <c r="AD57" s="276"/>
      <c r="AE57" s="276"/>
      <c r="AF57" s="276"/>
    </row>
    <row r="58" spans="1:40" ht="12.9" customHeight="1">
      <c r="D58" s="3" t="s">
        <v>113</v>
      </c>
      <c r="AB58" s="1180">
        <f>AB48-AB56</f>
        <v>48146709</v>
      </c>
      <c r="AC58" s="1180"/>
      <c r="AD58" s="1180"/>
      <c r="AE58" s="1180"/>
      <c r="AF58" s="118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26" t="s">
        <v>1821</v>
      </c>
      <c r="B60" s="1626"/>
      <c r="C60" s="1626"/>
      <c r="D60" s="1626"/>
      <c r="E60" s="1626"/>
      <c r="F60" s="1626"/>
      <c r="G60" s="1626"/>
      <c r="H60" s="1626"/>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626"/>
      <c r="AM60" s="1626"/>
      <c r="AN60" s="1626"/>
    </row>
    <row r="61" spans="1:40" ht="12.9"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 customHeight="1">
      <c r="A62" s="3" t="s">
        <v>129</v>
      </c>
      <c r="C62" s="3" t="s">
        <v>538</v>
      </c>
      <c r="Y62" s="1628" t="s">
        <v>314</v>
      </c>
      <c r="Z62" s="1628"/>
      <c r="AA62" s="1628"/>
      <c r="AB62" s="1628"/>
      <c r="AC62" s="1628"/>
      <c r="AD62" s="1628" t="s">
        <v>45</v>
      </c>
      <c r="AE62" s="1628"/>
      <c r="AF62" s="1628"/>
      <c r="AG62" s="1628"/>
      <c r="AH62" s="1628"/>
    </row>
    <row r="63" spans="1:40" ht="12.9"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2">
        <f>Y28</f>
        <v>0</v>
      </c>
      <c r="Z63" s="1617"/>
      <c r="AA63" s="1617"/>
      <c r="AB63" s="1617"/>
      <c r="AC63" s="1617"/>
      <c r="AD63" s="1132">
        <f>AI28</f>
        <v>0</v>
      </c>
      <c r="AE63" s="1617"/>
      <c r="AF63" s="1617"/>
      <c r="AG63" s="1617"/>
      <c r="AH63" s="1617"/>
    </row>
    <row r="64" spans="1:40" ht="12.9" customHeight="1">
      <c r="C64" s="3"/>
      <c r="E64" s="1627" t="s">
        <v>1340</v>
      </c>
      <c r="F64" s="1627"/>
      <c r="G64" s="1627"/>
      <c r="H64" s="1627"/>
      <c r="I64" s="1627"/>
      <c r="J64" s="1627"/>
      <c r="K64" s="1627"/>
      <c r="L64" s="1627"/>
      <c r="M64" s="1627"/>
      <c r="N64" s="1627"/>
      <c r="O64" s="1627"/>
      <c r="P64" s="1627"/>
      <c r="Q64" s="1627"/>
      <c r="R64" s="1627"/>
      <c r="S64" s="1627"/>
      <c r="T64" s="1627"/>
      <c r="U64" s="1627"/>
      <c r="V64" s="1627"/>
      <c r="W64" s="1627"/>
      <c r="X64" s="1627"/>
      <c r="Y64" s="1627"/>
      <c r="Z64" s="1627"/>
      <c r="AA64" s="1627"/>
      <c r="AB64" s="1627"/>
      <c r="AC64" s="1627"/>
      <c r="AD64" s="1627"/>
      <c r="AE64" s="1627"/>
      <c r="AF64" s="1627"/>
      <c r="AG64" s="1627"/>
      <c r="AH64" s="1627"/>
    </row>
    <row r="65" spans="1:34" ht="30.75" customHeight="1">
      <c r="C65" s="3"/>
      <c r="E65" s="1627"/>
      <c r="F65" s="1627"/>
      <c r="G65" s="1627"/>
      <c r="H65" s="1627"/>
      <c r="I65" s="1627"/>
      <c r="J65" s="1627"/>
      <c r="K65" s="1627"/>
      <c r="L65" s="1627"/>
      <c r="M65" s="1627"/>
      <c r="N65" s="1627"/>
      <c r="O65" s="1627"/>
      <c r="P65" s="1627"/>
      <c r="Q65" s="1627"/>
      <c r="R65" s="1627"/>
      <c r="S65" s="1627"/>
      <c r="T65" s="1627"/>
      <c r="U65" s="1627"/>
      <c r="V65" s="1627"/>
      <c r="W65" s="1627"/>
      <c r="X65" s="1627"/>
      <c r="Y65" s="1627"/>
      <c r="Z65" s="1627"/>
      <c r="AA65" s="1627"/>
      <c r="AB65" s="1627"/>
      <c r="AC65" s="1627"/>
      <c r="AD65" s="1627"/>
      <c r="AE65" s="1627"/>
      <c r="AF65" s="1627"/>
      <c r="AG65" s="1627"/>
      <c r="AH65" s="1627"/>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3">
        <v>0.3</v>
      </c>
      <c r="Z66" s="1613"/>
      <c r="AA66" s="1613"/>
      <c r="AB66" s="1613"/>
      <c r="AC66" s="1613"/>
      <c r="AD66" s="1613">
        <v>0.13</v>
      </c>
      <c r="AE66" s="1613"/>
      <c r="AF66" s="1613"/>
      <c r="AG66" s="1613"/>
      <c r="AH66" s="1613"/>
    </row>
    <row r="67" spans="1:34" ht="12.9" customHeight="1">
      <c r="C67" s="3"/>
      <c r="D67" s="3" t="s">
        <v>983</v>
      </c>
      <c r="Y67" s="1132">
        <f>ROUND(Y63*Y66,0)</f>
        <v>0</v>
      </c>
      <c r="Z67" s="1617"/>
      <c r="AA67" s="1617"/>
      <c r="AB67" s="1617"/>
      <c r="AC67" s="1617"/>
      <c r="AD67" s="1132" t="str">
        <f>IF(OR(Application!D211="At-Risk",Application!D211="At-Risk/Located in Rural Census Tract",Application!D214="At-Risk"),ROUND(AD63*AD66,0),"$0")</f>
        <v>$0</v>
      </c>
      <c r="AE67" s="1132"/>
      <c r="AF67" s="1132"/>
      <c r="AG67" s="1132"/>
      <c r="AH67" s="1132"/>
    </row>
    <row r="68" spans="1:34" ht="12.9" customHeight="1">
      <c r="C68" s="3"/>
      <c r="E68" s="3"/>
      <c r="AB68" s="2"/>
      <c r="AC68" s="2"/>
      <c r="AD68" s="2"/>
      <c r="AE68" s="2"/>
      <c r="AF68" s="2"/>
    </row>
    <row r="69" spans="1:34" ht="12.9" customHeight="1">
      <c r="A69" s="3" t="s">
        <v>130</v>
      </c>
      <c r="C69" s="3" t="s">
        <v>268</v>
      </c>
    </row>
    <row r="70" spans="1:34" ht="12.9" customHeight="1">
      <c r="A70" s="3"/>
      <c r="C70" s="3"/>
      <c r="D70" s="3" t="s">
        <v>912</v>
      </c>
      <c r="AB70" s="1614"/>
      <c r="AC70" s="1615"/>
      <c r="AD70" s="1615"/>
      <c r="AE70" s="1615"/>
      <c r="AF70" s="1616"/>
    </row>
    <row r="71" spans="1:34" ht="12.9" customHeight="1">
      <c r="A71" s="3"/>
      <c r="C71" s="3"/>
      <c r="D71" s="3"/>
      <c r="E71" s="1618" t="s">
        <v>1816</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3"/>
      <c r="AB71" s="253"/>
      <c r="AC71" s="253"/>
    </row>
    <row r="72" spans="1:34" ht="12.9"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3"/>
      <c r="AB72" s="253"/>
      <c r="AC72" s="253"/>
    </row>
    <row r="73" spans="1:34" ht="12.9"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503">
        <f>ROUND(IF(ISERROR((AB58/AB70)),0,(AB58/AB70)),0)</f>
        <v>0</v>
      </c>
      <c r="AC75" s="1503"/>
      <c r="AD75" s="1503"/>
      <c r="AE75" s="1503"/>
      <c r="AF75" s="1503"/>
    </row>
    <row r="76" spans="1:34" ht="12.9" customHeight="1">
      <c r="C76" s="3"/>
      <c r="D76" s="3" t="s">
        <v>112</v>
      </c>
      <c r="AB76" s="1519">
        <f>IF((Y67+AD67&lt;AB75),Y67+AD67,AB75)</f>
        <v>0</v>
      </c>
      <c r="AC76" s="1520"/>
      <c r="AD76" s="1520"/>
      <c r="AE76" s="1520"/>
      <c r="AF76" s="1521"/>
    </row>
    <row r="77" spans="1:34" ht="12.9" customHeight="1">
      <c r="C77" s="3"/>
      <c r="D77" s="3" t="s">
        <v>984</v>
      </c>
      <c r="AB77" s="1612">
        <f>AB76*AB70</f>
        <v>0</v>
      </c>
      <c r="AC77" s="1612"/>
      <c r="AD77" s="1612"/>
      <c r="AE77" s="1612"/>
      <c r="AF77" s="1612"/>
    </row>
    <row r="78" spans="1:34" ht="12.9" customHeight="1">
      <c r="C78" s="3"/>
      <c r="D78" s="3"/>
      <c r="AB78" s="605"/>
      <c r="AC78" s="605"/>
      <c r="AD78" s="605"/>
      <c r="AE78" s="605"/>
      <c r="AF78" s="605"/>
    </row>
    <row r="79" spans="1:34" ht="12.9" customHeight="1">
      <c r="D79" s="3" t="s">
        <v>113</v>
      </c>
      <c r="AB79" s="1180">
        <f>AB48-(AB56+AB77)</f>
        <v>48146709</v>
      </c>
      <c r="AC79" s="1180"/>
      <c r="AD79" s="1180"/>
      <c r="AE79" s="1180"/>
      <c r="AF79" s="1180"/>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4" customWidth="1"/>
    <col min="2" max="2" width="14.5546875" style="356" customWidth="1"/>
    <col min="3" max="4" width="14.5546875" style="335" customWidth="1"/>
    <col min="5" max="5" width="14.5546875" style="356" customWidth="1"/>
    <col min="6" max="6" width="50.5546875" style="335" customWidth="1"/>
    <col min="7" max="7" width="9.109375" style="335" customWidth="1"/>
    <col min="8" max="8" width="0.44140625" style="335" hidden="1" customWidth="1"/>
    <col min="9" max="16383" width="11.44140625" style="335" hidden="1"/>
    <col min="16384" max="16384" width="0.44140625" style="335" customWidth="1"/>
  </cols>
  <sheetData>
    <row r="1" spans="1:7" ht="18" customHeight="1">
      <c r="A1" s="672" t="s">
        <v>1280</v>
      </c>
      <c r="G1" s="573"/>
    </row>
    <row r="2" spans="1:7" ht="13.2">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3.2">
      <c r="A4" s="889" t="s">
        <v>362</v>
      </c>
      <c r="B4" s="328"/>
      <c r="C4" s="328"/>
      <c r="D4" s="328"/>
      <c r="E4" s="328"/>
      <c r="F4" s="328"/>
      <c r="G4" s="328"/>
    </row>
    <row r="5" spans="1:7" s="575" customFormat="1" ht="13.2">
      <c r="A5" s="890" t="s">
        <v>998</v>
      </c>
      <c r="B5" s="330">
        <f>'Sources and Uses Budget'!C4</f>
        <v>4000000</v>
      </c>
      <c r="C5" s="330">
        <f>'Sources and Uses Budget'!C4</f>
        <v>4000000</v>
      </c>
      <c r="D5" s="330">
        <f>'Sources and Uses Budget'!C4</f>
        <v>4000000</v>
      </c>
      <c r="E5" s="332">
        <f>C5-B5</f>
        <v>0</v>
      </c>
      <c r="F5" s="331"/>
      <c r="G5" s="331"/>
    </row>
    <row r="6" spans="1:7" s="575" customFormat="1" ht="13.2">
      <c r="A6" s="890" t="s">
        <v>999</v>
      </c>
      <c r="B6" s="330">
        <f>'Sources and Uses Budget'!C5</f>
        <v>219214</v>
      </c>
      <c r="C6" s="330">
        <f>'Sources and Uses Budget'!C5</f>
        <v>219214</v>
      </c>
      <c r="D6" s="330">
        <f>'Sources and Uses Budget'!C5</f>
        <v>219214</v>
      </c>
      <c r="E6" s="332">
        <f t="shared" ref="E6:E73" si="0">C6-B6</f>
        <v>0</v>
      </c>
      <c r="F6" s="331"/>
      <c r="G6" s="331"/>
    </row>
    <row r="7" spans="1:7" s="575" customFormat="1" ht="13.2">
      <c r="A7" s="890" t="s">
        <v>363</v>
      </c>
      <c r="B7" s="330">
        <f>'Sources and Uses Budget'!C6</f>
        <v>30000</v>
      </c>
      <c r="C7" s="330">
        <f>'Sources and Uses Budget'!C6</f>
        <v>30000</v>
      </c>
      <c r="D7" s="330">
        <f>'Sources and Uses Budget'!C6</f>
        <v>30000</v>
      </c>
      <c r="E7" s="332">
        <f t="shared" si="0"/>
        <v>0</v>
      </c>
      <c r="F7" s="331"/>
      <c r="G7" s="331"/>
    </row>
    <row r="8" spans="1:7" s="575" customFormat="1" ht="13.2">
      <c r="A8" s="890" t="s">
        <v>295</v>
      </c>
      <c r="B8" s="330">
        <f>'Sources and Uses Budget'!C7</f>
        <v>0</v>
      </c>
      <c r="C8" s="330">
        <f>'Sources and Uses Budget'!C7</f>
        <v>0</v>
      </c>
      <c r="D8" s="330">
        <f>'Sources and Uses Budget'!C7</f>
        <v>0</v>
      </c>
      <c r="E8" s="332">
        <f t="shared" si="0"/>
        <v>0</v>
      </c>
      <c r="F8" s="331"/>
      <c r="G8" s="331"/>
    </row>
    <row r="9" spans="1:7" s="575" customFormat="1" ht="13.2">
      <c r="A9" s="891" t="s">
        <v>1000</v>
      </c>
      <c r="B9" s="332">
        <f>SUM(B5:B8)</f>
        <v>4249214</v>
      </c>
      <c r="C9" s="332">
        <f>SUM(C5:C8)</f>
        <v>4249214</v>
      </c>
      <c r="D9" s="332">
        <f>SUM(D5:D8)</f>
        <v>4249214</v>
      </c>
      <c r="E9" s="332">
        <f t="shared" si="0"/>
        <v>0</v>
      </c>
      <c r="F9" s="331"/>
      <c r="G9" s="331"/>
    </row>
    <row r="10" spans="1:7" s="575" customFormat="1" ht="13.2">
      <c r="A10" s="890" t="s">
        <v>614</v>
      </c>
      <c r="B10" s="330">
        <f>'Sources and Uses Budget'!C9</f>
        <v>0</v>
      </c>
      <c r="C10" s="330">
        <f>'Sources and Uses Budget'!C9</f>
        <v>0</v>
      </c>
      <c r="D10" s="330">
        <f>'Sources and Uses Budget'!C9</f>
        <v>0</v>
      </c>
      <c r="E10" s="332">
        <f t="shared" si="0"/>
        <v>0</v>
      </c>
      <c r="F10" s="331"/>
      <c r="G10" s="331"/>
    </row>
    <row r="11" spans="1:7" s="575" customFormat="1" ht="13.2">
      <c r="A11" s="890" t="s">
        <v>1001</v>
      </c>
      <c r="B11" s="330">
        <f>'Sources and Uses Budget'!C10</f>
        <v>200000</v>
      </c>
      <c r="C11" s="330">
        <f>'Sources and Uses Budget'!C10</f>
        <v>200000</v>
      </c>
      <c r="D11" s="330">
        <f>'Sources and Uses Budget'!C10</f>
        <v>200000</v>
      </c>
      <c r="E11" s="332">
        <f t="shared" si="0"/>
        <v>0</v>
      </c>
      <c r="F11" s="331"/>
      <c r="G11" s="331"/>
    </row>
    <row r="12" spans="1:7" s="575" customFormat="1" ht="13.2">
      <c r="A12" s="891" t="s">
        <v>615</v>
      </c>
      <c r="B12" s="332">
        <f>SUM(B10:B11)</f>
        <v>200000</v>
      </c>
      <c r="C12" s="332">
        <f>SUM(C10:C11)</f>
        <v>200000</v>
      </c>
      <c r="D12" s="332">
        <f>SUM(D10:D11)</f>
        <v>200000</v>
      </c>
      <c r="E12" s="332">
        <f t="shared" si="0"/>
        <v>0</v>
      </c>
      <c r="F12" s="331"/>
      <c r="G12" s="331"/>
    </row>
    <row r="13" spans="1:7" s="575" customFormat="1" ht="13.2">
      <c r="A13" s="891" t="s">
        <v>745</v>
      </c>
      <c r="B13" s="332">
        <f>SUM(B9+B12)</f>
        <v>4449214</v>
      </c>
      <c r="C13" s="332">
        <f>SUM(C9+C12)</f>
        <v>4449214</v>
      </c>
      <c r="D13" s="332">
        <f>SUM(D9+D12)</f>
        <v>4449214</v>
      </c>
      <c r="E13" s="332">
        <f t="shared" si="0"/>
        <v>0</v>
      </c>
      <c r="F13" s="331"/>
      <c r="G13" s="331"/>
    </row>
    <row r="14" spans="1:7" s="575" customFormat="1" ht="13.2">
      <c r="A14" s="892" t="s">
        <v>1155</v>
      </c>
      <c r="B14" s="330">
        <f>'Sources and Uses Budget'!C13</f>
        <v>30000</v>
      </c>
      <c r="C14" s="330">
        <f>'Sources and Uses Budget'!C13</f>
        <v>30000</v>
      </c>
      <c r="D14" s="330">
        <f>'Sources and Uses Budget'!C13</f>
        <v>30000</v>
      </c>
      <c r="E14" s="332">
        <f t="shared" si="0"/>
        <v>0</v>
      </c>
      <c r="F14" s="331"/>
      <c r="G14" s="331"/>
    </row>
    <row r="15" spans="1:7" s="575" customFormat="1" ht="22.8">
      <c r="A15" s="890" t="s">
        <v>1187</v>
      </c>
      <c r="B15" s="330">
        <f>'Sources and Uses Budget'!C14</f>
        <v>0</v>
      </c>
      <c r="C15" s="330">
        <f>'Sources and Uses Budget'!C14</f>
        <v>0</v>
      </c>
      <c r="D15" s="330">
        <f>'Sources and Uses Budget'!C14</f>
        <v>0</v>
      </c>
      <c r="E15" s="332">
        <f t="shared" si="0"/>
        <v>0</v>
      </c>
      <c r="F15" s="331"/>
      <c r="G15" s="331"/>
    </row>
    <row r="16" spans="1:7" s="575" customFormat="1" ht="13.2">
      <c r="A16" s="890" t="s">
        <v>1751</v>
      </c>
      <c r="B16" s="330">
        <f>'Sources and Uses Budget'!C15</f>
        <v>0</v>
      </c>
      <c r="C16" s="330">
        <f>'Sources and Uses Budget'!C15</f>
        <v>0</v>
      </c>
      <c r="D16" s="330">
        <f>'Sources and Uses Budget'!C15</f>
        <v>0</v>
      </c>
      <c r="E16" s="332">
        <f t="shared" si="0"/>
        <v>0</v>
      </c>
      <c r="F16" s="331"/>
      <c r="G16" s="331"/>
    </row>
    <row r="17" spans="1:7" s="575" customFormat="1" ht="13.2">
      <c r="A17" s="889" t="s">
        <v>951</v>
      </c>
      <c r="B17" s="328"/>
      <c r="C17" s="328"/>
      <c r="D17" s="328"/>
      <c r="E17" s="328"/>
      <c r="F17" s="328"/>
      <c r="G17" s="328"/>
    </row>
    <row r="18" spans="1:7" s="575" customFormat="1" ht="13.2">
      <c r="A18" s="239" t="s">
        <v>952</v>
      </c>
      <c r="B18" s="330">
        <f>'Sources and Uses Budget'!C17</f>
        <v>0</v>
      </c>
      <c r="C18" s="330">
        <f>'Sources and Uses Budget'!C17</f>
        <v>0</v>
      </c>
      <c r="D18" s="330">
        <f>'Sources and Uses Budget'!C17</f>
        <v>0</v>
      </c>
      <c r="E18" s="332">
        <f t="shared" si="0"/>
        <v>0</v>
      </c>
      <c r="F18" s="331"/>
      <c r="G18" s="331"/>
    </row>
    <row r="19" spans="1:7" s="575" customFormat="1" ht="13.2">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3.2">
      <c r="A20" s="239" t="s">
        <v>954</v>
      </c>
      <c r="B20" s="330">
        <f>'Sources and Uses Budget'!C19</f>
        <v>0</v>
      </c>
      <c r="C20" s="330">
        <f>'Sources and Uses Budget'!C19</f>
        <v>0</v>
      </c>
      <c r="D20" s="330">
        <f>'Sources and Uses Budget'!C19</f>
        <v>0</v>
      </c>
      <c r="E20" s="332">
        <f t="shared" si="1"/>
        <v>0</v>
      </c>
      <c r="F20" s="331"/>
      <c r="G20" s="331"/>
    </row>
    <row r="21" spans="1:7" s="575" customFormat="1" ht="13.2">
      <c r="A21" s="239" t="s">
        <v>955</v>
      </c>
      <c r="B21" s="330">
        <f>'Sources and Uses Budget'!C20</f>
        <v>0</v>
      </c>
      <c r="C21" s="330">
        <f>'Sources and Uses Budget'!C20</f>
        <v>0</v>
      </c>
      <c r="D21" s="330">
        <f>'Sources and Uses Budget'!C20</f>
        <v>0</v>
      </c>
      <c r="E21" s="332">
        <f t="shared" si="1"/>
        <v>0</v>
      </c>
      <c r="F21" s="331"/>
      <c r="G21" s="331"/>
    </row>
    <row r="22" spans="1:7" s="575" customFormat="1" ht="13.2">
      <c r="A22" s="239" t="s">
        <v>956</v>
      </c>
      <c r="B22" s="330">
        <f>'Sources and Uses Budget'!C21</f>
        <v>0</v>
      </c>
      <c r="C22" s="330">
        <f>'Sources and Uses Budget'!C21</f>
        <v>0</v>
      </c>
      <c r="D22" s="330">
        <f>'Sources and Uses Budget'!C21</f>
        <v>0</v>
      </c>
      <c r="E22" s="332">
        <f t="shared" si="1"/>
        <v>0</v>
      </c>
      <c r="F22" s="331"/>
      <c r="G22" s="331"/>
    </row>
    <row r="23" spans="1:7" s="575" customFormat="1" ht="13.2">
      <c r="A23" s="239" t="s">
        <v>957</v>
      </c>
      <c r="B23" s="330">
        <f>'Sources and Uses Budget'!C22</f>
        <v>0</v>
      </c>
      <c r="C23" s="330">
        <f>'Sources and Uses Budget'!C22</f>
        <v>0</v>
      </c>
      <c r="D23" s="330">
        <f>'Sources and Uses Budget'!C22</f>
        <v>0</v>
      </c>
      <c r="E23" s="332">
        <f t="shared" si="1"/>
        <v>0</v>
      </c>
      <c r="F23" s="331"/>
      <c r="G23" s="331"/>
    </row>
    <row r="24" spans="1:7" s="575" customFormat="1" ht="13.2">
      <c r="A24" s="239" t="s">
        <v>958</v>
      </c>
      <c r="B24" s="330">
        <f>'Sources and Uses Budget'!C23</f>
        <v>0</v>
      </c>
      <c r="C24" s="330">
        <f>'Sources and Uses Budget'!C23</f>
        <v>0</v>
      </c>
      <c r="D24" s="330">
        <f>'Sources and Uses Budget'!C23</f>
        <v>0</v>
      </c>
      <c r="E24" s="332">
        <f t="shared" si="1"/>
        <v>0</v>
      </c>
      <c r="F24" s="331"/>
      <c r="G24" s="331"/>
    </row>
    <row r="25" spans="1:7" s="575" customFormat="1" ht="13.2">
      <c r="A25" s="250" t="s">
        <v>2046</v>
      </c>
      <c r="B25" s="330">
        <f>'Sources and Uses Budget'!C24</f>
        <v>0</v>
      </c>
      <c r="C25" s="330">
        <f>'Sources and Uses Budget'!C24</f>
        <v>0</v>
      </c>
      <c r="D25" s="330">
        <f>'Sources and Uses Budget'!C24</f>
        <v>0</v>
      </c>
      <c r="E25" s="332">
        <f t="shared" si="1"/>
        <v>0</v>
      </c>
      <c r="F25" s="331"/>
      <c r="G25" s="331"/>
    </row>
    <row r="26" spans="1:7" s="575" customFormat="1" ht="13.2">
      <c r="A26" s="250" t="s">
        <v>562</v>
      </c>
      <c r="B26" s="330">
        <f>'Sources and Uses Budget'!C25</f>
        <v>0</v>
      </c>
      <c r="C26" s="330">
        <f>'Sources and Uses Budget'!C25</f>
        <v>0</v>
      </c>
      <c r="D26" s="330">
        <f>'Sources and Uses Budget'!C25</f>
        <v>0</v>
      </c>
      <c r="E26" s="332">
        <f t="shared" si="1"/>
        <v>0</v>
      </c>
      <c r="F26" s="331"/>
      <c r="G26" s="331"/>
    </row>
    <row r="27" spans="1:7" s="575" customFormat="1" ht="13.2">
      <c r="A27" s="333" t="s">
        <v>235</v>
      </c>
      <c r="B27" s="900">
        <f>'Sources and Uses Budget'!C26</f>
        <v>0</v>
      </c>
      <c r="C27" s="900">
        <f>'Sources and Uses Budget'!C26</f>
        <v>0</v>
      </c>
      <c r="D27" s="900">
        <f>'Sources and Uses Budget'!C26</f>
        <v>0</v>
      </c>
      <c r="E27" s="332">
        <f>C27-B27</f>
        <v>0</v>
      </c>
      <c r="F27" s="331"/>
      <c r="G27" s="331"/>
    </row>
    <row r="28" spans="1:7" s="575" customFormat="1" ht="13.2">
      <c r="A28" s="893" t="s">
        <v>959</v>
      </c>
      <c r="B28" s="330">
        <f>'Sources and Uses Budget'!C27</f>
        <v>0</v>
      </c>
      <c r="C28" s="330">
        <f>'Sources and Uses Budget'!C27</f>
        <v>0</v>
      </c>
      <c r="D28" s="330">
        <f>'Sources and Uses Budget'!C27</f>
        <v>0</v>
      </c>
      <c r="E28" s="332">
        <f>C28-B28</f>
        <v>0</v>
      </c>
      <c r="F28" s="331"/>
      <c r="G28" s="331"/>
    </row>
    <row r="29" spans="1:7" s="575" customFormat="1" ht="13.2">
      <c r="A29" s="889" t="s">
        <v>960</v>
      </c>
      <c r="B29" s="328"/>
      <c r="C29" s="328"/>
      <c r="D29" s="328"/>
      <c r="E29" s="328"/>
      <c r="F29" s="328"/>
      <c r="G29" s="328"/>
    </row>
    <row r="30" spans="1:7" s="575" customFormat="1" ht="13.2">
      <c r="A30" s="239" t="s">
        <v>952</v>
      </c>
      <c r="B30" s="330">
        <f>'Sources and Uses Budget'!C29</f>
        <v>2378573</v>
      </c>
      <c r="C30" s="330">
        <f>'Sources and Uses Budget'!C29</f>
        <v>2378573</v>
      </c>
      <c r="D30" s="330">
        <f>'Sources and Uses Budget'!C29</f>
        <v>2378573</v>
      </c>
      <c r="E30" s="332">
        <f t="shared" si="0"/>
        <v>0</v>
      </c>
      <c r="F30" s="331"/>
      <c r="G30" s="331"/>
    </row>
    <row r="31" spans="1:7" s="575" customFormat="1" ht="13.2">
      <c r="A31" s="239" t="s">
        <v>953</v>
      </c>
      <c r="B31" s="330">
        <f>'Sources and Uses Budget'!C30</f>
        <v>23503809</v>
      </c>
      <c r="C31" s="330">
        <f>'Sources and Uses Budget'!C30</f>
        <v>23503809</v>
      </c>
      <c r="D31" s="330">
        <f>'Sources and Uses Budget'!C30</f>
        <v>23503809</v>
      </c>
      <c r="E31" s="332">
        <f t="shared" si="0"/>
        <v>0</v>
      </c>
      <c r="F31" s="331"/>
      <c r="G31" s="331"/>
    </row>
    <row r="32" spans="1:7" s="575" customFormat="1" ht="13.2">
      <c r="A32" s="239" t="s">
        <v>954</v>
      </c>
      <c r="B32" s="330">
        <f>'Sources and Uses Budget'!C31</f>
        <v>2211903</v>
      </c>
      <c r="C32" s="330">
        <f>'Sources and Uses Budget'!C31</f>
        <v>2211903</v>
      </c>
      <c r="D32" s="330">
        <f>'Sources and Uses Budget'!C31</f>
        <v>2211903</v>
      </c>
      <c r="E32" s="332">
        <f t="shared" si="0"/>
        <v>0</v>
      </c>
      <c r="F32" s="331"/>
      <c r="G32" s="331"/>
    </row>
    <row r="33" spans="1:7" s="575" customFormat="1" ht="13.2">
      <c r="A33" s="239" t="s">
        <v>955</v>
      </c>
      <c r="B33" s="330">
        <f>'Sources and Uses Budget'!C32</f>
        <v>624665.5</v>
      </c>
      <c r="C33" s="330">
        <f>'Sources and Uses Budget'!C32</f>
        <v>624665.5</v>
      </c>
      <c r="D33" s="330">
        <f>'Sources and Uses Budget'!C32</f>
        <v>624665.5</v>
      </c>
      <c r="E33" s="332">
        <f t="shared" si="0"/>
        <v>0</v>
      </c>
      <c r="F33" s="331"/>
      <c r="G33" s="331"/>
    </row>
    <row r="34" spans="1:7" s="575" customFormat="1" ht="13.2">
      <c r="A34" s="239" t="s">
        <v>956</v>
      </c>
      <c r="B34" s="330">
        <f>'Sources and Uses Budget'!C33</f>
        <v>624665.5</v>
      </c>
      <c r="C34" s="330">
        <f>'Sources and Uses Budget'!C33</f>
        <v>624665.5</v>
      </c>
      <c r="D34" s="330">
        <f>'Sources and Uses Budget'!C33</f>
        <v>624665.5</v>
      </c>
      <c r="E34" s="332">
        <f t="shared" si="0"/>
        <v>0</v>
      </c>
      <c r="F34" s="331"/>
      <c r="G34" s="331"/>
    </row>
    <row r="35" spans="1:7" s="575" customFormat="1" ht="13.2">
      <c r="A35" s="239" t="s">
        <v>957</v>
      </c>
      <c r="B35" s="330">
        <f>'Sources and Uses Budget'!C34</f>
        <v>0</v>
      </c>
      <c r="C35" s="330">
        <f>'Sources and Uses Budget'!C34</f>
        <v>0</v>
      </c>
      <c r="D35" s="330">
        <f>'Sources and Uses Budget'!C34</f>
        <v>0</v>
      </c>
      <c r="E35" s="332">
        <f t="shared" si="0"/>
        <v>0</v>
      </c>
      <c r="F35" s="331"/>
      <c r="G35" s="331"/>
    </row>
    <row r="36" spans="1:7" s="575" customFormat="1" ht="13.2">
      <c r="A36" s="239" t="s">
        <v>958</v>
      </c>
      <c r="B36" s="330">
        <f>'Sources and Uses Budget'!C35</f>
        <v>522090</v>
      </c>
      <c r="C36" s="330">
        <f>'Sources and Uses Budget'!C35</f>
        <v>522090</v>
      </c>
      <c r="D36" s="330">
        <f>'Sources and Uses Budget'!C35</f>
        <v>522090</v>
      </c>
      <c r="E36" s="332">
        <f t="shared" si="0"/>
        <v>0</v>
      </c>
      <c r="F36" s="331"/>
      <c r="G36" s="331"/>
    </row>
    <row r="37" spans="1:7" s="575" customFormat="1" ht="13.2">
      <c r="A37" s="239" t="s">
        <v>2046</v>
      </c>
      <c r="B37" s="330">
        <f>'Sources and Uses Budget'!C36</f>
        <v>0</v>
      </c>
      <c r="C37" s="330">
        <f>'Sources and Uses Budget'!C36</f>
        <v>0</v>
      </c>
      <c r="D37" s="330">
        <f>'Sources and Uses Budget'!C36</f>
        <v>0</v>
      </c>
      <c r="E37" s="332">
        <f t="shared" si="0"/>
        <v>0</v>
      </c>
      <c r="F37" s="331"/>
      <c r="G37" s="331"/>
    </row>
    <row r="38" spans="1:7" s="575" customFormat="1" ht="13.2">
      <c r="A38" s="250" t="s">
        <v>562</v>
      </c>
      <c r="B38" s="330">
        <f>'Sources and Uses Budget'!C37</f>
        <v>0</v>
      </c>
      <c r="C38" s="330">
        <f>'Sources and Uses Budget'!C37</f>
        <v>0</v>
      </c>
      <c r="D38" s="330">
        <f>'Sources and Uses Budget'!C37</f>
        <v>0</v>
      </c>
      <c r="E38" s="332">
        <f>C38-B38</f>
        <v>0</v>
      </c>
      <c r="F38" s="331"/>
      <c r="G38" s="331"/>
    </row>
    <row r="39" spans="1:7" s="575" customFormat="1" ht="13.2">
      <c r="A39" s="893" t="s">
        <v>961</v>
      </c>
      <c r="B39" s="900">
        <f>'Sources and Uses Budget'!C38</f>
        <v>29865706</v>
      </c>
      <c r="C39" s="900">
        <f>'Sources and Uses Budget'!C38</f>
        <v>29865706</v>
      </c>
      <c r="D39" s="900">
        <f>'Sources and Uses Budget'!C38</f>
        <v>29865706</v>
      </c>
      <c r="E39" s="332">
        <f>C39-B39</f>
        <v>0</v>
      </c>
      <c r="F39" s="331"/>
      <c r="G39" s="331"/>
    </row>
    <row r="40" spans="1:7" s="575" customFormat="1" ht="13.2">
      <c r="A40" s="889" t="s">
        <v>962</v>
      </c>
      <c r="B40" s="328"/>
      <c r="C40" s="328"/>
      <c r="D40" s="328"/>
      <c r="E40" s="328"/>
      <c r="F40" s="328"/>
      <c r="G40" s="328"/>
    </row>
    <row r="41" spans="1:7" s="575" customFormat="1" ht="13.2">
      <c r="A41" s="894" t="s">
        <v>963</v>
      </c>
      <c r="B41" s="330">
        <f>'Sources and Uses Budget'!C40</f>
        <v>850000</v>
      </c>
      <c r="C41" s="330">
        <f>'Sources and Uses Budget'!C40</f>
        <v>850000</v>
      </c>
      <c r="D41" s="330">
        <f>'Sources and Uses Budget'!C40</f>
        <v>850000</v>
      </c>
      <c r="E41" s="332">
        <f>C41-B41</f>
        <v>0</v>
      </c>
      <c r="F41" s="331"/>
      <c r="G41" s="331"/>
    </row>
    <row r="42" spans="1:7" s="575" customFormat="1" ht="13.2">
      <c r="A42" s="894" t="s">
        <v>964</v>
      </c>
      <c r="B42" s="330">
        <f>'Sources and Uses Budget'!C41</f>
        <v>300000</v>
      </c>
      <c r="C42" s="330">
        <f>'Sources and Uses Budget'!C41</f>
        <v>300000</v>
      </c>
      <c r="D42" s="330">
        <f>'Sources and Uses Budget'!C41</f>
        <v>300000</v>
      </c>
      <c r="E42" s="332">
        <f>C42-B42</f>
        <v>0</v>
      </c>
      <c r="F42" s="331"/>
      <c r="G42" s="331"/>
    </row>
    <row r="43" spans="1:7" s="575" customFormat="1" ht="12" customHeight="1">
      <c r="A43" s="893" t="s">
        <v>965</v>
      </c>
      <c r="B43" s="900">
        <f>'Sources and Uses Budget'!C42</f>
        <v>1150000</v>
      </c>
      <c r="C43" s="900">
        <f>'Sources and Uses Budget'!C42</f>
        <v>1150000</v>
      </c>
      <c r="D43" s="900">
        <f>'Sources and Uses Budget'!C42</f>
        <v>1150000</v>
      </c>
      <c r="E43" s="332">
        <f>C43-B43</f>
        <v>0</v>
      </c>
      <c r="F43" s="331"/>
      <c r="G43" s="331"/>
    </row>
    <row r="44" spans="1:7" s="575" customFormat="1" ht="13.2">
      <c r="A44" s="893" t="s">
        <v>966</v>
      </c>
      <c r="B44" s="330">
        <f>'Sources and Uses Budget'!C43</f>
        <v>500000</v>
      </c>
      <c r="C44" s="330">
        <f>'Sources and Uses Budget'!C43</f>
        <v>500000</v>
      </c>
      <c r="D44" s="330">
        <f>'Sources and Uses Budget'!C43</f>
        <v>500000</v>
      </c>
      <c r="E44" s="332">
        <f>C44-B44</f>
        <v>0</v>
      </c>
      <c r="F44" s="331"/>
      <c r="G44" s="331"/>
    </row>
    <row r="45" spans="1:7" s="575" customFormat="1" ht="13.2">
      <c r="A45" s="235" t="s">
        <v>967</v>
      </c>
      <c r="B45" s="328"/>
      <c r="C45" s="328"/>
      <c r="D45" s="328"/>
      <c r="E45" s="328"/>
      <c r="F45" s="328"/>
      <c r="G45" s="328"/>
    </row>
    <row r="46" spans="1:7" s="575" customFormat="1" ht="12" customHeight="1">
      <c r="A46" s="239" t="s">
        <v>968</v>
      </c>
      <c r="B46" s="330">
        <f>'Sources and Uses Budget'!C45</f>
        <v>4219958</v>
      </c>
      <c r="C46" s="330">
        <f>'Sources and Uses Budget'!C45</f>
        <v>4219958</v>
      </c>
      <c r="D46" s="330">
        <f>'Sources and Uses Budget'!C45</f>
        <v>4219958</v>
      </c>
      <c r="E46" s="332">
        <f t="shared" si="0"/>
        <v>0</v>
      </c>
      <c r="F46" s="331"/>
      <c r="G46" s="331"/>
    </row>
    <row r="47" spans="1:7" s="575" customFormat="1" ht="13.2">
      <c r="A47" s="239" t="s">
        <v>969</v>
      </c>
      <c r="B47" s="330">
        <f>'Sources and Uses Budget'!C46</f>
        <v>278361</v>
      </c>
      <c r="C47" s="330">
        <f>'Sources and Uses Budget'!C46</f>
        <v>278361</v>
      </c>
      <c r="D47" s="330">
        <f>'Sources and Uses Budget'!C46</f>
        <v>278361</v>
      </c>
      <c r="E47" s="332">
        <f t="shared" si="0"/>
        <v>0</v>
      </c>
      <c r="F47" s="331"/>
      <c r="G47" s="331"/>
    </row>
    <row r="48" spans="1:7" s="575" customFormat="1" ht="13.2">
      <c r="A48" s="239" t="s">
        <v>970</v>
      </c>
      <c r="B48" s="330">
        <f>'Sources and Uses Budget'!C47</f>
        <v>0</v>
      </c>
      <c r="C48" s="330">
        <f>'Sources and Uses Budget'!C47</f>
        <v>0</v>
      </c>
      <c r="D48" s="330">
        <f>'Sources and Uses Budget'!C47</f>
        <v>0</v>
      </c>
      <c r="E48" s="332">
        <f t="shared" si="0"/>
        <v>0</v>
      </c>
      <c r="F48" s="331"/>
      <c r="G48" s="331"/>
    </row>
    <row r="49" spans="1:7" s="575" customFormat="1" ht="13.2">
      <c r="A49" s="239" t="s">
        <v>971</v>
      </c>
      <c r="B49" s="330">
        <f>'Sources and Uses Budget'!C48</f>
        <v>233926</v>
      </c>
      <c r="C49" s="330">
        <f>'Sources and Uses Budget'!C48</f>
        <v>233926</v>
      </c>
      <c r="D49" s="330">
        <f>'Sources and Uses Budget'!C48</f>
        <v>233926</v>
      </c>
      <c r="E49" s="332">
        <f t="shared" si="0"/>
        <v>0</v>
      </c>
      <c r="F49" s="331"/>
      <c r="G49" s="331"/>
    </row>
    <row r="50" spans="1:7" s="575" customFormat="1" ht="13.2">
      <c r="A50" s="239" t="s">
        <v>974</v>
      </c>
      <c r="B50" s="330">
        <f>'Sources and Uses Budget'!C49</f>
        <v>80000</v>
      </c>
      <c r="C50" s="330">
        <f>'Sources and Uses Budget'!C49</f>
        <v>80000</v>
      </c>
      <c r="D50" s="330">
        <f>'Sources and Uses Budget'!C49</f>
        <v>80000</v>
      </c>
      <c r="E50" s="332">
        <f t="shared" si="0"/>
        <v>0</v>
      </c>
      <c r="F50" s="331"/>
      <c r="G50" s="331"/>
    </row>
    <row r="51" spans="1:7" s="575" customFormat="1" ht="13.2">
      <c r="A51" s="239" t="s">
        <v>972</v>
      </c>
      <c r="B51" s="330">
        <f>'Sources and Uses Budget'!C50</f>
        <v>50000</v>
      </c>
      <c r="C51" s="330">
        <f>'Sources and Uses Budget'!C50</f>
        <v>50000</v>
      </c>
      <c r="D51" s="330">
        <f>'Sources and Uses Budget'!C50</f>
        <v>50000</v>
      </c>
      <c r="E51" s="332">
        <f t="shared" si="0"/>
        <v>0</v>
      </c>
      <c r="F51" s="331"/>
      <c r="G51" s="331"/>
    </row>
    <row r="52" spans="1:7" s="576" customFormat="1" ht="13.2">
      <c r="A52" s="239" t="s">
        <v>973</v>
      </c>
      <c r="B52" s="330">
        <f>'Sources and Uses Budget'!C51</f>
        <v>150000</v>
      </c>
      <c r="C52" s="330">
        <f>'Sources and Uses Budget'!C51</f>
        <v>150000</v>
      </c>
      <c r="D52" s="330">
        <f>'Sources and Uses Budget'!C51</f>
        <v>150000</v>
      </c>
      <c r="E52" s="332">
        <f t="shared" si="0"/>
        <v>0</v>
      </c>
      <c r="F52" s="331"/>
      <c r="G52" s="331"/>
    </row>
    <row r="53" spans="1:7" s="575" customFormat="1" ht="13.2">
      <c r="A53" s="246" t="s">
        <v>562</v>
      </c>
      <c r="B53" s="330">
        <f>'Sources and Uses Budget'!C52</f>
        <v>60000</v>
      </c>
      <c r="C53" s="330">
        <f>'Sources and Uses Budget'!C52</f>
        <v>60000</v>
      </c>
      <c r="D53" s="330">
        <f>'Sources and Uses Budget'!C52</f>
        <v>60000</v>
      </c>
      <c r="E53" s="332">
        <f t="shared" si="0"/>
        <v>0</v>
      </c>
      <c r="F53" s="331"/>
      <c r="G53" s="331"/>
    </row>
    <row r="54" spans="1:7" s="575" customFormat="1" ht="13.2">
      <c r="A54" s="243" t="s">
        <v>975</v>
      </c>
      <c r="B54" s="900">
        <f>'Sources and Uses Budget'!C53</f>
        <v>5072245</v>
      </c>
      <c r="C54" s="900">
        <f>'Sources and Uses Budget'!C53</f>
        <v>5072245</v>
      </c>
      <c r="D54" s="900">
        <f>'Sources and Uses Budget'!C53</f>
        <v>5072245</v>
      </c>
      <c r="E54" s="332">
        <f t="shared" si="0"/>
        <v>0</v>
      </c>
      <c r="F54" s="331"/>
      <c r="G54" s="331"/>
    </row>
    <row r="55" spans="1:7" s="575" customFormat="1" ht="12" customHeight="1">
      <c r="A55" s="889" t="s">
        <v>717</v>
      </c>
      <c r="B55" s="328"/>
      <c r="C55" s="328"/>
      <c r="D55" s="328"/>
      <c r="E55" s="328"/>
      <c r="F55" s="328"/>
      <c r="G55" s="328"/>
    </row>
    <row r="56" spans="1:7" s="575" customFormat="1" ht="13.2">
      <c r="A56" s="894" t="s">
        <v>976</v>
      </c>
      <c r="B56" s="330">
        <f>'Sources and Uses Budget'!C55</f>
        <v>65620</v>
      </c>
      <c r="C56" s="330">
        <f>'Sources and Uses Budget'!C55</f>
        <v>65620</v>
      </c>
      <c r="D56" s="330">
        <f>'Sources and Uses Budget'!C55</f>
        <v>65620</v>
      </c>
      <c r="E56" s="332">
        <f t="shared" si="0"/>
        <v>0</v>
      </c>
      <c r="F56" s="331"/>
      <c r="G56" s="331"/>
    </row>
    <row r="57" spans="1:7" s="575" customFormat="1" ht="13.2">
      <c r="A57" s="894" t="s">
        <v>970</v>
      </c>
      <c r="B57" s="330">
        <f>'Sources and Uses Budget'!C56</f>
        <v>0</v>
      </c>
      <c r="C57" s="330">
        <f>'Sources and Uses Budget'!C56</f>
        <v>0</v>
      </c>
      <c r="D57" s="330">
        <f>'Sources and Uses Budget'!C56</f>
        <v>0</v>
      </c>
      <c r="E57" s="332">
        <f t="shared" si="0"/>
        <v>0</v>
      </c>
      <c r="F57" s="331"/>
      <c r="G57" s="331"/>
    </row>
    <row r="58" spans="1:7" s="575" customFormat="1" ht="13.2">
      <c r="A58" s="894" t="s">
        <v>974</v>
      </c>
      <c r="B58" s="330">
        <f>'Sources and Uses Budget'!C57</f>
        <v>7289</v>
      </c>
      <c r="C58" s="330">
        <f>'Sources and Uses Budget'!C57</f>
        <v>7289</v>
      </c>
      <c r="D58" s="330">
        <f>'Sources and Uses Budget'!C57</f>
        <v>7289</v>
      </c>
      <c r="E58" s="332">
        <f t="shared" si="0"/>
        <v>0</v>
      </c>
      <c r="F58" s="331"/>
      <c r="G58" s="331"/>
    </row>
    <row r="59" spans="1:7" s="575" customFormat="1" ht="13.2">
      <c r="A59" s="894" t="s">
        <v>972</v>
      </c>
      <c r="B59" s="330">
        <f>'Sources and Uses Budget'!C58</f>
        <v>0</v>
      </c>
      <c r="C59" s="330">
        <f>'Sources and Uses Budget'!C58</f>
        <v>0</v>
      </c>
      <c r="D59" s="330">
        <f>'Sources and Uses Budget'!C58</f>
        <v>0</v>
      </c>
      <c r="E59" s="332">
        <f t="shared" si="0"/>
        <v>0</v>
      </c>
      <c r="F59" s="331"/>
      <c r="G59" s="331"/>
    </row>
    <row r="60" spans="1:7" s="575" customFormat="1" ht="13.2">
      <c r="A60" s="894" t="s">
        <v>973</v>
      </c>
      <c r="B60" s="330">
        <f>'Sources and Uses Budget'!C59</f>
        <v>0</v>
      </c>
      <c r="C60" s="330">
        <f>'Sources and Uses Budget'!C59</f>
        <v>0</v>
      </c>
      <c r="D60" s="330">
        <f>'Sources and Uses Budget'!C59</f>
        <v>0</v>
      </c>
      <c r="E60" s="332">
        <f t="shared" si="0"/>
        <v>0</v>
      </c>
      <c r="F60" s="331"/>
      <c r="G60" s="331"/>
    </row>
    <row r="61" spans="1:7" s="575" customFormat="1" ht="13.95" customHeight="1">
      <c r="A61" s="895" t="s">
        <v>562</v>
      </c>
      <c r="B61" s="330">
        <f>'Sources and Uses Budget'!C60</f>
        <v>15000</v>
      </c>
      <c r="C61" s="330">
        <f>'Sources and Uses Budget'!C60</f>
        <v>15000</v>
      </c>
      <c r="D61" s="330">
        <f>'Sources and Uses Budget'!C60</f>
        <v>15000</v>
      </c>
      <c r="E61" s="332">
        <f t="shared" si="0"/>
        <v>0</v>
      </c>
      <c r="F61" s="331"/>
      <c r="G61" s="331"/>
    </row>
    <row r="62" spans="1:7" s="575" customFormat="1" ht="13.2">
      <c r="A62" s="893" t="s">
        <v>527</v>
      </c>
      <c r="B62" s="900">
        <f>'Sources and Uses Budget'!C61</f>
        <v>87909</v>
      </c>
      <c r="C62" s="900">
        <f>'Sources and Uses Budget'!C61</f>
        <v>87909</v>
      </c>
      <c r="D62" s="900">
        <f>'Sources and Uses Budget'!C61</f>
        <v>87909</v>
      </c>
      <c r="E62" s="332">
        <f t="shared" si="0"/>
        <v>0</v>
      </c>
      <c r="F62" s="331"/>
      <c r="G62" s="331"/>
    </row>
    <row r="63" spans="1:7" s="575" customFormat="1" ht="13.2">
      <c r="A63" s="896" t="s">
        <v>528</v>
      </c>
      <c r="B63" s="900">
        <f>'Sources and Uses Budget'!C62</f>
        <v>41155074</v>
      </c>
      <c r="C63" s="900">
        <f>'Sources and Uses Budget'!C62</f>
        <v>41155074</v>
      </c>
      <c r="D63" s="900">
        <f>'Sources and Uses Budget'!C62</f>
        <v>41155074</v>
      </c>
      <c r="E63" s="332">
        <f t="shared" si="0"/>
        <v>0</v>
      </c>
      <c r="F63" s="331"/>
      <c r="G63" s="331"/>
    </row>
    <row r="64" spans="1:7" s="575" customFormat="1" ht="22.8">
      <c r="A64" s="235" t="s">
        <v>2047</v>
      </c>
      <c r="B64" s="328"/>
      <c r="C64" s="328"/>
      <c r="D64" s="328"/>
      <c r="E64" s="328"/>
      <c r="F64" s="328"/>
      <c r="G64" s="328"/>
    </row>
    <row r="65" spans="1:7" s="575" customFormat="1" ht="13.2">
      <c r="A65" s="239" t="s">
        <v>297</v>
      </c>
      <c r="B65" s="330">
        <f>'Sources and Uses Budget'!C64</f>
        <v>80000</v>
      </c>
      <c r="C65" s="330">
        <f>'Sources and Uses Budget'!C64</f>
        <v>80000</v>
      </c>
      <c r="D65" s="330">
        <f>'Sources and Uses Budget'!C64</f>
        <v>80000</v>
      </c>
      <c r="E65" s="332">
        <f t="shared" si="0"/>
        <v>0</v>
      </c>
      <c r="F65" s="331"/>
      <c r="G65" s="331"/>
    </row>
    <row r="66" spans="1:7" s="575" customFormat="1" ht="22.8">
      <c r="A66" s="239" t="s">
        <v>2048</v>
      </c>
      <c r="B66" s="330">
        <f>'Sources and Uses Budget'!C65</f>
        <v>0</v>
      </c>
      <c r="C66" s="330">
        <f>'Sources and Uses Budget'!C65</f>
        <v>0</v>
      </c>
      <c r="D66" s="330">
        <f>'Sources and Uses Budget'!C65</f>
        <v>0</v>
      </c>
      <c r="E66" s="332">
        <f t="shared" si="0"/>
        <v>0</v>
      </c>
      <c r="F66" s="331"/>
      <c r="G66" s="331"/>
    </row>
    <row r="67" spans="1:7" s="575" customFormat="1" ht="22.8">
      <c r="A67" s="239" t="s">
        <v>2049</v>
      </c>
      <c r="B67" s="330">
        <f>'Sources and Uses Budget'!C66</f>
        <v>0</v>
      </c>
      <c r="C67" s="330">
        <f>'Sources and Uses Budget'!C66</f>
        <v>0</v>
      </c>
      <c r="D67" s="330">
        <f>'Sources and Uses Budget'!C66</f>
        <v>0</v>
      </c>
      <c r="E67" s="332">
        <f t="shared" si="0"/>
        <v>0</v>
      </c>
      <c r="F67" s="331"/>
      <c r="G67" s="331"/>
    </row>
    <row r="68" spans="1:7" s="575" customFormat="1" ht="13.2">
      <c r="A68" s="239" t="s">
        <v>2050</v>
      </c>
      <c r="B68" s="330">
        <f>'Sources and Uses Budget'!C67</f>
        <v>0</v>
      </c>
      <c r="C68" s="330">
        <f>'Sources and Uses Budget'!C67</f>
        <v>0</v>
      </c>
      <c r="D68" s="330">
        <f>'Sources and Uses Budget'!C67</f>
        <v>0</v>
      </c>
      <c r="E68" s="332">
        <f t="shared" si="0"/>
        <v>0</v>
      </c>
      <c r="F68" s="331"/>
      <c r="G68" s="331"/>
    </row>
    <row r="69" spans="1:7" s="575" customFormat="1" ht="13.2">
      <c r="A69" s="250" t="s">
        <v>2109</v>
      </c>
      <c r="B69" s="330">
        <f>'Sources and Uses Budget'!C68</f>
        <v>45000</v>
      </c>
      <c r="C69" s="330">
        <f>'Sources and Uses Budget'!C68</f>
        <v>45000</v>
      </c>
      <c r="D69" s="330">
        <f>'Sources and Uses Budget'!C68</f>
        <v>45000</v>
      </c>
      <c r="E69" s="332">
        <f t="shared" si="0"/>
        <v>0</v>
      </c>
      <c r="F69" s="331"/>
      <c r="G69" s="331"/>
    </row>
    <row r="70" spans="1:7" s="575" customFormat="1" ht="13.2">
      <c r="A70" s="243" t="s">
        <v>2051</v>
      </c>
      <c r="B70" s="900">
        <f>'Sources and Uses Budget'!C69</f>
        <v>125000</v>
      </c>
      <c r="C70" s="900">
        <f>'Sources and Uses Budget'!C69</f>
        <v>125000</v>
      </c>
      <c r="D70" s="900">
        <f>'Sources and Uses Budget'!C69</f>
        <v>125000</v>
      </c>
      <c r="E70" s="332">
        <f t="shared" si="0"/>
        <v>0</v>
      </c>
      <c r="F70" s="331"/>
      <c r="G70" s="331"/>
    </row>
    <row r="71" spans="1:7" s="575" customFormat="1" ht="13.2">
      <c r="A71" s="889" t="s">
        <v>298</v>
      </c>
      <c r="B71" s="328"/>
      <c r="C71" s="328"/>
      <c r="D71" s="328"/>
      <c r="E71" s="328"/>
      <c r="F71" s="328"/>
      <c r="G71" s="328"/>
    </row>
    <row r="72" spans="1:7" s="575" customFormat="1" ht="13.2">
      <c r="A72" s="894" t="s">
        <v>299</v>
      </c>
      <c r="B72" s="330">
        <f>'Sources and Uses Budget'!C71</f>
        <v>0</v>
      </c>
      <c r="C72" s="330">
        <f>'Sources and Uses Budget'!C71</f>
        <v>0</v>
      </c>
      <c r="D72" s="330">
        <f>'Sources and Uses Budget'!C71</f>
        <v>0</v>
      </c>
      <c r="E72" s="332">
        <f t="shared" si="0"/>
        <v>0</v>
      </c>
      <c r="F72" s="331"/>
      <c r="G72" s="331"/>
    </row>
    <row r="73" spans="1:7" s="575" customFormat="1" ht="13.2">
      <c r="A73" s="894" t="s">
        <v>300</v>
      </c>
      <c r="B73" s="330">
        <f>'Sources and Uses Budget'!C72</f>
        <v>0</v>
      </c>
      <c r="C73" s="330">
        <f>'Sources and Uses Budget'!C72</f>
        <v>0</v>
      </c>
      <c r="D73" s="330">
        <f>'Sources and Uses Budget'!C72</f>
        <v>0</v>
      </c>
      <c r="E73" s="332">
        <f t="shared" si="0"/>
        <v>0</v>
      </c>
      <c r="F73" s="331"/>
      <c r="G73" s="331"/>
    </row>
    <row r="74" spans="1:7" s="575" customFormat="1" ht="13.2">
      <c r="A74" s="897" t="s">
        <v>1290</v>
      </c>
      <c r="B74" s="330">
        <f>'Sources and Uses Budget'!C73</f>
        <v>0</v>
      </c>
      <c r="C74" s="330">
        <f>'Sources and Uses Budget'!C73</f>
        <v>0</v>
      </c>
      <c r="D74" s="330">
        <f>'Sources and Uses Budget'!C73</f>
        <v>0</v>
      </c>
      <c r="E74" s="332">
        <f>C74-B74</f>
        <v>0</v>
      </c>
      <c r="F74" s="331"/>
      <c r="G74" s="331"/>
    </row>
    <row r="75" spans="1:7" s="575" customFormat="1" ht="13.2">
      <c r="A75" s="894" t="s">
        <v>301</v>
      </c>
      <c r="B75" s="330">
        <f>'Sources and Uses Budget'!C74</f>
        <v>255317</v>
      </c>
      <c r="C75" s="330">
        <f>'Sources and Uses Budget'!C74</f>
        <v>255317</v>
      </c>
      <c r="D75" s="330">
        <f>'Sources and Uses Budget'!C74</f>
        <v>255317</v>
      </c>
      <c r="E75" s="332">
        <f>C75-B75</f>
        <v>0</v>
      </c>
      <c r="F75" s="331"/>
      <c r="G75" s="331"/>
    </row>
    <row r="76" spans="1:7" s="575" customFormat="1" ht="13.2">
      <c r="A76" s="898" t="s">
        <v>562</v>
      </c>
      <c r="B76" s="330">
        <f>'Sources and Uses Budget'!C75</f>
        <v>0</v>
      </c>
      <c r="C76" s="330">
        <f>'Sources and Uses Budget'!C75</f>
        <v>0</v>
      </c>
      <c r="D76" s="330">
        <f>'Sources and Uses Budget'!C75</f>
        <v>0</v>
      </c>
      <c r="E76" s="332">
        <f>C76-B76</f>
        <v>0</v>
      </c>
      <c r="F76" s="331"/>
      <c r="G76" s="331"/>
    </row>
    <row r="77" spans="1:7" s="575" customFormat="1" ht="13.2">
      <c r="A77" s="893" t="s">
        <v>302</v>
      </c>
      <c r="B77" s="900">
        <f>'Sources and Uses Budget'!C76</f>
        <v>255317</v>
      </c>
      <c r="C77" s="900">
        <f>'Sources and Uses Budget'!C76</f>
        <v>255317</v>
      </c>
      <c r="D77" s="900">
        <f>'Sources and Uses Budget'!C76</f>
        <v>255317</v>
      </c>
      <c r="E77" s="332">
        <f>C77-B77</f>
        <v>0</v>
      </c>
      <c r="F77" s="331"/>
      <c r="G77" s="331"/>
    </row>
    <row r="78" spans="1:7" s="575" customFormat="1" ht="13.2">
      <c r="A78" s="889" t="s">
        <v>1814</v>
      </c>
      <c r="B78" s="328"/>
      <c r="C78" s="328"/>
      <c r="D78" s="328"/>
      <c r="E78" s="328"/>
      <c r="F78" s="328"/>
      <c r="G78" s="328"/>
    </row>
    <row r="79" spans="1:7" s="575" customFormat="1" ht="13.95" customHeight="1">
      <c r="A79" s="894" t="s">
        <v>1812</v>
      </c>
      <c r="B79" s="330">
        <f>'Sources and Uses Budget'!C78</f>
        <v>1525942</v>
      </c>
      <c r="C79" s="330">
        <f>'Sources and Uses Budget'!C78</f>
        <v>1525942</v>
      </c>
      <c r="D79" s="330">
        <f>'Sources and Uses Budget'!C78</f>
        <v>1525942</v>
      </c>
      <c r="E79" s="332">
        <f t="shared" ref="E79:E105" si="2">C79-B79</f>
        <v>0</v>
      </c>
      <c r="F79" s="331"/>
      <c r="G79" s="331"/>
    </row>
    <row r="80" spans="1:7" s="575" customFormat="1" ht="13.2">
      <c r="A80" s="894" t="s">
        <v>567</v>
      </c>
      <c r="B80" s="330">
        <f>'Sources and Uses Budget'!C79</f>
        <v>366962</v>
      </c>
      <c r="C80" s="330">
        <f>'Sources and Uses Budget'!C79</f>
        <v>366962</v>
      </c>
      <c r="D80" s="330">
        <f>'Sources and Uses Budget'!C79</f>
        <v>366962</v>
      </c>
      <c r="E80" s="332">
        <f t="shared" si="2"/>
        <v>0</v>
      </c>
      <c r="F80" s="331"/>
      <c r="G80" s="331"/>
    </row>
    <row r="81" spans="1:7" s="575" customFormat="1" ht="13.2">
      <c r="A81" s="893" t="s">
        <v>1813</v>
      </c>
      <c r="B81" s="900">
        <f>'Sources and Uses Budget'!C80</f>
        <v>1892904</v>
      </c>
      <c r="C81" s="900">
        <f>'Sources and Uses Budget'!C80</f>
        <v>1892904</v>
      </c>
      <c r="D81" s="900">
        <f>'Sources and Uses Budget'!C80</f>
        <v>1892904</v>
      </c>
      <c r="E81" s="332">
        <f t="shared" si="2"/>
        <v>0</v>
      </c>
      <c r="F81" s="331"/>
      <c r="G81" s="331"/>
    </row>
    <row r="82" spans="1:7" s="575" customFormat="1" ht="13.2">
      <c r="A82" s="889" t="s">
        <v>544</v>
      </c>
      <c r="B82" s="328"/>
      <c r="C82" s="328"/>
      <c r="D82" s="328"/>
      <c r="E82" s="328"/>
      <c r="F82" s="328"/>
      <c r="G82" s="328"/>
    </row>
    <row r="83" spans="1:7" s="575" customFormat="1" ht="13.2">
      <c r="A83" s="239" t="s">
        <v>2230</v>
      </c>
      <c r="B83" s="330">
        <f>'Sources and Uses Budget'!C82</f>
        <v>117170</v>
      </c>
      <c r="C83" s="330">
        <f>'Sources and Uses Budget'!C82</f>
        <v>117170</v>
      </c>
      <c r="D83" s="330">
        <f>'Sources and Uses Budget'!C82</f>
        <v>117170</v>
      </c>
      <c r="E83" s="332">
        <f t="shared" si="2"/>
        <v>0</v>
      </c>
      <c r="F83" s="331"/>
      <c r="G83" s="331"/>
    </row>
    <row r="84" spans="1:7" s="575" customFormat="1" ht="13.2">
      <c r="A84" s="239" t="s">
        <v>545</v>
      </c>
      <c r="B84" s="330">
        <f>'Sources and Uses Budget'!C83</f>
        <v>150000</v>
      </c>
      <c r="C84" s="330">
        <f>'Sources and Uses Budget'!C83</f>
        <v>150000</v>
      </c>
      <c r="D84" s="330">
        <f>'Sources and Uses Budget'!C83</f>
        <v>150000</v>
      </c>
      <c r="E84" s="332">
        <f t="shared" si="2"/>
        <v>0</v>
      </c>
      <c r="F84" s="331"/>
      <c r="G84" s="331"/>
    </row>
    <row r="85" spans="1:7" s="575" customFormat="1" ht="13.2">
      <c r="A85" s="239" t="s">
        <v>546</v>
      </c>
      <c r="B85" s="330">
        <f>'Sources and Uses Budget'!C84</f>
        <v>1216269</v>
      </c>
      <c r="C85" s="330">
        <f>'Sources and Uses Budget'!C84</f>
        <v>1216269</v>
      </c>
      <c r="D85" s="330">
        <f>'Sources and Uses Budget'!C84</f>
        <v>1216269</v>
      </c>
      <c r="E85" s="332">
        <f t="shared" si="2"/>
        <v>0</v>
      </c>
      <c r="F85" s="331"/>
      <c r="G85" s="331"/>
    </row>
    <row r="86" spans="1:7" s="575" customFormat="1" ht="13.2">
      <c r="A86" s="239" t="s">
        <v>547</v>
      </c>
      <c r="B86" s="330">
        <f>'Sources and Uses Budget'!C85</f>
        <v>370000</v>
      </c>
      <c r="C86" s="330">
        <f>'Sources and Uses Budget'!C85</f>
        <v>370000</v>
      </c>
      <c r="D86" s="330">
        <f>'Sources and Uses Budget'!C85</f>
        <v>370000</v>
      </c>
      <c r="E86" s="332">
        <f t="shared" si="2"/>
        <v>0</v>
      </c>
      <c r="F86" s="331"/>
      <c r="G86" s="331"/>
    </row>
    <row r="87" spans="1:7" s="575" customFormat="1" ht="13.2">
      <c r="A87" s="239" t="s">
        <v>548</v>
      </c>
      <c r="B87" s="330">
        <f>'Sources and Uses Budget'!C86</f>
        <v>0</v>
      </c>
      <c r="C87" s="330">
        <f>'Sources and Uses Budget'!C86</f>
        <v>0</v>
      </c>
      <c r="D87" s="330">
        <f>'Sources and Uses Budget'!C86</f>
        <v>0</v>
      </c>
      <c r="E87" s="332">
        <f t="shared" si="2"/>
        <v>0</v>
      </c>
      <c r="F87" s="331"/>
      <c r="G87" s="331"/>
    </row>
    <row r="88" spans="1:7" s="575" customFormat="1" ht="13.2">
      <c r="A88" s="239" t="s">
        <v>549</v>
      </c>
      <c r="B88" s="330">
        <f>'Sources and Uses Budget'!C87</f>
        <v>10000</v>
      </c>
      <c r="C88" s="330">
        <f>'Sources and Uses Budget'!C87</f>
        <v>10000</v>
      </c>
      <c r="D88" s="330">
        <f>'Sources and Uses Budget'!C87</f>
        <v>10000</v>
      </c>
      <c r="E88" s="332">
        <f t="shared" si="2"/>
        <v>0</v>
      </c>
      <c r="F88" s="331"/>
      <c r="G88" s="331"/>
    </row>
    <row r="89" spans="1:7" s="575" customFormat="1" ht="13.2">
      <c r="A89" s="239" t="s">
        <v>550</v>
      </c>
      <c r="B89" s="330">
        <f>'Sources and Uses Budget'!C88</f>
        <v>78976</v>
      </c>
      <c r="C89" s="330">
        <f>'Sources and Uses Budget'!C88</f>
        <v>78976</v>
      </c>
      <c r="D89" s="330">
        <f>'Sources and Uses Budget'!C88</f>
        <v>78976</v>
      </c>
      <c r="E89" s="332">
        <f t="shared" si="2"/>
        <v>0</v>
      </c>
      <c r="F89" s="331"/>
      <c r="G89" s="331"/>
    </row>
    <row r="90" spans="1:7" s="575" customFormat="1" ht="13.2">
      <c r="A90" s="239" t="s">
        <v>551</v>
      </c>
      <c r="B90" s="330">
        <f>'Sources and Uses Budget'!C89</f>
        <v>15000</v>
      </c>
      <c r="C90" s="330">
        <f>'Sources and Uses Budget'!C89</f>
        <v>15000</v>
      </c>
      <c r="D90" s="330">
        <f>'Sources and Uses Budget'!C89</f>
        <v>15000</v>
      </c>
      <c r="E90" s="332">
        <f t="shared" si="2"/>
        <v>0</v>
      </c>
      <c r="F90" s="331"/>
      <c r="G90" s="331"/>
    </row>
    <row r="91" spans="1:7" s="575" customFormat="1" ht="13.2">
      <c r="A91" s="250" t="s">
        <v>1366</v>
      </c>
      <c r="B91" s="330">
        <f>'Sources and Uses Budget'!C90</f>
        <v>0</v>
      </c>
      <c r="C91" s="330">
        <f>'Sources and Uses Budget'!C90</f>
        <v>0</v>
      </c>
      <c r="D91" s="330">
        <f>'Sources and Uses Budget'!C90</f>
        <v>0</v>
      </c>
      <c r="E91" s="332">
        <f t="shared" si="2"/>
        <v>0</v>
      </c>
      <c r="F91" s="331"/>
      <c r="G91" s="331"/>
    </row>
    <row r="92" spans="1:7" s="575" customFormat="1" ht="13.2">
      <c r="A92" s="250" t="s">
        <v>1811</v>
      </c>
      <c r="B92" s="330">
        <f>'Sources and Uses Budget'!C91</f>
        <v>15000</v>
      </c>
      <c r="C92" s="330">
        <f>'Sources and Uses Budget'!C91</f>
        <v>15000</v>
      </c>
      <c r="D92" s="330">
        <f>'Sources and Uses Budget'!C91</f>
        <v>15000</v>
      </c>
      <c r="E92" s="332">
        <f t="shared" si="2"/>
        <v>0</v>
      </c>
      <c r="F92" s="331"/>
      <c r="G92" s="331"/>
    </row>
    <row r="93" spans="1:7" s="575" customFormat="1" ht="13.2">
      <c r="A93" s="246" t="s">
        <v>562</v>
      </c>
      <c r="B93" s="330">
        <f>'Sources and Uses Budget'!C92</f>
        <v>64000</v>
      </c>
      <c r="C93" s="330">
        <f>'Sources and Uses Budget'!C92</f>
        <v>64000</v>
      </c>
      <c r="D93" s="330">
        <f>'Sources and Uses Budget'!C92</f>
        <v>64000</v>
      </c>
      <c r="E93" s="332">
        <f t="shared" si="2"/>
        <v>0</v>
      </c>
      <c r="F93" s="331"/>
      <c r="G93" s="331"/>
    </row>
    <row r="94" spans="1:7" s="575" customFormat="1" ht="13.2">
      <c r="A94" s="246" t="s">
        <v>562</v>
      </c>
      <c r="B94" s="330">
        <f>'Sources and Uses Budget'!C93</f>
        <v>5000</v>
      </c>
      <c r="C94" s="330">
        <f>'Sources and Uses Budget'!C93</f>
        <v>5000</v>
      </c>
      <c r="D94" s="330">
        <f>'Sources and Uses Budget'!C93</f>
        <v>5000</v>
      </c>
      <c r="E94" s="332">
        <f t="shared" si="2"/>
        <v>0</v>
      </c>
      <c r="F94" s="331"/>
      <c r="G94" s="331"/>
    </row>
    <row r="95" spans="1:7" s="575" customFormat="1" ht="13.2">
      <c r="A95" s="246" t="s">
        <v>562</v>
      </c>
      <c r="B95" s="330">
        <f>'Sources and Uses Budget'!C94</f>
        <v>476999</v>
      </c>
      <c r="C95" s="330">
        <f>'Sources and Uses Budget'!C94</f>
        <v>476999</v>
      </c>
      <c r="D95" s="330">
        <f>'Sources and Uses Budget'!C94</f>
        <v>476999</v>
      </c>
      <c r="E95" s="332">
        <f t="shared" si="2"/>
        <v>0</v>
      </c>
      <c r="F95" s="331"/>
      <c r="G95" s="331"/>
    </row>
    <row r="96" spans="1:7" s="575" customFormat="1" ht="13.2">
      <c r="A96" s="243" t="s">
        <v>552</v>
      </c>
      <c r="B96" s="900">
        <f>'Sources and Uses Budget'!C95</f>
        <v>2518414</v>
      </c>
      <c r="C96" s="900">
        <f>'Sources and Uses Budget'!C95</f>
        <v>2518414</v>
      </c>
      <c r="D96" s="900">
        <f>'Sources and Uses Budget'!C95</f>
        <v>2518414</v>
      </c>
      <c r="E96" s="332">
        <f t="shared" si="2"/>
        <v>0</v>
      </c>
      <c r="F96" s="331"/>
      <c r="G96" s="331"/>
    </row>
    <row r="97" spans="1:7" s="575" customFormat="1" ht="13.2">
      <c r="A97" s="243" t="s">
        <v>553</v>
      </c>
      <c r="B97" s="900">
        <f>'Sources and Uses Budget'!C96</f>
        <v>45946709</v>
      </c>
      <c r="C97" s="900">
        <f>'Sources and Uses Budget'!C96</f>
        <v>45946709</v>
      </c>
      <c r="D97" s="900">
        <f>'Sources and Uses Budget'!C96</f>
        <v>45946709</v>
      </c>
      <c r="E97" s="332">
        <f t="shared" si="2"/>
        <v>0</v>
      </c>
      <c r="F97" s="331"/>
      <c r="G97" s="331"/>
    </row>
    <row r="98" spans="1:7" s="575" customFormat="1" ht="13.2">
      <c r="A98" s="889" t="s">
        <v>554</v>
      </c>
      <c r="B98" s="328"/>
      <c r="C98" s="328"/>
      <c r="D98" s="328"/>
      <c r="E98" s="328"/>
      <c r="F98" s="328"/>
      <c r="G98" s="328"/>
    </row>
    <row r="99" spans="1:7" s="575" customFormat="1" ht="13.2">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3.2">
      <c r="A101" s="239" t="s">
        <v>556</v>
      </c>
      <c r="B101" s="330">
        <f>'Sources and Uses Budget'!C100</f>
        <v>0</v>
      </c>
      <c r="C101" s="330">
        <f>'Sources and Uses Budget'!C100</f>
        <v>0</v>
      </c>
      <c r="D101" s="330">
        <f>'Sources and Uses Budget'!C100</f>
        <v>0</v>
      </c>
      <c r="E101" s="332">
        <f t="shared" si="2"/>
        <v>0</v>
      </c>
      <c r="F101" s="331"/>
      <c r="G101" s="331"/>
    </row>
    <row r="102" spans="1:7" s="575" customFormat="1" ht="13.2">
      <c r="A102" s="239" t="s">
        <v>2108</v>
      </c>
      <c r="B102" s="330">
        <f>'Sources and Uses Budget'!C101</f>
        <v>0</v>
      </c>
      <c r="C102" s="330">
        <f>'Sources and Uses Budget'!C101</f>
        <v>0</v>
      </c>
      <c r="D102" s="330">
        <f>'Sources and Uses Budget'!C101</f>
        <v>0</v>
      </c>
      <c r="E102" s="332">
        <f t="shared" si="2"/>
        <v>0</v>
      </c>
      <c r="F102" s="331"/>
      <c r="G102" s="331"/>
    </row>
    <row r="103" spans="1:7" s="575" customFormat="1" ht="13.2">
      <c r="A103" s="895" t="s">
        <v>562</v>
      </c>
      <c r="B103" s="330">
        <f>'Sources and Uses Budget'!C102</f>
        <v>0</v>
      </c>
      <c r="C103" s="330">
        <f>'Sources and Uses Budget'!C102</f>
        <v>0</v>
      </c>
      <c r="D103" s="330">
        <f>'Sources and Uses Budget'!C102</f>
        <v>0</v>
      </c>
      <c r="E103" s="332">
        <f t="shared" si="2"/>
        <v>0</v>
      </c>
      <c r="F103" s="331"/>
      <c r="G103" s="331"/>
    </row>
    <row r="104" spans="1:7" s="575" customFormat="1" ht="13.2">
      <c r="A104" s="893" t="s">
        <v>557</v>
      </c>
      <c r="B104" s="900">
        <f>'Sources and Uses Budget'!C103</f>
        <v>2200000</v>
      </c>
      <c r="C104" s="900">
        <f>'Sources and Uses Budget'!C103</f>
        <v>2200000</v>
      </c>
      <c r="D104" s="900">
        <f>'Sources and Uses Budget'!C103</f>
        <v>2200000</v>
      </c>
      <c r="E104" s="332">
        <f t="shared" si="2"/>
        <v>0</v>
      </c>
      <c r="F104" s="331"/>
      <c r="G104" s="331"/>
    </row>
    <row r="105" spans="1:7" s="575" customFormat="1" ht="13.2">
      <c r="A105" s="893" t="s">
        <v>558</v>
      </c>
      <c r="B105" s="900">
        <f>'Sources and Uses Budget'!C104</f>
        <v>48146709</v>
      </c>
      <c r="C105" s="900">
        <f>'Sources and Uses Budget'!C104</f>
        <v>48146709</v>
      </c>
      <c r="D105" s="900">
        <f>'Sources and Uses Budget'!C104</f>
        <v>48146709</v>
      </c>
      <c r="E105" s="332">
        <f t="shared" si="2"/>
        <v>0</v>
      </c>
      <c r="F105" s="331"/>
      <c r="G105" s="899"/>
    </row>
    <row r="106" spans="1:7" s="575" customFormat="1" ht="13.2">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0"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4" t="s">
        <v>316</v>
      </c>
      <c r="B2" s="985"/>
      <c r="C2" s="985"/>
      <c r="D2" s="985"/>
      <c r="E2" s="985"/>
      <c r="F2" s="985"/>
      <c r="G2" s="985"/>
      <c r="H2" s="985"/>
      <c r="I2" s="985"/>
      <c r="J2" s="985"/>
    </row>
    <row r="3" spans="1:10" ht="15">
      <c r="A3" s="986" t="s">
        <v>2318</v>
      </c>
      <c r="B3" s="985"/>
      <c r="C3" s="985"/>
      <c r="D3" s="985"/>
      <c r="E3" s="985"/>
      <c r="F3" s="985"/>
      <c r="G3" s="985"/>
      <c r="H3" s="985"/>
      <c r="I3" s="985"/>
      <c r="J3" s="985"/>
    </row>
    <row r="4" spans="1:10"/>
    <row r="5" spans="1:10" ht="12.75" customHeight="1">
      <c r="A5" s="991" t="s">
        <v>2284</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1" customFormat="1">
      <c r="A10" s="971" t="s">
        <v>2194</v>
      </c>
    </row>
    <row r="11" spans="1:10" s="971" customFormat="1" ht="12.75" customHeight="1"/>
    <row r="12" spans="1:10" s="971" customFormat="1" ht="12.75" customHeight="1"/>
    <row r="13" spans="1:10" s="971" customFormat="1" ht="12.75" customHeight="1"/>
    <row r="14" spans="1:10" s="971" customFormat="1" ht="12.75" customHeight="1"/>
    <row r="15" spans="1:10"/>
    <row r="16" spans="1:10" ht="12.75" customHeight="1">
      <c r="A16" s="987" t="s">
        <v>1954</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1077</v>
      </c>
      <c r="B22" s="302"/>
      <c r="C22" s="302"/>
      <c r="D22" s="302"/>
      <c r="E22" s="302"/>
      <c r="F22" s="302"/>
      <c r="G22" s="302"/>
      <c r="H22" s="302"/>
      <c r="I22" s="302"/>
      <c r="J22" s="302"/>
    </row>
    <row r="23" spans="1:10" ht="14.4">
      <c r="A23" s="358" t="s">
        <v>242</v>
      </c>
      <c r="B23" s="358"/>
      <c r="C23" s="358"/>
      <c r="D23" s="358"/>
      <c r="E23" s="358"/>
      <c r="F23" s="358"/>
      <c r="G23" s="358"/>
      <c r="H23" s="358"/>
      <c r="I23" s="358"/>
      <c r="J23" s="940"/>
    </row>
    <row r="24" spans="1:10">
      <c r="A24" s="990" t="s">
        <v>1061</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1078</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1061</v>
      </c>
    </row>
    <row r="66" spans="1:9"/>
    <row r="67" spans="1:9"/>
    <row r="68" spans="1:9"/>
    <row r="69" spans="1:9"/>
    <row r="70" spans="1:9"/>
    <row r="71" spans="1:9"/>
    <row r="72" spans="1:9"/>
    <row r="73" spans="1:9"/>
    <row r="74" spans="1:9"/>
    <row r="75" spans="1:9"/>
    <row r="76" spans="1:9">
      <c r="A76" s="983" t="s">
        <v>1188</v>
      </c>
      <c r="B76" s="983"/>
      <c r="C76" s="983"/>
      <c r="D76" s="983"/>
      <c r="E76" s="983"/>
      <c r="F76" s="983"/>
      <c r="G76" s="983"/>
      <c r="H76" s="983"/>
      <c r="I76" s="983"/>
    </row>
    <row r="77" spans="1:9">
      <c r="A77" s="982" t="s">
        <v>1339</v>
      </c>
      <c r="B77" s="982"/>
      <c r="C77" s="982"/>
      <c r="D77" s="982"/>
      <c r="E77" s="982"/>
      <c r="F77" s="675"/>
    </row>
    <row r="78" spans="1:9">
      <c r="A78" s="982" t="s">
        <v>1338</v>
      </c>
      <c r="B78" s="982"/>
      <c r="C78" s="982"/>
      <c r="D78" s="982"/>
      <c r="E78" s="982"/>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120" zoomScaleNormal="120" workbookViewId="0">
      <selection activeCell="B39" sqref="B39"/>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8" t="s">
        <v>2317</v>
      </c>
      <c r="B2" s="1038"/>
      <c r="C2" s="985"/>
      <c r="D2" s="985"/>
      <c r="E2" s="985"/>
      <c r="F2" s="985"/>
      <c r="G2" s="985"/>
      <c r="I2" t="s">
        <v>83</v>
      </c>
    </row>
    <row r="3" spans="1:9" ht="13.2">
      <c r="A3" s="190"/>
      <c r="B3" s="190"/>
      <c r="C3"/>
      <c r="D3"/>
      <c r="E3"/>
      <c r="F3"/>
      <c r="G3"/>
      <c r="I3" s="5" t="s">
        <v>1454</v>
      </c>
    </row>
    <row r="4" spans="1:9" ht="13.2">
      <c r="A4" s="1039" t="s">
        <v>2250</v>
      </c>
      <c r="B4" s="1039"/>
      <c r="C4" s="1040"/>
      <c r="D4" s="1040"/>
      <c r="E4" s="1040"/>
      <c r="F4" s="1040"/>
      <c r="G4" s="1040"/>
      <c r="I4" s="5" t="s">
        <v>1438</v>
      </c>
    </row>
    <row r="5" spans="1:9" ht="13.2">
      <c r="A5" s="1039" t="s">
        <v>1086</v>
      </c>
      <c r="B5" s="1039"/>
      <c r="C5" s="1040"/>
      <c r="D5" s="1040"/>
      <c r="E5" s="1040"/>
      <c r="F5" s="1040"/>
      <c r="G5" s="1040"/>
      <c r="I5" t="s">
        <v>131</v>
      </c>
    </row>
    <row r="6" spans="1:9" ht="13.65" customHeight="1"/>
    <row r="7" spans="1:9" ht="13.2">
      <c r="A7" s="1038" t="s">
        <v>1489</v>
      </c>
      <c r="B7" s="1038"/>
      <c r="C7" s="1041"/>
      <c r="D7" s="1041"/>
      <c r="E7" s="1041"/>
      <c r="F7" s="1041"/>
      <c r="G7" s="1041"/>
    </row>
    <row r="8" spans="1:9" ht="13.2">
      <c r="A8" s="1038" t="s">
        <v>1490</v>
      </c>
      <c r="B8" s="1038"/>
      <c r="C8" s="1041"/>
      <c r="D8" s="1041"/>
      <c r="E8" s="1041"/>
      <c r="F8" s="1041"/>
      <c r="G8" s="1041"/>
    </row>
    <row r="9" spans="1:9" ht="13.2">
      <c r="A9" s="192"/>
      <c r="B9" s="192"/>
      <c r="C9" s="190"/>
      <c r="D9" s="190"/>
      <c r="E9" s="190"/>
      <c r="F9" s="190"/>
      <c r="G9" s="190"/>
    </row>
    <row r="10" spans="1:9" ht="13.2">
      <c r="A10" s="1028" t="s">
        <v>1610</v>
      </c>
      <c r="B10" s="1028"/>
      <c r="C10" s="1028"/>
      <c r="D10" s="1028"/>
      <c r="E10" s="1028"/>
      <c r="F10" s="1028"/>
      <c r="G10" s="1028"/>
    </row>
    <row r="11" spans="1:9" ht="13.2">
      <c r="A11" s="190"/>
      <c r="B11" s="190"/>
    </row>
    <row r="12" spans="1:9" ht="13.65" customHeight="1">
      <c r="C12" s="190"/>
      <c r="D12" s="1042" t="s">
        <v>1609</v>
      </c>
      <c r="E12" s="1042"/>
      <c r="F12" s="1042"/>
      <c r="G12" s="617"/>
    </row>
    <row r="13" spans="1:9" ht="13.2">
      <c r="C13" s="190"/>
      <c r="D13" s="1042"/>
      <c r="E13" s="1042"/>
      <c r="F13" s="1042"/>
      <c r="G13" s="617"/>
    </row>
    <row r="14" spans="1:9" ht="13.2">
      <c r="A14" s="191"/>
      <c r="B14" s="191"/>
      <c r="C14" s="191"/>
      <c r="D14" s="994" t="s">
        <v>1476</v>
      </c>
      <c r="E14" s="994"/>
      <c r="F14" s="994"/>
    </row>
    <row r="15" spans="1:9" ht="13.2">
      <c r="A15" s="191"/>
      <c r="B15" s="191"/>
      <c r="C15" s="191"/>
    </row>
    <row r="16" spans="1:9" ht="14.4" customHeight="1">
      <c r="A16" s="271"/>
      <c r="B16" s="616" t="s">
        <v>1438</v>
      </c>
      <c r="C16" s="191"/>
      <c r="D16" s="967" t="s">
        <v>2159</v>
      </c>
      <c r="E16" s="974"/>
      <c r="F16" s="974"/>
      <c r="G16" s="358"/>
    </row>
    <row r="17" spans="1:7" ht="14.4" customHeight="1">
      <c r="A17" s="271"/>
      <c r="C17" s="191"/>
      <c r="D17" s="974"/>
      <c r="E17" s="974"/>
      <c r="F17" s="974"/>
      <c r="G17" s="358"/>
    </row>
    <row r="18" spans="1:7" ht="13.2">
      <c r="A18" s="191"/>
      <c r="C18" s="191"/>
      <c r="D18" s="974"/>
      <c r="E18" s="974"/>
      <c r="F18" s="974"/>
      <c r="G18" s="358"/>
    </row>
    <row r="19" spans="1:7" ht="13.2">
      <c r="A19" s="191"/>
      <c r="C19" s="191"/>
      <c r="D19" s="24"/>
      <c r="E19" s="128" t="s">
        <v>2160</v>
      </c>
      <c r="F19" s="24"/>
      <c r="G19" s="358"/>
    </row>
    <row r="20" spans="1:7" ht="13.2">
      <c r="A20" s="191"/>
      <c r="B20" s="191"/>
      <c r="C20" s="191"/>
    </row>
    <row r="21" spans="1:7" ht="14.4">
      <c r="A21" s="271"/>
      <c r="B21" s="616" t="s">
        <v>1438</v>
      </c>
      <c r="D21" s="967" t="s">
        <v>2161</v>
      </c>
      <c r="E21" s="974"/>
      <c r="F21" s="974"/>
    </row>
    <row r="22" spans="1:7" ht="13.2">
      <c r="D22" s="974"/>
      <c r="E22" s="974"/>
      <c r="F22" s="974"/>
    </row>
    <row r="23" spans="1:7" ht="13.2">
      <c r="D23" s="102"/>
      <c r="E23" s="104" t="s">
        <v>2162</v>
      </c>
      <c r="F23" s="102"/>
    </row>
    <row r="24" spans="1:7" ht="14.4">
      <c r="A24" s="271"/>
      <c r="B24" s="271"/>
      <c r="D24" s="44"/>
    </row>
    <row r="25" spans="1:7" ht="14.4">
      <c r="A25" s="271"/>
      <c r="B25" s="616" t="s">
        <v>131</v>
      </c>
      <c r="D25" s="974" t="s">
        <v>1470</v>
      </c>
      <c r="E25" s="974"/>
      <c r="F25" s="974"/>
    </row>
    <row r="26" spans="1:7" ht="14.4">
      <c r="A26" s="271"/>
      <c r="B26" s="271"/>
      <c r="D26" s="974"/>
      <c r="E26" s="974"/>
      <c r="F26" s="974"/>
    </row>
    <row r="27" spans="1:7" ht="14.4">
      <c r="A27" s="271"/>
      <c r="B27" s="271"/>
      <c r="D27" s="44"/>
    </row>
    <row r="28" spans="1:7" ht="14.25" customHeight="1">
      <c r="A28" s="271"/>
      <c r="B28" s="616" t="s">
        <v>131</v>
      </c>
      <c r="D28" s="967" t="s">
        <v>2251</v>
      </c>
      <c r="E28" s="967"/>
      <c r="F28" s="967"/>
    </row>
    <row r="29" spans="1:7" ht="14.4">
      <c r="A29" s="271"/>
      <c r="B29" s="271"/>
      <c r="D29" s="967"/>
      <c r="E29" s="967"/>
      <c r="F29" s="967"/>
    </row>
    <row r="30" spans="1:7" ht="14.4">
      <c r="A30" s="271"/>
      <c r="B30" s="271"/>
      <c r="D30" s="967"/>
      <c r="E30" s="967"/>
      <c r="F30" s="967"/>
    </row>
    <row r="31" spans="1:7" ht="14.4">
      <c r="A31" s="271"/>
      <c r="B31" s="271"/>
      <c r="D31" s="967"/>
      <c r="E31" s="967"/>
      <c r="F31" s="967"/>
    </row>
    <row r="32" spans="1:7" ht="14.4">
      <c r="A32" s="271"/>
      <c r="B32" s="271"/>
      <c r="D32" s="967"/>
      <c r="E32" s="967"/>
      <c r="F32" s="967"/>
    </row>
    <row r="33" spans="1:6" ht="14.4">
      <c r="A33" s="271"/>
      <c r="B33" s="271"/>
      <c r="D33" s="583"/>
      <c r="F33" s="619"/>
    </row>
    <row r="34" spans="1:6" ht="14.4" customHeight="1">
      <c r="A34" s="271"/>
      <c r="B34" s="616" t="s">
        <v>131</v>
      </c>
      <c r="D34" s="974" t="s">
        <v>2252</v>
      </c>
      <c r="E34" s="974"/>
      <c r="F34" s="974"/>
    </row>
    <row r="35" spans="1:6" ht="14.4">
      <c r="A35" s="271"/>
      <c r="B35" s="271"/>
      <c r="D35" s="974"/>
      <c r="E35" s="974"/>
      <c r="F35" s="974"/>
    </row>
    <row r="36" spans="1:6" ht="14.4">
      <c r="A36" s="271"/>
      <c r="B36" s="271"/>
      <c r="D36" s="209"/>
      <c r="E36" s="209"/>
      <c r="F36" s="209"/>
    </row>
    <row r="37" spans="1:6" ht="14.4">
      <c r="A37" s="271"/>
      <c r="B37" s="616" t="s">
        <v>1438</v>
      </c>
      <c r="D37" s="967" t="s">
        <v>1824</v>
      </c>
      <c r="E37" s="974"/>
      <c r="F37" s="974"/>
    </row>
    <row r="38" spans="1:6" ht="14.4">
      <c r="A38" s="271"/>
      <c r="B38" s="271"/>
      <c r="D38" s="974"/>
      <c r="E38" s="974"/>
      <c r="F38" s="974"/>
    </row>
    <row r="39" spans="1:6" ht="14.4">
      <c r="A39" s="271"/>
      <c r="B39" s="271"/>
      <c r="D39" s="974"/>
      <c r="E39" s="974"/>
      <c r="F39" s="974"/>
    </row>
    <row r="40" spans="1:6" ht="14.4">
      <c r="A40" s="271"/>
      <c r="B40" s="271"/>
      <c r="D40" s="974"/>
      <c r="E40" s="974"/>
      <c r="F40" s="974"/>
    </row>
    <row r="41" spans="1:6" ht="14.4">
      <c r="A41" s="271"/>
      <c r="B41" s="271"/>
      <c r="D41" s="974"/>
      <c r="E41" s="974"/>
      <c r="F41" s="974"/>
    </row>
    <row r="42" spans="1:6" ht="14.4">
      <c r="A42" s="271"/>
      <c r="B42" s="271"/>
      <c r="D42" s="974"/>
      <c r="E42" s="974"/>
      <c r="F42" s="974"/>
    </row>
    <row r="43" spans="1:6" ht="14.4">
      <c r="A43" s="271"/>
      <c r="B43" s="271"/>
      <c r="D43" s="974"/>
      <c r="E43" s="974"/>
      <c r="F43" s="974"/>
    </row>
    <row r="44" spans="1:6" ht="14.4">
      <c r="A44" s="271"/>
      <c r="B44" s="271"/>
      <c r="D44" s="974"/>
      <c r="E44" s="974"/>
      <c r="F44" s="974"/>
    </row>
    <row r="45" spans="1:6" ht="14.4">
      <c r="A45" s="271"/>
      <c r="B45" s="271"/>
      <c r="D45" s="24"/>
      <c r="E45" s="24"/>
      <c r="F45" s="24"/>
    </row>
    <row r="46" spans="1:6" ht="14.4" customHeight="1">
      <c r="A46" s="271"/>
      <c r="B46" s="616" t="s">
        <v>131</v>
      </c>
      <c r="D46" s="974" t="s">
        <v>1506</v>
      </c>
      <c r="E46" s="974"/>
      <c r="F46" s="974"/>
    </row>
    <row r="47" spans="1:6" ht="14.4">
      <c r="A47" s="271"/>
      <c r="B47" s="271"/>
      <c r="D47" s="974"/>
      <c r="E47" s="974"/>
      <c r="F47" s="974"/>
    </row>
    <row r="48" spans="1:6" ht="14.4">
      <c r="A48" s="271"/>
      <c r="B48" s="271"/>
      <c r="D48" s="974"/>
      <c r="E48" s="974"/>
      <c r="F48" s="974"/>
    </row>
    <row r="49" spans="1:6" ht="14.4">
      <c r="A49" s="271"/>
      <c r="B49" s="271"/>
      <c r="D49" s="974"/>
      <c r="E49" s="974"/>
      <c r="F49" s="974"/>
    </row>
    <row r="50" spans="1:6" ht="14.4">
      <c r="A50" s="271"/>
      <c r="B50" s="271"/>
      <c r="D50" s="974"/>
      <c r="E50" s="974"/>
      <c r="F50" s="974"/>
    </row>
    <row r="51" spans="1:6" ht="14.4">
      <c r="A51" s="271"/>
      <c r="B51" s="271"/>
      <c r="D51" s="44"/>
    </row>
    <row r="52" spans="1:6" ht="14.4">
      <c r="A52" s="271"/>
      <c r="B52" s="616" t="s">
        <v>1438</v>
      </c>
      <c r="D52" s="967" t="s">
        <v>1970</v>
      </c>
      <c r="E52" s="974"/>
      <c r="F52" s="974"/>
    </row>
    <row r="53" spans="1:6" ht="14.4">
      <c r="A53" s="271"/>
      <c r="B53" s="271"/>
      <c r="D53" s="974"/>
      <c r="E53" s="974"/>
      <c r="F53" s="974"/>
    </row>
    <row r="54" spans="1:6" ht="14.4">
      <c r="A54" s="271"/>
      <c r="B54" s="271"/>
      <c r="D54" s="974"/>
      <c r="E54" s="974"/>
      <c r="F54" s="974"/>
    </row>
    <row r="55" spans="1:6" ht="14.4">
      <c r="A55" s="271"/>
      <c r="B55" s="271"/>
      <c r="D55" s="974"/>
      <c r="E55" s="974"/>
      <c r="F55" s="974"/>
    </row>
    <row r="56" spans="1:6" ht="14.4">
      <c r="A56" s="271"/>
      <c r="B56" s="271"/>
      <c r="D56" s="974"/>
      <c r="E56" s="974"/>
      <c r="F56" s="974"/>
    </row>
    <row r="57" spans="1:6" ht="15" customHeight="1">
      <c r="A57" s="271"/>
      <c r="B57" s="271"/>
      <c r="D57" s="974"/>
      <c r="E57" s="974"/>
      <c r="F57" s="974"/>
    </row>
    <row r="58" spans="1:6" ht="14.4">
      <c r="A58" s="271"/>
      <c r="B58" s="271"/>
      <c r="D58"/>
    </row>
    <row r="59" spans="1:6" ht="14.4">
      <c r="A59" s="271"/>
      <c r="B59" s="616" t="s">
        <v>131</v>
      </c>
      <c r="D59" s="967" t="s">
        <v>2017</v>
      </c>
      <c r="E59" s="974"/>
      <c r="F59" s="974"/>
    </row>
    <row r="60" spans="1:6" ht="14.4">
      <c r="A60" s="271"/>
      <c r="B60" s="271"/>
      <c r="D60" s="974"/>
      <c r="E60" s="974"/>
      <c r="F60" s="974"/>
    </row>
    <row r="61" spans="1:6" ht="14.4">
      <c r="A61" s="271"/>
      <c r="B61" s="271"/>
      <c r="D61" s="974"/>
      <c r="E61" s="974"/>
      <c r="F61" s="974"/>
    </row>
    <row r="62" spans="1:6" ht="14.4">
      <c r="A62" s="271"/>
      <c r="B62" s="271"/>
      <c r="D62" s="974"/>
      <c r="E62" s="974"/>
      <c r="F62" s="974"/>
    </row>
    <row r="63" spans="1:6" ht="17.25" customHeight="1">
      <c r="A63" s="271"/>
      <c r="B63" s="271"/>
      <c r="D63" s="974"/>
      <c r="E63" s="974"/>
      <c r="F63" s="974"/>
    </row>
    <row r="64" spans="1:6" ht="14.25" customHeight="1">
      <c r="A64" s="271"/>
      <c r="B64" s="616" t="s">
        <v>131</v>
      </c>
      <c r="D64" s="974" t="s">
        <v>2253</v>
      </c>
      <c r="E64" s="974"/>
      <c r="F64" s="974"/>
    </row>
    <row r="65" spans="1:6" ht="15" customHeight="1">
      <c r="A65" s="271"/>
      <c r="B65" s="271"/>
      <c r="D65" s="974"/>
      <c r="E65" s="974"/>
      <c r="F65" s="974"/>
    </row>
    <row r="66" spans="1:6" ht="21.6" customHeight="1">
      <c r="A66" s="271"/>
      <c r="B66" s="271"/>
      <c r="D66" s="974"/>
      <c r="E66" s="974"/>
      <c r="F66" s="974"/>
    </row>
    <row r="67" spans="1:6" ht="14.4">
      <c r="A67" s="271"/>
      <c r="B67" s="271"/>
    </row>
    <row r="68" spans="1:6" ht="14.25" customHeight="1">
      <c r="A68" s="271"/>
      <c r="B68" s="616" t="s">
        <v>1438</v>
      </c>
      <c r="D68" s="967" t="s">
        <v>2163</v>
      </c>
      <c r="E68" s="974"/>
      <c r="F68" s="974"/>
    </row>
    <row r="69" spans="1:6" ht="13.2">
      <c r="D69" s="974"/>
      <c r="E69" s="974"/>
      <c r="F69" s="974"/>
    </row>
    <row r="70" spans="1:6" ht="13.2">
      <c r="D70" s="974"/>
      <c r="E70" s="974"/>
      <c r="F70" s="974"/>
    </row>
    <row r="71" spans="1:6" ht="14.4">
      <c r="A71" s="271"/>
      <c r="B71" s="271"/>
      <c r="D71" s="209"/>
      <c r="E71" s="128" t="s">
        <v>2160</v>
      </c>
      <c r="F71" s="209"/>
    </row>
    <row r="72" spans="1:6" ht="14.4">
      <c r="A72" s="271"/>
      <c r="B72" s="271"/>
    </row>
    <row r="73" spans="1:6" ht="14.4">
      <c r="A73" s="271"/>
      <c r="B73" s="616" t="s">
        <v>131</v>
      </c>
      <c r="D73" s="974" t="s">
        <v>1608</v>
      </c>
      <c r="E73" s="974"/>
      <c r="F73" s="974"/>
    </row>
    <row r="74" spans="1:6" ht="13.2">
      <c r="D74" s="974"/>
      <c r="E74" s="974"/>
      <c r="F74" s="974"/>
    </row>
    <row r="75" spans="1:6" ht="13.2">
      <c r="D75" s="974"/>
      <c r="E75" s="974"/>
      <c r="F75" s="974"/>
    </row>
    <row r="76" spans="1:6" ht="13.2"/>
    <row r="77" spans="1:6" ht="14.4">
      <c r="A77" s="271" t="s">
        <v>242</v>
      </c>
      <c r="B77" s="616" t="s">
        <v>1438</v>
      </c>
      <c r="D77" s="974" t="s">
        <v>1509</v>
      </c>
      <c r="E77" s="974"/>
      <c r="F77" s="974"/>
    </row>
    <row r="78" spans="1:6" ht="13.2">
      <c r="D78" s="974"/>
      <c r="E78" s="974"/>
      <c r="F78" s="974"/>
    </row>
    <row r="79" spans="1:6" ht="13.2"/>
    <row r="80" spans="1:6" ht="14.4">
      <c r="A80" s="271" t="s">
        <v>242</v>
      </c>
      <c r="B80" s="616" t="s">
        <v>131</v>
      </c>
      <c r="D80" s="974" t="s">
        <v>1510</v>
      </c>
      <c r="E80" s="974"/>
      <c r="F80" s="974"/>
    </row>
    <row r="81" spans="1:7" ht="13.2">
      <c r="D81" s="974"/>
      <c r="E81" s="974"/>
      <c r="F81" s="974"/>
    </row>
    <row r="82" spans="1:7" ht="13.2">
      <c r="D82" s="974"/>
      <c r="E82" s="974"/>
      <c r="F82" s="974"/>
    </row>
    <row r="83" spans="1:7" ht="13.2">
      <c r="D83" s="44"/>
    </row>
    <row r="84" spans="1:7" ht="14.4">
      <c r="A84" s="271" t="s">
        <v>242</v>
      </c>
      <c r="B84" s="616" t="s">
        <v>131</v>
      </c>
      <c r="D84" s="974" t="s">
        <v>1511</v>
      </c>
      <c r="E84" s="974"/>
      <c r="F84" s="974"/>
    </row>
    <row r="85" spans="1:7" ht="13.2">
      <c r="D85" s="974"/>
      <c r="E85" s="974"/>
      <c r="F85" s="974"/>
    </row>
    <row r="86" spans="1:7" ht="13.2"/>
    <row r="87" spans="1:7" ht="13.2">
      <c r="A87" s="1028" t="s">
        <v>1442</v>
      </c>
      <c r="B87" s="1028"/>
      <c r="C87" s="1028"/>
      <c r="D87" s="1028"/>
      <c r="E87" s="1028"/>
      <c r="F87" s="1028"/>
      <c r="G87" s="1028"/>
    </row>
    <row r="88" spans="1:7" ht="13.2">
      <c r="E88"/>
      <c r="F88"/>
      <c r="G88"/>
    </row>
    <row r="89" spans="1:7" ht="13.65" customHeight="1">
      <c r="C89" s="597"/>
      <c r="D89" s="1001" t="s">
        <v>1443</v>
      </c>
      <c r="E89" s="1001"/>
      <c r="F89" s="1001"/>
      <c r="G89"/>
    </row>
    <row r="90" spans="1:7" ht="13.65" customHeight="1">
      <c r="A90" s="44"/>
      <c r="B90" s="44"/>
      <c r="D90" s="974" t="s">
        <v>1611</v>
      </c>
      <c r="E90" s="974"/>
      <c r="F90" s="974"/>
      <c r="G90"/>
    </row>
    <row r="91" spans="1:7" ht="13.2">
      <c r="A91" s="44"/>
      <c r="B91" s="44"/>
      <c r="E91"/>
      <c r="F91"/>
      <c r="G91"/>
    </row>
    <row r="92" spans="1:7" ht="14.25" customHeight="1">
      <c r="A92" s="271"/>
      <c r="B92" s="616" t="s">
        <v>1438</v>
      </c>
      <c r="D92" s="967" t="s">
        <v>1943</v>
      </c>
      <c r="E92" s="967"/>
      <c r="F92" s="967"/>
      <c r="G92"/>
    </row>
    <row r="93" spans="1:7" ht="14.4" customHeight="1">
      <c r="A93" s="271"/>
      <c r="D93" s="967"/>
      <c r="E93" s="967"/>
      <c r="F93" s="967"/>
      <c r="G93"/>
    </row>
    <row r="94" spans="1:7" ht="14.4">
      <c r="A94" s="271"/>
      <c r="B94" s="271"/>
      <c r="D94" s="967"/>
      <c r="E94" s="967"/>
      <c r="F94" s="967"/>
      <c r="G94"/>
    </row>
    <row r="95" spans="1:7" ht="14.4">
      <c r="A95" s="271"/>
      <c r="B95" s="271"/>
      <c r="D95" s="967"/>
      <c r="E95" s="967"/>
      <c r="F95" s="967"/>
      <c r="G95"/>
    </row>
    <row r="96" spans="1:7" ht="14.4">
      <c r="A96" s="271"/>
      <c r="B96" s="271"/>
      <c r="D96" s="967"/>
      <c r="E96" s="967"/>
      <c r="F96" s="967"/>
      <c r="G96"/>
    </row>
    <row r="97" spans="1:7" ht="14.4">
      <c r="A97" s="271"/>
      <c r="B97" s="271"/>
      <c r="D97" s="967"/>
      <c r="E97" s="967"/>
      <c r="F97" s="967"/>
      <c r="G97"/>
    </row>
    <row r="98" spans="1:7" ht="14.4">
      <c r="A98" s="271"/>
      <c r="B98" s="271"/>
      <c r="D98" s="967"/>
      <c r="E98" s="967"/>
      <c r="F98" s="967"/>
      <c r="G98"/>
    </row>
    <row r="99" spans="1:7" ht="14.4">
      <c r="A99" s="271"/>
      <c r="B99" s="271"/>
      <c r="D99" s="967"/>
      <c r="E99" s="967"/>
      <c r="F99" s="967"/>
      <c r="G99"/>
    </row>
    <row r="100" spans="1:7" ht="14.4">
      <c r="A100" s="271"/>
      <c r="B100" s="271"/>
      <c r="D100" s="967"/>
      <c r="E100" s="967"/>
      <c r="F100" s="967"/>
      <c r="G100"/>
    </row>
    <row r="101" spans="1:7" ht="14.4" customHeight="1">
      <c r="A101" s="271"/>
      <c r="B101" s="616" t="s">
        <v>131</v>
      </c>
      <c r="D101" s="1021" t="s">
        <v>1944</v>
      </c>
      <c r="E101" s="1021"/>
      <c r="F101" s="1021"/>
      <c r="G101"/>
    </row>
    <row r="102" spans="1:7" ht="14.4">
      <c r="A102" s="271"/>
      <c r="B102" s="271"/>
      <c r="D102" s="1021"/>
      <c r="E102" s="1021"/>
      <c r="F102" s="1021"/>
      <c r="G102"/>
    </row>
    <row r="103" spans="1:7" ht="14.4">
      <c r="A103" s="271"/>
      <c r="B103" s="271"/>
      <c r="D103" s="1021"/>
      <c r="E103" s="1021"/>
      <c r="F103" s="1021"/>
      <c r="G103"/>
    </row>
    <row r="104" spans="1:7" ht="14.4">
      <c r="A104" s="271"/>
      <c r="B104" s="271"/>
      <c r="D104" s="1021"/>
      <c r="E104" s="1021"/>
      <c r="F104" s="1021"/>
      <c r="G104"/>
    </row>
    <row r="105" spans="1:7" ht="14.4">
      <c r="A105" s="271"/>
      <c r="B105" s="271"/>
      <c r="D105" s="1021"/>
      <c r="E105" s="1021"/>
      <c r="F105" s="1021"/>
      <c r="G105"/>
    </row>
    <row r="106" spans="1:7" ht="14.4">
      <c r="A106" s="271"/>
      <c r="B106" s="271"/>
      <c r="D106" s="1021"/>
      <c r="E106" s="1021"/>
      <c r="F106" s="1021"/>
      <c r="G106"/>
    </row>
    <row r="107" spans="1:7" ht="14.4">
      <c r="A107" s="271"/>
      <c r="B107" s="271"/>
      <c r="D107" s="1021"/>
      <c r="E107" s="1021"/>
      <c r="F107" s="1021"/>
      <c r="G107"/>
    </row>
    <row r="108" spans="1:7" ht="14.4">
      <c r="A108" s="271"/>
      <c r="B108" s="271"/>
      <c r="D108" s="1021"/>
      <c r="E108" s="1021"/>
      <c r="F108" s="1021"/>
      <c r="G108"/>
    </row>
    <row r="109" spans="1:7" ht="14.4">
      <c r="A109" s="271"/>
      <c r="B109" s="271"/>
      <c r="D109" s="1021"/>
      <c r="E109" s="1021"/>
      <c r="F109" s="1021"/>
      <c r="G109"/>
    </row>
    <row r="110" spans="1:7" ht="14.4">
      <c r="A110" s="271"/>
      <c r="B110" s="271"/>
      <c r="D110" s="1021"/>
      <c r="E110" s="1021"/>
      <c r="F110" s="1021"/>
      <c r="G110"/>
    </row>
    <row r="111" spans="1:7" ht="14.4">
      <c r="A111" s="271"/>
      <c r="B111" s="271"/>
      <c r="D111" s="1021"/>
      <c r="E111" s="1021"/>
      <c r="F111" s="1021"/>
      <c r="G111"/>
    </row>
    <row r="112" spans="1:7" ht="14.4">
      <c r="A112" s="271"/>
      <c r="B112" s="271"/>
      <c r="D112" s="1021"/>
      <c r="E112" s="1021"/>
      <c r="F112" s="1021"/>
      <c r="G112"/>
    </row>
    <row r="113" spans="1:7" ht="14.4">
      <c r="A113" s="271"/>
      <c r="B113" s="271"/>
      <c r="D113" s="1021"/>
      <c r="E113" s="1021"/>
      <c r="F113" s="1021"/>
      <c r="G113"/>
    </row>
    <row r="114" spans="1:7" ht="14.4">
      <c r="A114" s="271"/>
      <c r="B114" s="616" t="s">
        <v>131</v>
      </c>
      <c r="D114" s="974" t="s">
        <v>1612</v>
      </c>
      <c r="E114" s="974"/>
      <c r="F114" s="974"/>
      <c r="G114"/>
    </row>
    <row r="115" spans="1:7" ht="14.4">
      <c r="A115" s="271"/>
      <c r="B115" s="271"/>
      <c r="D115" s="974"/>
      <c r="E115" s="974"/>
      <c r="F115" s="974"/>
      <c r="G115"/>
    </row>
    <row r="116" spans="1:7" ht="14.4">
      <c r="A116" s="271"/>
      <c r="B116" s="271"/>
      <c r="D116" s="974"/>
      <c r="E116" s="974"/>
      <c r="F116" s="974"/>
      <c r="G116"/>
    </row>
    <row r="117" spans="1:7" ht="14.4">
      <c r="A117" s="271"/>
      <c r="B117" s="271"/>
      <c r="D117" s="974"/>
      <c r="E117" s="974"/>
      <c r="F117" s="974"/>
      <c r="G117"/>
    </row>
    <row r="118" spans="1:7" ht="14.4">
      <c r="A118" s="271"/>
      <c r="B118" s="271"/>
      <c r="D118" s="974"/>
      <c r="E118" s="974"/>
      <c r="F118" s="974"/>
      <c r="G118"/>
    </row>
    <row r="119" spans="1:7" ht="14.4">
      <c r="A119" s="271"/>
      <c r="B119" s="271"/>
      <c r="D119" s="974"/>
      <c r="E119" s="974"/>
      <c r="F119" s="974"/>
      <c r="G119"/>
    </row>
    <row r="120" spans="1:7" ht="14.4">
      <c r="A120" s="271"/>
      <c r="B120" s="271"/>
      <c r="D120" s="974"/>
      <c r="E120" s="974"/>
      <c r="F120" s="974"/>
      <c r="G120"/>
    </row>
    <row r="121" spans="1:7" ht="14.4">
      <c r="A121" s="271"/>
      <c r="B121" s="271"/>
      <c r="D121" s="974"/>
      <c r="E121" s="974"/>
      <c r="F121" s="974"/>
      <c r="G121"/>
    </row>
    <row r="122" spans="1:7" ht="12.75" customHeight="1">
      <c r="A122" s="271"/>
      <c r="B122" s="616" t="s">
        <v>1438</v>
      </c>
      <c r="D122" s="974" t="s">
        <v>1613</v>
      </c>
      <c r="E122" s="974"/>
      <c r="F122" s="974"/>
    </row>
    <row r="123" spans="1:7" ht="13.2">
      <c r="D123" s="974"/>
      <c r="E123" s="974"/>
      <c r="F123" s="974"/>
    </row>
    <row r="124" spans="1:7" ht="13.2">
      <c r="D124" s="974"/>
      <c r="E124" s="974"/>
      <c r="F124" s="974"/>
    </row>
    <row r="125" spans="1:7" ht="13.2">
      <c r="D125" s="974"/>
      <c r="E125" s="974"/>
      <c r="F125" s="974"/>
    </row>
    <row r="126" spans="1:7" ht="26.85" customHeight="1">
      <c r="D126" s="974"/>
      <c r="E126" s="974"/>
      <c r="F126" s="974"/>
    </row>
    <row r="127" spans="1:7" ht="13.2"/>
    <row r="128" spans="1:7" ht="14.4">
      <c r="A128" s="271"/>
      <c r="B128" s="616" t="s">
        <v>1438</v>
      </c>
      <c r="D128" s="974" t="s">
        <v>1614</v>
      </c>
      <c r="E128" s="974"/>
      <c r="F128" s="974"/>
    </row>
    <row r="129" spans="1:7" s="324" customFormat="1" ht="13.95" customHeight="1">
      <c r="A129" s="317"/>
      <c r="B129" s="317"/>
      <c r="C129" s="317"/>
      <c r="D129" s="974"/>
      <c r="E129" s="974"/>
      <c r="F129" s="974"/>
      <c r="G129" s="361"/>
    </row>
    <row r="130" spans="1:7" ht="13.95" customHeight="1">
      <c r="D130" s="974"/>
      <c r="E130" s="974"/>
      <c r="F130" s="974"/>
    </row>
    <row r="131" spans="1:7" ht="13.95" customHeight="1">
      <c r="D131" s="974"/>
      <c r="E131" s="974"/>
      <c r="F131" s="974"/>
    </row>
    <row r="132" spans="1:7" ht="13.95" customHeight="1">
      <c r="D132" s="974"/>
      <c r="E132" s="974"/>
      <c r="F132" s="974"/>
    </row>
    <row r="133" spans="1:7" ht="13.95" customHeight="1">
      <c r="D133" s="974"/>
      <c r="E133" s="974"/>
      <c r="F133" s="974"/>
    </row>
    <row r="134" spans="1:7" ht="13.95" customHeight="1">
      <c r="D134" s="974"/>
      <c r="E134" s="974"/>
      <c r="F134" s="974"/>
      <c r="G134"/>
    </row>
    <row r="135" spans="1:7" ht="13.95" customHeight="1">
      <c r="D135" s="974"/>
      <c r="E135" s="974"/>
      <c r="F135" s="974"/>
      <c r="G135"/>
    </row>
    <row r="136" spans="1:7" ht="13.95" customHeight="1">
      <c r="D136" s="974"/>
      <c r="E136" s="974"/>
      <c r="F136" s="974"/>
      <c r="G136"/>
    </row>
    <row r="137" spans="1:7" ht="13.95" customHeight="1">
      <c r="D137" s="974"/>
      <c r="E137" s="974"/>
      <c r="F137" s="974"/>
      <c r="G137"/>
    </row>
    <row r="138" spans="1:7" ht="17.25" customHeight="1">
      <c r="D138" s="974"/>
      <c r="E138" s="974"/>
      <c r="F138" s="974"/>
      <c r="G138"/>
    </row>
    <row r="139" spans="1:7" ht="25.5" hidden="1" customHeight="1">
      <c r="D139" s="974"/>
      <c r="E139" s="974"/>
      <c r="F139" s="974"/>
      <c r="G139"/>
    </row>
    <row r="140" spans="1:7" ht="13.95" customHeight="1">
      <c r="G140"/>
    </row>
    <row r="141" spans="1:7" ht="13.95" customHeight="1">
      <c r="B141" s="616" t="s">
        <v>131</v>
      </c>
      <c r="D141" s="967" t="s">
        <v>1801</v>
      </c>
      <c r="E141" s="974"/>
      <c r="F141" s="974"/>
      <c r="G141"/>
    </row>
    <row r="142" spans="1:7" ht="13.95" customHeight="1">
      <c r="D142" s="974"/>
      <c r="E142" s="974"/>
      <c r="F142" s="974"/>
      <c r="G142"/>
    </row>
    <row r="143" spans="1:7" ht="13.95" customHeight="1">
      <c r="D143" s="974"/>
      <c r="E143" s="974"/>
      <c r="F143" s="974"/>
      <c r="G143"/>
    </row>
    <row r="144" spans="1:7" ht="13.95" customHeight="1">
      <c r="D144" s="974"/>
      <c r="E144" s="974"/>
      <c r="F144" s="974"/>
      <c r="G144"/>
    </row>
    <row r="145" spans="1:7" ht="13.95" customHeight="1">
      <c r="D145" s="974"/>
      <c r="E145" s="974"/>
      <c r="F145" s="974"/>
      <c r="G145"/>
    </row>
    <row r="146" spans="1:7" ht="13.95" customHeight="1">
      <c r="A146" s="18"/>
      <c r="B146" s="18"/>
      <c r="D146" s="974"/>
      <c r="E146" s="974"/>
      <c r="F146" s="974"/>
      <c r="G146"/>
    </row>
    <row r="147" spans="1:7" ht="13.95" customHeight="1">
      <c r="A147" s="18"/>
      <c r="B147" s="18"/>
      <c r="D147" s="974"/>
      <c r="E147" s="974"/>
      <c r="F147" s="974"/>
      <c r="G147"/>
    </row>
    <row r="148" spans="1:7" ht="13.95" customHeight="1">
      <c r="A148" s="18"/>
      <c r="B148" s="18"/>
      <c r="D148" s="974"/>
      <c r="E148" s="974"/>
      <c r="F148" s="974"/>
      <c r="G148"/>
    </row>
    <row r="149" spans="1:7" ht="13.95" customHeight="1">
      <c r="A149" s="18"/>
      <c r="B149" s="18"/>
      <c r="D149" s="974"/>
      <c r="E149" s="974"/>
      <c r="F149" s="974"/>
      <c r="G149"/>
    </row>
    <row r="150" spans="1:7" ht="13.95" customHeight="1">
      <c r="A150" s="18"/>
      <c r="B150" s="18"/>
      <c r="D150" s="974"/>
      <c r="E150" s="974"/>
      <c r="F150" s="974"/>
      <c r="G150"/>
    </row>
    <row r="151" spans="1:7" ht="13.95" customHeight="1">
      <c r="A151" s="18"/>
      <c r="B151" s="18"/>
      <c r="D151" s="974"/>
      <c r="E151" s="974"/>
      <c r="F151" s="974"/>
      <c r="G151"/>
    </row>
    <row r="152" spans="1:7" ht="13.95" customHeight="1">
      <c r="A152" s="18"/>
      <c r="B152" s="18"/>
      <c r="D152" s="974"/>
      <c r="E152" s="974"/>
      <c r="F152" s="974"/>
      <c r="G152"/>
    </row>
    <row r="153" spans="1:7" ht="13.95" customHeight="1">
      <c r="A153" s="18"/>
      <c r="B153" s="18"/>
      <c r="D153" s="974"/>
      <c r="E153" s="974"/>
      <c r="F153" s="974"/>
      <c r="G153"/>
    </row>
    <row r="154" spans="1:7" ht="13.95" customHeight="1">
      <c r="A154" s="18"/>
      <c r="B154" s="18"/>
      <c r="D154" s="974"/>
      <c r="E154" s="974"/>
      <c r="F154" s="974"/>
      <c r="G154"/>
    </row>
    <row r="155" spans="1:7" ht="13.95" customHeight="1">
      <c r="A155" s="18"/>
      <c r="B155" s="18"/>
      <c r="D155" s="974"/>
      <c r="E155" s="974"/>
      <c r="F155" s="974"/>
      <c r="G155"/>
    </row>
    <row r="156" spans="1:7" ht="13.95" customHeight="1">
      <c r="A156" s="18"/>
      <c r="B156" s="18"/>
      <c r="D156" s="974"/>
      <c r="E156" s="974"/>
      <c r="F156" s="974"/>
      <c r="G156"/>
    </row>
    <row r="157" spans="1:7" ht="13.95" customHeight="1">
      <c r="A157" s="18"/>
      <c r="B157" s="18"/>
      <c r="D157" s="974"/>
      <c r="E157" s="974"/>
      <c r="F157" s="974"/>
      <c r="G157"/>
    </row>
    <row r="158" spans="1:7" ht="13.95" customHeight="1">
      <c r="A158" s="18"/>
      <c r="B158" s="18"/>
      <c r="D158" s="974"/>
      <c r="E158" s="974"/>
      <c r="F158" s="974"/>
      <c r="G158"/>
    </row>
    <row r="159" spans="1:7" ht="13.95" customHeight="1">
      <c r="A159" s="18"/>
      <c r="B159" s="18"/>
      <c r="D159" s="1023" t="s">
        <v>1802</v>
      </c>
      <c r="E159" s="1023"/>
      <c r="F159" s="1023"/>
      <c r="G159"/>
    </row>
    <row r="160" spans="1:7" ht="13.95" customHeight="1">
      <c r="A160" s="18"/>
      <c r="B160" s="18"/>
      <c r="D160" s="44"/>
      <c r="G160"/>
    </row>
    <row r="161" spans="1:7" ht="13.95" customHeight="1">
      <c r="A161" s="271"/>
      <c r="B161" s="616" t="s">
        <v>1438</v>
      </c>
      <c r="D161" s="1021" t="s">
        <v>1830</v>
      </c>
      <c r="E161" s="1022"/>
      <c r="F161" s="1022"/>
      <c r="G161"/>
    </row>
    <row r="162" spans="1:7" ht="13.95" customHeight="1">
      <c r="A162" s="271"/>
      <c r="B162" s="18"/>
      <c r="D162" s="1022"/>
      <c r="E162" s="1022"/>
      <c r="F162" s="1022"/>
      <c r="G162"/>
    </row>
    <row r="163" spans="1:7" ht="13.95" customHeight="1">
      <c r="A163" s="18"/>
      <c r="B163" s="18"/>
      <c r="D163" s="1022"/>
      <c r="E163" s="1022"/>
      <c r="F163" s="1022"/>
      <c r="G163"/>
    </row>
    <row r="164" spans="1:7" ht="13.95" customHeight="1">
      <c r="A164" s="18"/>
      <c r="B164" s="18"/>
      <c r="D164" s="44"/>
      <c r="G164"/>
    </row>
    <row r="165" spans="1:7" ht="13.95" customHeight="1">
      <c r="A165" s="271"/>
      <c r="B165" s="616" t="s">
        <v>1438</v>
      </c>
      <c r="D165" s="1022" t="s">
        <v>1615</v>
      </c>
      <c r="E165" s="1022"/>
      <c r="F165" s="1022"/>
      <c r="G165"/>
    </row>
    <row r="166" spans="1:7" ht="13.95" customHeight="1">
      <c r="A166" s="18"/>
      <c r="B166" s="18"/>
      <c r="D166" s="1022"/>
      <c r="E166" s="1022"/>
      <c r="F166" s="1022"/>
    </row>
    <row r="167" spans="1:7" ht="13.95" customHeight="1">
      <c r="A167" s="18"/>
      <c r="B167" s="18"/>
      <c r="D167" s="1022"/>
      <c r="E167" s="1022"/>
      <c r="F167" s="1022"/>
    </row>
    <row r="168" spans="1:7" ht="13.95" customHeight="1">
      <c r="A168" s="18"/>
      <c r="B168" s="18"/>
      <c r="D168" s="1022"/>
      <c r="E168" s="1022"/>
      <c r="F168" s="1022"/>
    </row>
    <row r="169" spans="1:7" ht="13.95" customHeight="1">
      <c r="A169" s="18"/>
      <c r="B169" s="18"/>
      <c r="D169" s="44"/>
    </row>
    <row r="170" spans="1:7" ht="13.95" customHeight="1">
      <c r="A170" s="374"/>
      <c r="B170" s="616" t="s">
        <v>131</v>
      </c>
      <c r="C170" s="374"/>
      <c r="D170" s="1025" t="s">
        <v>2254</v>
      </c>
      <c r="E170" s="1025"/>
      <c r="F170" s="1025"/>
      <c r="G170" s="365"/>
    </row>
    <row r="171" spans="1:7" ht="13.95" customHeight="1">
      <c r="A171" s="374"/>
      <c r="B171" s="374"/>
      <c r="C171" s="374"/>
      <c r="D171" s="1025"/>
      <c r="E171" s="1025"/>
      <c r="F171" s="1025"/>
      <c r="G171" s="365"/>
    </row>
    <row r="172" spans="1:7" ht="13.95" customHeight="1">
      <c r="A172" s="374"/>
      <c r="B172" s="374"/>
      <c r="C172" s="374"/>
      <c r="D172" s="1025"/>
      <c r="E172" s="1025"/>
      <c r="F172" s="1025"/>
      <c r="G172" s="365"/>
    </row>
    <row r="173" spans="1:7" ht="13.2">
      <c r="A173" s="374"/>
      <c r="B173" s="374"/>
      <c r="C173" s="374"/>
      <c r="D173" s="376"/>
      <c r="E173" s="365"/>
      <c r="F173" s="365"/>
      <c r="G173" s="365"/>
    </row>
    <row r="174" spans="1:7" ht="13.2">
      <c r="A174" s="1028" t="s">
        <v>1445</v>
      </c>
      <c r="B174" s="1028"/>
      <c r="C174" s="1028"/>
      <c r="D174" s="1028"/>
      <c r="E174" s="1028"/>
      <c r="F174" s="1028"/>
      <c r="G174" s="1028"/>
    </row>
    <row r="175" spans="1:7" ht="13.2">
      <c r="D175" s="44"/>
    </row>
    <row r="176" spans="1:7" ht="13.2">
      <c r="C176" s="597"/>
      <c r="D176" s="1024" t="s">
        <v>1444</v>
      </c>
      <c r="E176" s="1024"/>
      <c r="F176" s="1024"/>
    </row>
    <row r="177" spans="1:6" ht="13.2">
      <c r="A177" s="190"/>
      <c r="B177" s="190"/>
      <c r="C177" s="190"/>
      <c r="D177" s="1026" t="s">
        <v>1477</v>
      </c>
      <c r="E177" s="1026"/>
      <c r="F177" s="1026"/>
    </row>
    <row r="178" spans="1:6" ht="13.2">
      <c r="A178" s="191"/>
      <c r="B178" s="191"/>
      <c r="C178" s="191"/>
    </row>
    <row r="179" spans="1:6" ht="14.4">
      <c r="A179" s="271"/>
      <c r="B179" s="616" t="s">
        <v>1438</v>
      </c>
      <c r="D179" s="1027" t="s">
        <v>1804</v>
      </c>
      <c r="E179" s="1004"/>
      <c r="F179" s="1004"/>
    </row>
    <row r="180" spans="1:6" ht="14.4">
      <c r="A180" s="271"/>
      <c r="D180" s="313"/>
      <c r="E180" s="102"/>
      <c r="F180" s="102"/>
    </row>
    <row r="181" spans="1:6" ht="14.4">
      <c r="A181" s="271"/>
      <c r="B181" s="616" t="s">
        <v>131</v>
      </c>
      <c r="D181" s="1004" t="s">
        <v>1616</v>
      </c>
      <c r="E181" s="1004"/>
      <c r="F181" s="1004"/>
    </row>
    <row r="182" spans="1:6" ht="14.4">
      <c r="A182" s="271"/>
      <c r="D182" s="102"/>
      <c r="E182" s="102"/>
      <c r="F182" s="102"/>
    </row>
    <row r="183" spans="1:6" ht="14.4">
      <c r="A183" s="271"/>
      <c r="B183" s="616" t="s">
        <v>131</v>
      </c>
      <c r="D183" s="1029" t="s">
        <v>1884</v>
      </c>
      <c r="E183" s="1029"/>
      <c r="F183" s="1029"/>
    </row>
    <row r="184" spans="1:6" ht="13.65" customHeight="1">
      <c r="A184" s="271"/>
      <c r="D184" s="41" t="s">
        <v>942</v>
      </c>
      <c r="E184" s="967" t="s">
        <v>2249</v>
      </c>
      <c r="F184" s="967"/>
    </row>
    <row r="185" spans="1:6" ht="14.4">
      <c r="A185" s="271"/>
      <c r="D185" s="783"/>
      <c r="E185" s="967"/>
      <c r="F185" s="967"/>
    </row>
    <row r="186" spans="1:6" ht="14.4">
      <c r="A186" s="271"/>
      <c r="D186" s="783"/>
      <c r="E186" s="967"/>
      <c r="F186" s="967"/>
    </row>
    <row r="187" spans="1:6" ht="14.4">
      <c r="A187" s="271"/>
      <c r="D187"/>
      <c r="E187" s="967"/>
      <c r="F187" s="967"/>
    </row>
    <row r="188" spans="1:6" ht="13.65" customHeight="1">
      <c r="A188" s="271"/>
      <c r="D188" s="783" t="s">
        <v>943</v>
      </c>
      <c r="E188" s="967" t="s">
        <v>1885</v>
      </c>
      <c r="F188" s="967"/>
    </row>
    <row r="189" spans="1:6" ht="13.65" customHeight="1">
      <c r="A189" s="271"/>
      <c r="D189" s="783"/>
      <c r="E189" s="967"/>
      <c r="F189" s="967"/>
    </row>
    <row r="190" spans="1:6" ht="13.65" customHeight="1">
      <c r="A190" s="271"/>
      <c r="D190" s="783"/>
      <c r="E190" s="967"/>
      <c r="F190" s="967"/>
    </row>
    <row r="191" spans="1:6" ht="13.65" customHeight="1">
      <c r="A191" s="271"/>
      <c r="D191" s="783"/>
      <c r="E191" s="967"/>
      <c r="F191" s="967"/>
    </row>
    <row r="192" spans="1:6" ht="13.65" customHeight="1">
      <c r="A192" s="271"/>
      <c r="D192" s="783"/>
      <c r="E192" s="967"/>
      <c r="F192" s="967"/>
    </row>
    <row r="193" spans="1:7" ht="14.4">
      <c r="A193" s="271"/>
      <c r="D193"/>
      <c r="E193" s="967"/>
      <c r="F193" s="967"/>
    </row>
    <row r="194" spans="1:7" ht="14.4">
      <c r="A194" s="271"/>
      <c r="D194"/>
      <c r="E194" s="967"/>
      <c r="F194" s="967"/>
    </row>
    <row r="195" spans="1:7" ht="13.2"/>
    <row r="196" spans="1:7" ht="14.4">
      <c r="A196" s="271"/>
      <c r="B196" s="616" t="s">
        <v>131</v>
      </c>
      <c r="D196" s="974" t="s">
        <v>1617</v>
      </c>
      <c r="E196" s="974"/>
      <c r="F196" s="974"/>
    </row>
    <row r="197" spans="1:7" ht="14.4">
      <c r="A197" s="271"/>
      <c r="B197" s="271"/>
      <c r="D197" s="974"/>
      <c r="E197" s="974"/>
      <c r="F197" s="974"/>
    </row>
    <row r="198" spans="1:7" ht="14.4">
      <c r="A198" s="271"/>
      <c r="B198" s="271"/>
      <c r="D198" s="974"/>
      <c r="E198" s="974"/>
      <c r="F198" s="974"/>
    </row>
    <row r="199" spans="1:7" ht="14.4">
      <c r="A199" s="271"/>
      <c r="B199" s="271"/>
      <c r="D199" s="974"/>
      <c r="E199" s="974"/>
      <c r="F199" s="974"/>
    </row>
    <row r="200" spans="1:7" ht="13.2">
      <c r="D200" s="1023" t="s">
        <v>2339</v>
      </c>
      <c r="E200" s="1023"/>
      <c r="F200" s="1023"/>
    </row>
    <row r="201" spans="1:7" ht="13.2">
      <c r="D201" s="632"/>
      <c r="E201" s="632"/>
      <c r="F201" s="632"/>
    </row>
    <row r="202" spans="1:7" ht="14.4">
      <c r="A202" s="271"/>
      <c r="B202" s="616" t="s">
        <v>131</v>
      </c>
      <c r="D202" s="994" t="s">
        <v>1618</v>
      </c>
      <c r="E202" s="994"/>
      <c r="F202" s="994"/>
    </row>
    <row r="203" spans="1:7" ht="13.2"/>
    <row r="204" spans="1:7" ht="13.2">
      <c r="A204" s="1028" t="s">
        <v>1447</v>
      </c>
      <c r="B204" s="1028"/>
      <c r="C204" s="1028"/>
      <c r="D204" s="1028"/>
      <c r="E204" s="1028"/>
      <c r="F204" s="1028"/>
      <c r="G204" s="1028"/>
    </row>
    <row r="205" spans="1:7" ht="13.2"/>
    <row r="206" spans="1:7" ht="13.2">
      <c r="C206" s="598"/>
      <c r="D206" s="1024" t="s">
        <v>1446</v>
      </c>
      <c r="E206" s="1024"/>
      <c r="F206" s="1024"/>
    </row>
    <row r="207" spans="1:7" ht="13.2">
      <c r="A207" s="599"/>
      <c r="B207" s="599"/>
      <c r="C207" s="598"/>
      <c r="D207" s="1024" t="s">
        <v>731</v>
      </c>
      <c r="E207" s="1024"/>
      <c r="F207" s="1024"/>
    </row>
    <row r="208" spans="1:7" ht="13.2">
      <c r="A208" s="190"/>
      <c r="B208" s="190"/>
      <c r="C208" s="190"/>
      <c r="D208" s="1004" t="s">
        <v>1478</v>
      </c>
      <c r="E208" s="1004"/>
      <c r="F208" s="1004"/>
    </row>
    <row r="209" spans="1:6" ht="13.2">
      <c r="A209" s="190"/>
      <c r="B209" s="190"/>
      <c r="C209" s="190"/>
    </row>
    <row r="210" spans="1:6" ht="13.2">
      <c r="A210" s="190"/>
      <c r="B210" s="190"/>
      <c r="C210" s="190"/>
      <c r="D210" s="974" t="s">
        <v>1488</v>
      </c>
      <c r="E210" s="974"/>
      <c r="F210" s="974"/>
    </row>
    <row r="211" spans="1:6" ht="13.2">
      <c r="A211" s="190"/>
      <c r="B211" s="190"/>
      <c r="C211" s="190"/>
      <c r="D211" s="974"/>
      <c r="E211" s="974"/>
      <c r="F211" s="974"/>
    </row>
    <row r="212" spans="1:6" ht="13.2">
      <c r="A212" s="190"/>
      <c r="B212" s="190"/>
      <c r="C212" s="190"/>
      <c r="D212" s="974"/>
      <c r="E212" s="974"/>
      <c r="F212" s="974"/>
    </row>
    <row r="213" spans="1:6" ht="13.2">
      <c r="A213" s="190"/>
      <c r="B213" s="190"/>
      <c r="C213" s="190"/>
      <c r="D213" s="974"/>
      <c r="E213" s="974"/>
      <c r="F213" s="974"/>
    </row>
    <row r="214" spans="1:6" ht="13.2">
      <c r="A214" s="190"/>
      <c r="B214" s="190"/>
      <c r="C214" s="190"/>
    </row>
    <row r="215" spans="1:6" ht="13.2">
      <c r="A215" s="190"/>
      <c r="B215" s="190"/>
      <c r="C215" s="190"/>
      <c r="D215" s="967" t="s">
        <v>2255</v>
      </c>
      <c r="E215" s="974"/>
      <c r="F215" s="974"/>
    </row>
    <row r="216" spans="1:6" ht="13.2">
      <c r="A216" s="190"/>
      <c r="B216" s="190"/>
      <c r="C216" s="190"/>
      <c r="D216" s="974"/>
      <c r="E216" s="974"/>
      <c r="F216" s="974"/>
    </row>
    <row r="217" spans="1:6" ht="13.2">
      <c r="A217" s="190"/>
      <c r="B217" s="190"/>
      <c r="C217" s="190"/>
      <c r="D217" s="974"/>
      <c r="E217" s="974"/>
      <c r="F217" s="974"/>
    </row>
    <row r="218" spans="1:6" ht="13.2">
      <c r="A218" s="190"/>
      <c r="B218" s="190"/>
      <c r="C218" s="190"/>
      <c r="D218" s="974"/>
      <c r="E218" s="974"/>
      <c r="F218" s="974"/>
    </row>
    <row r="219" spans="1:6" ht="13.2">
      <c r="A219" s="190"/>
      <c r="B219" s="190"/>
      <c r="C219" s="190"/>
      <c r="D219" s="974"/>
      <c r="E219" s="974"/>
      <c r="F219" s="974"/>
    </row>
    <row r="220" spans="1:6" ht="13.2">
      <c r="A220" s="190"/>
      <c r="B220" s="190"/>
      <c r="C220" s="190"/>
      <c r="D220" s="974"/>
      <c r="E220" s="974"/>
      <c r="F220" s="974"/>
    </row>
    <row r="221" spans="1:6" ht="13.2">
      <c r="A221" s="191"/>
      <c r="B221" s="191"/>
      <c r="C221" s="191"/>
    </row>
    <row r="222" spans="1:6" ht="14.4" customHeight="1">
      <c r="A222" s="271"/>
      <c r="B222" s="616" t="s">
        <v>1438</v>
      </c>
      <c r="C222" s="191"/>
      <c r="D222" s="994" t="s">
        <v>306</v>
      </c>
      <c r="E222" s="994"/>
      <c r="F222" s="994"/>
    </row>
    <row r="223" spans="1:6" ht="14.4">
      <c r="A223" s="271"/>
      <c r="C223" s="191"/>
      <c r="D223" s="1004" t="s">
        <v>1156</v>
      </c>
      <c r="E223" s="1004"/>
      <c r="F223" s="1004"/>
    </row>
    <row r="224" spans="1:6" ht="14.4">
      <c r="A224" s="271"/>
      <c r="B224" s="271"/>
      <c r="C224" s="191"/>
      <c r="D224" s="104" t="s">
        <v>1495</v>
      </c>
      <c r="E224" s="1034" t="s">
        <v>2164</v>
      </c>
      <c r="F224" s="1034"/>
    </row>
    <row r="225" spans="1:6" ht="13.2">
      <c r="D225" s="1027" t="s">
        <v>1471</v>
      </c>
      <c r="E225" s="1004"/>
      <c r="F225" s="1004"/>
    </row>
    <row r="226" spans="1:6" ht="13.2"/>
    <row r="227" spans="1:6" ht="14.4">
      <c r="A227" s="271"/>
      <c r="B227" s="616" t="s">
        <v>131</v>
      </c>
      <c r="D227" s="1004" t="s">
        <v>307</v>
      </c>
      <c r="E227" s="1004"/>
      <c r="F227" s="1004"/>
    </row>
    <row r="228" spans="1:6" ht="14.4">
      <c r="A228" s="271"/>
      <c r="D228" s="994" t="s">
        <v>1156</v>
      </c>
      <c r="E228" s="994"/>
      <c r="F228" s="994"/>
    </row>
    <row r="229" spans="1:6" ht="14.4">
      <c r="A229" s="271"/>
      <c r="B229" s="271"/>
      <c r="D229" s="63" t="s">
        <v>1496</v>
      </c>
      <c r="E229" s="1034" t="s">
        <v>2165</v>
      </c>
      <c r="F229" s="1034"/>
    </row>
    <row r="230" spans="1:6" ht="13.2">
      <c r="D230" s="1004" t="s">
        <v>1472</v>
      </c>
      <c r="E230" s="1004"/>
      <c r="F230" s="1004"/>
    </row>
    <row r="231" spans="1:6" ht="13.2"/>
    <row r="232" spans="1:6" ht="14.4">
      <c r="A232" s="271"/>
      <c r="B232" s="616" t="s">
        <v>131</v>
      </c>
      <c r="D232" s="1004" t="s">
        <v>675</v>
      </c>
      <c r="E232" s="1004"/>
      <c r="F232" s="1004"/>
    </row>
    <row r="233" spans="1:6" ht="14.4">
      <c r="A233" s="271"/>
      <c r="D233" s="44" t="s">
        <v>1156</v>
      </c>
    </row>
    <row r="234" spans="1:6" ht="14.4">
      <c r="A234" s="271"/>
      <c r="B234" s="271"/>
      <c r="D234" s="63" t="s">
        <v>1495</v>
      </c>
      <c r="E234" s="1034" t="s">
        <v>2166</v>
      </c>
      <c r="F234" s="1034"/>
    </row>
    <row r="235" spans="1:6" ht="14.4">
      <c r="A235" s="271"/>
      <c r="B235" s="271"/>
      <c r="D235" s="974" t="s">
        <v>1498</v>
      </c>
      <c r="E235" s="974"/>
      <c r="F235" s="974"/>
    </row>
    <row r="236" spans="1:6" ht="13.2">
      <c r="D236" s="974"/>
      <c r="E236" s="974"/>
      <c r="F236" s="974"/>
    </row>
    <row r="237" spans="1:6" ht="13.2">
      <c r="D237" s="974"/>
      <c r="E237" s="974"/>
      <c r="F237" s="974"/>
    </row>
    <row r="238" spans="1:6" ht="13.2">
      <c r="D238" s="974"/>
      <c r="E238" s="974"/>
      <c r="F238" s="974"/>
    </row>
    <row r="239" spans="1:6" ht="13.2">
      <c r="D239" s="974"/>
      <c r="E239" s="974"/>
      <c r="F239" s="974"/>
    </row>
    <row r="240" spans="1:6" ht="13.2">
      <c r="D240" s="974" t="s">
        <v>1473</v>
      </c>
      <c r="E240" s="974"/>
      <c r="F240" s="974"/>
    </row>
    <row r="241" spans="1:6" ht="13.2">
      <c r="D241" s="44"/>
    </row>
    <row r="242" spans="1:6" ht="14.4">
      <c r="A242" s="271"/>
      <c r="B242" s="616" t="s">
        <v>131</v>
      </c>
      <c r="D242" s="1004" t="s">
        <v>676</v>
      </c>
      <c r="E242" s="1004"/>
      <c r="F242" s="1004"/>
    </row>
    <row r="243" spans="1:6" ht="14.4">
      <c r="A243" s="271"/>
      <c r="D243" s="1004" t="s">
        <v>1156</v>
      </c>
      <c r="E243" s="1004"/>
      <c r="F243" s="1004"/>
    </row>
    <row r="244" spans="1:6" ht="14.4">
      <c r="A244" s="271"/>
      <c r="B244" s="271"/>
      <c r="D244" s="63" t="s">
        <v>1495</v>
      </c>
      <c r="E244" s="1034" t="s">
        <v>2167</v>
      </c>
      <c r="F244" s="1034"/>
    </row>
    <row r="245" spans="1:6" ht="13.2">
      <c r="D245" s="1027" t="s">
        <v>2021</v>
      </c>
      <c r="E245" s="1004"/>
      <c r="F245" s="1004"/>
    </row>
    <row r="246" spans="1:6" ht="13.2">
      <c r="D246" s="102"/>
      <c r="E246" s="102"/>
      <c r="F246" s="102"/>
    </row>
    <row r="247" spans="1:6" ht="14.4">
      <c r="A247" s="271"/>
      <c r="B247" s="616" t="s">
        <v>131</v>
      </c>
      <c r="D247" s="1027" t="s">
        <v>2020</v>
      </c>
      <c r="E247" s="1004"/>
      <c r="F247" s="1004"/>
    </row>
    <row r="248" spans="1:6" ht="14.4">
      <c r="A248" s="271"/>
      <c r="D248" s="1004" t="s">
        <v>1156</v>
      </c>
      <c r="E248" s="1004"/>
      <c r="F248" s="1004"/>
    </row>
    <row r="249" spans="1:6" ht="14.4">
      <c r="A249" s="271"/>
      <c r="B249" s="271"/>
      <c r="D249" s="63" t="s">
        <v>1495</v>
      </c>
      <c r="E249" s="1034" t="s">
        <v>2168</v>
      </c>
      <c r="F249" s="1034"/>
    </row>
    <row r="250" spans="1:6" ht="13.2">
      <c r="D250" s="1027" t="s">
        <v>2022</v>
      </c>
      <c r="E250" s="1004"/>
      <c r="F250" s="1004"/>
    </row>
    <row r="251" spans="1:6" ht="13.2">
      <c r="D251" s="44"/>
    </row>
    <row r="252" spans="1:6" ht="14.4">
      <c r="A252" s="271"/>
      <c r="B252" s="616" t="s">
        <v>131</v>
      </c>
      <c r="D252" s="102" t="s">
        <v>1518</v>
      </c>
      <c r="E252" s="102"/>
      <c r="F252" s="102"/>
    </row>
    <row r="253" spans="1:6" ht="14.4">
      <c r="A253" s="271"/>
      <c r="B253"/>
      <c r="D253" s="967" t="s">
        <v>1825</v>
      </c>
      <c r="E253" s="974"/>
      <c r="F253" s="974"/>
    </row>
    <row r="254" spans="1:6" ht="14.4">
      <c r="A254" s="271"/>
      <c r="D254" s="974"/>
      <c r="E254" s="974"/>
      <c r="F254" s="974"/>
    </row>
    <row r="255" spans="1:6" ht="14.4">
      <c r="A255" s="271"/>
      <c r="D255" s="974"/>
      <c r="E255" s="974"/>
      <c r="F255" s="974"/>
    </row>
    <row r="256" spans="1:6" ht="14.4">
      <c r="A256" s="271"/>
      <c r="D256" s="24"/>
      <c r="E256" s="24"/>
      <c r="F256" s="24"/>
    </row>
    <row r="257" spans="1:7" ht="14.4">
      <c r="A257" s="271"/>
      <c r="B257" s="616" t="s">
        <v>131</v>
      </c>
      <c r="D257" s="1004" t="s">
        <v>1065</v>
      </c>
      <c r="E257" s="1004"/>
      <c r="F257" s="1004"/>
    </row>
    <row r="258" spans="1:7" ht="14.4">
      <c r="A258" s="271"/>
      <c r="D258" s="102"/>
      <c r="E258" s="102"/>
      <c r="F258" s="102"/>
    </row>
    <row r="259" spans="1:7" ht="13.2">
      <c r="A259" s="1028" t="s">
        <v>1449</v>
      </c>
      <c r="B259" s="1028"/>
      <c r="C259" s="1028"/>
      <c r="D259" s="1028"/>
      <c r="E259" s="1028"/>
      <c r="F259" s="1028"/>
      <c r="G259" s="1028"/>
    </row>
    <row r="260" spans="1:7" ht="13.2">
      <c r="D260" s="44"/>
    </row>
    <row r="261" spans="1:7" ht="13.2">
      <c r="C261" s="597"/>
      <c r="D261" s="995" t="s">
        <v>1448</v>
      </c>
      <c r="E261" s="995"/>
      <c r="F261" s="995"/>
    </row>
    <row r="262" spans="1:7" ht="13.2">
      <c r="A262" s="190"/>
      <c r="B262" s="190"/>
      <c r="C262" s="190"/>
      <c r="D262" s="994" t="s">
        <v>1479</v>
      </c>
      <c r="E262" s="994"/>
      <c r="F262" s="994"/>
    </row>
    <row r="263" spans="1:7" ht="13.2">
      <c r="A263" s="18"/>
      <c r="B263" s="18"/>
      <c r="C263" s="18"/>
      <c r="D263" s="3"/>
    </row>
    <row r="264" spans="1:7" ht="13.2">
      <c r="A264" s="18"/>
      <c r="C264" s="18"/>
      <c r="D264" s="995" t="s">
        <v>222</v>
      </c>
      <c r="E264" s="995"/>
      <c r="F264" s="995"/>
      <c r="G264"/>
    </row>
    <row r="265" spans="1:7" ht="14.4" customHeight="1">
      <c r="A265" s="271"/>
      <c r="B265" s="616" t="s">
        <v>1438</v>
      </c>
      <c r="C265" s="886"/>
      <c r="D265" s="1015" t="s">
        <v>2102</v>
      </c>
      <c r="E265" s="1015"/>
      <c r="F265" s="1015"/>
      <c r="G265"/>
    </row>
    <row r="266" spans="1:7" ht="14.4">
      <c r="A266" s="271"/>
      <c r="B266" s="887"/>
      <c r="C266" s="886"/>
      <c r="D266" s="1015"/>
      <c r="E266" s="1015"/>
      <c r="F266" s="1015"/>
      <c r="G266"/>
    </row>
    <row r="267" spans="1:7" ht="14.4">
      <c r="A267" s="271"/>
      <c r="B267" s="887"/>
      <c r="C267" s="886"/>
      <c r="D267" s="1015"/>
      <c r="E267" s="1015"/>
      <c r="F267" s="1015"/>
      <c r="G267"/>
    </row>
    <row r="268" spans="1:7" ht="14.4" customHeight="1">
      <c r="A268" s="271"/>
      <c r="B268" s="887"/>
      <c r="C268" s="886"/>
      <c r="D268" s="1015"/>
      <c r="E268" s="1015"/>
      <c r="F268" s="1015"/>
      <c r="G268"/>
    </row>
    <row r="269" spans="1:7" ht="14.4">
      <c r="A269" s="271"/>
      <c r="B269" s="887"/>
      <c r="C269" s="886"/>
      <c r="D269" s="888"/>
      <c r="E269" s="888"/>
      <c r="F269" s="888"/>
      <c r="G269"/>
    </row>
    <row r="270" spans="1:7" ht="14.4">
      <c r="A270" s="271"/>
      <c r="B270" s="616" t="s">
        <v>1438</v>
      </c>
      <c r="C270" s="886"/>
      <c r="D270" s="1015" t="s">
        <v>2103</v>
      </c>
      <c r="E270" s="1015"/>
      <c r="F270" s="1015"/>
      <c r="G270"/>
    </row>
    <row r="271" spans="1:7" ht="14.4">
      <c r="A271" s="271"/>
      <c r="B271" s="887"/>
      <c r="C271" s="886"/>
      <c r="D271" s="1015"/>
      <c r="E271" s="1015"/>
      <c r="F271" s="1015"/>
      <c r="G271"/>
    </row>
    <row r="272" spans="1:7" ht="14.4">
      <c r="A272" s="271"/>
      <c r="B272" s="887"/>
      <c r="C272" s="886"/>
      <c r="D272" s="1015"/>
      <c r="E272" s="1015"/>
      <c r="F272" s="1015"/>
      <c r="G272"/>
    </row>
    <row r="273" spans="1:7" ht="14.4">
      <c r="A273" s="271"/>
      <c r="B273" s="887"/>
      <c r="C273" s="886"/>
      <c r="D273" s="1015"/>
      <c r="E273" s="1015"/>
      <c r="F273" s="1015"/>
      <c r="G273"/>
    </row>
    <row r="274" spans="1:7" ht="14.4">
      <c r="A274" s="271"/>
      <c r="B274" s="887"/>
      <c r="C274" s="886"/>
      <c r="D274" s="1015"/>
      <c r="E274" s="1015"/>
      <c r="F274" s="1015"/>
      <c r="G274"/>
    </row>
    <row r="275" spans="1:7" ht="14.4">
      <c r="A275" s="271"/>
      <c r="B275" s="887"/>
      <c r="C275" s="886"/>
      <c r="D275" s="888"/>
      <c r="E275" s="888"/>
      <c r="F275" s="888"/>
      <c r="G275"/>
    </row>
    <row r="276" spans="1:7" ht="14.4">
      <c r="A276" s="271"/>
      <c r="B276" s="887"/>
      <c r="C276" s="886"/>
      <c r="D276" s="1015" t="s">
        <v>1627</v>
      </c>
      <c r="E276" s="1015"/>
      <c r="F276" s="1015"/>
      <c r="G276"/>
    </row>
    <row r="277" spans="1:7" ht="14.4">
      <c r="A277" s="271"/>
      <c r="B277" s="887"/>
      <c r="C277" s="886"/>
      <c r="D277" s="1015"/>
      <c r="E277" s="1015"/>
      <c r="F277" s="1015"/>
      <c r="G277"/>
    </row>
    <row r="278" spans="1:7" ht="14.4">
      <c r="A278" s="271"/>
      <c r="B278" s="887"/>
      <c r="C278" s="886"/>
      <c r="D278" s="1015"/>
      <c r="E278" s="1015"/>
      <c r="F278" s="1015"/>
      <c r="G278"/>
    </row>
    <row r="279" spans="1:7" ht="14.4">
      <c r="A279" s="271"/>
      <c r="B279" s="887"/>
      <c r="C279" s="886"/>
      <c r="D279" s="1015"/>
      <c r="E279" s="1015"/>
      <c r="F279" s="1015"/>
      <c r="G279"/>
    </row>
    <row r="280" spans="1:7" ht="14.4">
      <c r="A280" s="271"/>
      <c r="B280" s="887"/>
      <c r="C280" s="886"/>
      <c r="D280" s="1015"/>
      <c r="E280" s="1015"/>
      <c r="F280" s="1015"/>
      <c r="G280"/>
    </row>
    <row r="281" spans="1:7" ht="14.4">
      <c r="A281" s="271"/>
      <c r="B281" s="271"/>
      <c r="D281" s="209"/>
      <c r="E281" s="209"/>
      <c r="F281" s="209"/>
      <c r="G281"/>
    </row>
    <row r="282" spans="1:7" s="452" customFormat="1" ht="14.4" customHeight="1">
      <c r="A282" s="289"/>
      <c r="B282" s="616" t="s">
        <v>131</v>
      </c>
      <c r="C282" s="805"/>
      <c r="D282" s="1017" t="s">
        <v>2015</v>
      </c>
      <c r="E282" s="1017"/>
      <c r="F282" s="1017"/>
      <c r="G282" s="806"/>
    </row>
    <row r="283" spans="1:7" s="452" customFormat="1" ht="14.4">
      <c r="A283" s="289"/>
      <c r="B283" s="805"/>
      <c r="C283" s="805"/>
      <c r="D283" s="1017"/>
      <c r="E283" s="1017"/>
      <c r="F283" s="1017"/>
      <c r="G283" s="806"/>
    </row>
    <row r="284" spans="1:7" s="452" customFormat="1" ht="14.4">
      <c r="A284" s="289"/>
      <c r="B284" s="805"/>
      <c r="C284" s="805"/>
      <c r="D284" s="1017"/>
      <c r="E284" s="1017"/>
      <c r="F284" s="1017"/>
      <c r="G284" s="806"/>
    </row>
    <row r="285" spans="1:7" s="452" customFormat="1" ht="13.2">
      <c r="A285" s="805"/>
      <c r="B285" s="805"/>
      <c r="C285" s="805"/>
      <c r="D285" s="932"/>
      <c r="E285" s="933" t="s">
        <v>2169</v>
      </c>
      <c r="F285" s="932"/>
      <c r="G285" s="806"/>
    </row>
    <row r="286" spans="1:7" ht="14.4">
      <c r="A286" s="271"/>
      <c r="B286" s="271"/>
      <c r="D286" s="44"/>
      <c r="E286"/>
      <c r="F286"/>
      <c r="G286"/>
    </row>
    <row r="287" spans="1:7" ht="14.4">
      <c r="A287" s="271"/>
      <c r="B287" s="616" t="s">
        <v>1438</v>
      </c>
      <c r="D287" s="994" t="s">
        <v>1157</v>
      </c>
      <c r="E287" s="994"/>
      <c r="F287" s="994"/>
      <c r="G287"/>
    </row>
    <row r="288" spans="1:7" ht="14.4">
      <c r="A288" s="271"/>
      <c r="B288" s="271"/>
      <c r="D288" s="994" t="s">
        <v>1628</v>
      </c>
      <c r="E288" s="994"/>
      <c r="F288" s="994"/>
      <c r="G288"/>
    </row>
    <row r="289" spans="1:7" ht="14.4">
      <c r="A289" s="271"/>
      <c r="B289" s="271"/>
      <c r="D289" s="3" t="s">
        <v>1087</v>
      </c>
      <c r="E289" s="933" t="s">
        <v>2170</v>
      </c>
      <c r="F289" s="3"/>
    </row>
    <row r="290" spans="1:7" ht="13.2">
      <c r="D290" s="28"/>
    </row>
    <row r="291" spans="1:7" ht="14.4">
      <c r="A291" s="271"/>
      <c r="B291" s="616" t="s">
        <v>1438</v>
      </c>
      <c r="D291" s="974" t="s">
        <v>1629</v>
      </c>
      <c r="E291" s="974"/>
      <c r="F291" s="974"/>
    </row>
    <row r="292" spans="1:7" ht="14.4">
      <c r="A292" s="271"/>
      <c r="B292" s="271"/>
      <c r="D292" s="974"/>
      <c r="E292" s="974"/>
      <c r="F292" s="974"/>
    </row>
    <row r="293" spans="1:7" ht="13.2">
      <c r="D293" s="28"/>
    </row>
    <row r="294" spans="1:7" ht="13.2">
      <c r="A294" s="1028" t="s">
        <v>1451</v>
      </c>
      <c r="B294" s="1028"/>
      <c r="C294" s="1028"/>
      <c r="D294" s="1028"/>
      <c r="E294" s="1028"/>
      <c r="F294" s="1028"/>
      <c r="G294" s="1028"/>
    </row>
    <row r="295" spans="1:7" ht="13.2">
      <c r="D295" s="28"/>
    </row>
    <row r="296" spans="1:7" ht="13.2">
      <c r="C296" s="597"/>
      <c r="D296" s="995" t="s">
        <v>1450</v>
      </c>
      <c r="E296" s="995"/>
      <c r="F296" s="995"/>
    </row>
    <row r="297" spans="1:7" ht="13.2">
      <c r="A297" s="190"/>
      <c r="B297" s="190"/>
      <c r="C297" s="190"/>
      <c r="D297" s="44"/>
    </row>
    <row r="298" spans="1:7" ht="13.2">
      <c r="A298" s="191"/>
      <c r="B298" s="191"/>
      <c r="C298" s="191"/>
      <c r="D298" s="995" t="s">
        <v>224</v>
      </c>
      <c r="E298" s="995"/>
      <c r="F298" s="995"/>
    </row>
    <row r="299" spans="1:7" ht="14.4" customHeight="1">
      <c r="A299" s="271"/>
      <c r="B299" s="616" t="s">
        <v>131</v>
      </c>
      <c r="D299" s="967" t="s">
        <v>1967</v>
      </c>
      <c r="E299" s="974"/>
      <c r="F299" s="974"/>
    </row>
    <row r="300" spans="1:7" ht="13.2">
      <c r="D300" s="974"/>
      <c r="E300" s="974"/>
      <c r="F300" s="974"/>
    </row>
    <row r="301" spans="1:7" ht="13.2">
      <c r="D301" s="974"/>
      <c r="E301" s="974"/>
      <c r="F301" s="974"/>
    </row>
    <row r="302" spans="1:7" ht="13.2">
      <c r="D302" s="24"/>
      <c r="E302" s="24"/>
      <c r="F302" s="24"/>
    </row>
    <row r="303" spans="1:7" s="452" customFormat="1" ht="14.4" customHeight="1">
      <c r="A303" s="289"/>
      <c r="B303" s="616" t="s">
        <v>131</v>
      </c>
      <c r="C303" s="805"/>
      <c r="D303" s="1017" t="s">
        <v>2016</v>
      </c>
      <c r="E303" s="1017"/>
      <c r="F303" s="1017"/>
      <c r="G303" s="806"/>
    </row>
    <row r="304" spans="1:7" s="452" customFormat="1" ht="13.2">
      <c r="A304" s="805"/>
      <c r="B304" s="805"/>
      <c r="C304" s="805"/>
      <c r="D304" s="1017"/>
      <c r="E304" s="1017"/>
      <c r="F304" s="1017"/>
      <c r="G304" s="806"/>
    </row>
    <row r="305" spans="1:7" s="452" customFormat="1" ht="13.2">
      <c r="A305" s="805"/>
      <c r="B305" s="805"/>
      <c r="C305" s="805"/>
      <c r="D305" s="1017"/>
      <c r="E305" s="1017"/>
      <c r="F305" s="1017"/>
      <c r="G305" s="806"/>
    </row>
    <row r="306" spans="1:7" s="452" customFormat="1" ht="13.2">
      <c r="A306" s="805"/>
      <c r="B306" s="805"/>
      <c r="C306" s="805"/>
      <c r="E306" s="377" t="s">
        <v>2171</v>
      </c>
      <c r="F306" s="377"/>
      <c r="G306" s="806"/>
    </row>
    <row r="307" spans="1:7" ht="13.2">
      <c r="D307" s="212"/>
    </row>
    <row r="308" spans="1:7" ht="13.2">
      <c r="A308" s="1028" t="s">
        <v>1452</v>
      </c>
      <c r="B308" s="1028"/>
      <c r="C308" s="1028"/>
      <c r="D308" s="1028"/>
      <c r="E308" s="1028"/>
      <c r="F308" s="1028"/>
      <c r="G308" s="1028"/>
    </row>
    <row r="309" spans="1:7" ht="13.2">
      <c r="D309" s="212"/>
    </row>
    <row r="310" spans="1:7" ht="13.2">
      <c r="C310" s="190"/>
      <c r="D310" s="1001" t="s">
        <v>1630</v>
      </c>
      <c r="E310" s="1001"/>
      <c r="F310" s="1001"/>
    </row>
    <row r="311" spans="1:7" ht="13.2">
      <c r="C311" s="190"/>
      <c r="D311" s="1001"/>
      <c r="E311" s="1001"/>
      <c r="F311" s="1001"/>
    </row>
    <row r="312" spans="1:7" ht="13.2">
      <c r="A312" s="191"/>
      <c r="B312" s="191"/>
      <c r="C312" s="191"/>
      <c r="D312" s="3"/>
    </row>
    <row r="313" spans="1:7" ht="13.2">
      <c r="C313" s="191"/>
      <c r="D313" s="995" t="s">
        <v>172</v>
      </c>
      <c r="E313" s="995"/>
      <c r="F313" s="995"/>
    </row>
    <row r="314" spans="1:7" ht="14.4">
      <c r="A314" s="271"/>
      <c r="B314" s="271"/>
      <c r="D314" s="1019" t="s">
        <v>1631</v>
      </c>
      <c r="E314" s="1019"/>
      <c r="F314" s="1019"/>
    </row>
    <row r="315" spans="1:7" ht="12" customHeight="1"/>
    <row r="316" spans="1:7" ht="14.4" customHeight="1">
      <c r="A316" s="271"/>
      <c r="B316" s="616" t="s">
        <v>131</v>
      </c>
      <c r="D316" s="974" t="s">
        <v>1632</v>
      </c>
      <c r="E316" s="974"/>
      <c r="F316" s="974"/>
    </row>
    <row r="317" spans="1:7" ht="14.4">
      <c r="A317" s="271"/>
      <c r="B317" s="271"/>
      <c r="D317" s="974"/>
      <c r="E317" s="974"/>
      <c r="F317" s="974"/>
    </row>
    <row r="318" spans="1:7" ht="13.2"/>
    <row r="319" spans="1:7" ht="14.4" customHeight="1">
      <c r="A319" s="271"/>
      <c r="B319" s="616" t="s">
        <v>131</v>
      </c>
      <c r="D319" s="974" t="s">
        <v>1633</v>
      </c>
      <c r="E319" s="974"/>
      <c r="F319" s="974"/>
    </row>
    <row r="320" spans="1:7" ht="14.4">
      <c r="A320" s="271"/>
      <c r="B320" s="271"/>
      <c r="D320" s="974"/>
      <c r="E320" s="974"/>
      <c r="F320" s="974"/>
    </row>
    <row r="321" spans="1:7" ht="14.4">
      <c r="A321" s="271"/>
      <c r="B321" s="271"/>
      <c r="D321" s="974"/>
      <c r="E321" s="974"/>
      <c r="F321" s="974"/>
    </row>
    <row r="322" spans="1:7" ht="13.2">
      <c r="D322" s="44"/>
      <c r="E322"/>
      <c r="F322"/>
      <c r="G322"/>
    </row>
    <row r="323" spans="1:7" ht="14.4">
      <c r="A323" s="271"/>
      <c r="B323" s="616" t="s">
        <v>131</v>
      </c>
      <c r="D323" s="974" t="s">
        <v>1634</v>
      </c>
      <c r="E323" s="974"/>
      <c r="F323" s="974"/>
    </row>
    <row r="324" spans="1:7" ht="14.4">
      <c r="A324" s="271"/>
      <c r="B324" s="271"/>
      <c r="D324" s="974"/>
      <c r="E324" s="974"/>
      <c r="F324" s="974"/>
    </row>
    <row r="325" spans="1:7" ht="13.2">
      <c r="A325" s="18"/>
      <c r="B325" s="18"/>
      <c r="D325" s="44"/>
    </row>
    <row r="326" spans="1:7" ht="13.2">
      <c r="A326" s="1028" t="s">
        <v>1439</v>
      </c>
      <c r="B326" s="1028"/>
      <c r="C326" s="1028"/>
      <c r="D326" s="1028"/>
      <c r="E326" s="1028"/>
      <c r="F326" s="1028"/>
      <c r="G326" s="1028"/>
    </row>
    <row r="327" spans="1:7" ht="13.2">
      <c r="A327" s="18"/>
      <c r="B327" s="18"/>
      <c r="D327" s="44"/>
      <c r="G327"/>
    </row>
    <row r="328" spans="1:7" ht="13.2">
      <c r="C328" s="18"/>
      <c r="D328" s="995" t="s">
        <v>173</v>
      </c>
      <c r="E328" s="995"/>
      <c r="F328" s="995"/>
      <c r="G328"/>
    </row>
    <row r="329" spans="1:7" ht="13.2">
      <c r="C329" s="18"/>
      <c r="D329" s="994" t="s">
        <v>1480</v>
      </c>
      <c r="E329" s="994"/>
      <c r="F329" s="994"/>
      <c r="G329"/>
    </row>
    <row r="330" spans="1:7" ht="13.2">
      <c r="C330" s="18"/>
      <c r="D330" s="182"/>
      <c r="G330"/>
    </row>
    <row r="331" spans="1:7" ht="13.2">
      <c r="B331" s="616" t="s">
        <v>131</v>
      </c>
      <c r="D331" s="994" t="s">
        <v>1635</v>
      </c>
      <c r="E331" s="994"/>
      <c r="F331" s="994"/>
      <c r="G331"/>
    </row>
    <row r="332" spans="1:7" ht="14.4">
      <c r="A332" s="271"/>
      <c r="B332" s="271"/>
      <c r="D332" s="424"/>
      <c r="G332"/>
    </row>
    <row r="333" spans="1:7" ht="14.4">
      <c r="A333" s="271"/>
      <c r="B333" s="616" t="s">
        <v>131</v>
      </c>
      <c r="D333" s="994" t="s">
        <v>1636</v>
      </c>
      <c r="E333" s="994"/>
      <c r="F333" s="994"/>
      <c r="G333"/>
    </row>
    <row r="334" spans="1:7" ht="13.2">
      <c r="G334"/>
    </row>
    <row r="335" spans="1:7" ht="14.4" customHeight="1">
      <c r="A335" s="271"/>
      <c r="B335" s="616" t="s">
        <v>131</v>
      </c>
      <c r="D335" s="974" t="s">
        <v>1642</v>
      </c>
      <c r="E335" s="974"/>
      <c r="F335" s="974"/>
      <c r="G335"/>
    </row>
    <row r="336" spans="1:7" ht="14.4">
      <c r="A336" s="271"/>
      <c r="B336" s="271"/>
      <c r="D336" s="974"/>
      <c r="E336" s="974"/>
      <c r="F336" s="974"/>
      <c r="G336"/>
    </row>
    <row r="337" spans="1:7" ht="14.4">
      <c r="A337" s="271"/>
      <c r="B337" s="271"/>
      <c r="D337" s="974"/>
      <c r="E337" s="974"/>
      <c r="F337" s="974"/>
      <c r="G337"/>
    </row>
    <row r="338" spans="1:7" ht="14.4">
      <c r="A338" s="271"/>
      <c r="B338" s="271"/>
      <c r="D338" s="974"/>
      <c r="E338" s="974"/>
      <c r="F338" s="974"/>
      <c r="G338"/>
    </row>
    <row r="339" spans="1:7" ht="14.4">
      <c r="A339" s="271"/>
      <c r="B339" s="271"/>
      <c r="D339" s="974"/>
      <c r="E339" s="974"/>
      <c r="F339" s="974"/>
      <c r="G339"/>
    </row>
    <row r="340" spans="1:7" ht="14.4">
      <c r="A340" s="271"/>
      <c r="B340" s="271"/>
      <c r="D340" s="974"/>
      <c r="E340" s="974"/>
      <c r="F340" s="974"/>
      <c r="G340"/>
    </row>
    <row r="341" spans="1:7" ht="14.4">
      <c r="A341" s="271"/>
      <c r="B341" s="271"/>
      <c r="D341" s="974"/>
      <c r="E341" s="974"/>
      <c r="F341" s="974"/>
      <c r="G341"/>
    </row>
    <row r="342" spans="1:7" ht="14.4">
      <c r="A342" s="271"/>
      <c r="B342" s="271"/>
      <c r="D342" s="974"/>
      <c r="E342" s="974"/>
      <c r="F342" s="974"/>
      <c r="G342"/>
    </row>
    <row r="343" spans="1:7" ht="14.4">
      <c r="A343" s="271"/>
      <c r="B343" s="271"/>
      <c r="D343" s="974"/>
      <c r="E343" s="974"/>
      <c r="F343" s="974"/>
    </row>
    <row r="344" spans="1:7" ht="14.4">
      <c r="A344" s="271"/>
      <c r="B344" s="271"/>
      <c r="D344" s="974"/>
      <c r="E344" s="974"/>
      <c r="F344" s="974"/>
    </row>
    <row r="345" spans="1:7" ht="14.4">
      <c r="A345" s="271"/>
      <c r="B345" s="271"/>
      <c r="D345" s="974"/>
      <c r="E345" s="974"/>
      <c r="F345" s="974"/>
    </row>
    <row r="346" spans="1:7" ht="14.4">
      <c r="A346" s="271"/>
      <c r="B346" s="271"/>
      <c r="D346" s="974"/>
      <c r="E346" s="974"/>
      <c r="F346" s="974"/>
    </row>
    <row r="347" spans="1:7" ht="14.4">
      <c r="A347" s="271"/>
      <c r="B347" s="271"/>
      <c r="D347" s="974"/>
      <c r="E347" s="974"/>
      <c r="F347" s="974"/>
    </row>
    <row r="348" spans="1:7" ht="14.4">
      <c r="A348" s="271"/>
      <c r="B348" s="271"/>
      <c r="D348" s="974"/>
      <c r="E348" s="974"/>
      <c r="F348" s="974"/>
    </row>
    <row r="349" spans="1:7" ht="14.4">
      <c r="A349" s="271"/>
      <c r="B349" s="271"/>
      <c r="D349" s="974"/>
      <c r="E349" s="974"/>
      <c r="F349" s="974"/>
    </row>
    <row r="350" spans="1:7" ht="13.2"/>
    <row r="351" spans="1:7" ht="14.4" customHeight="1">
      <c r="A351" s="271"/>
      <c r="B351" s="616" t="s">
        <v>131</v>
      </c>
      <c r="D351" s="974" t="s">
        <v>1637</v>
      </c>
      <c r="E351" s="974"/>
      <c r="F351" s="974"/>
    </row>
    <row r="352" spans="1:7" ht="13.2">
      <c r="D352" s="974"/>
      <c r="E352" s="974"/>
      <c r="F352" s="974"/>
    </row>
    <row r="353" spans="1:6" ht="13.2">
      <c r="D353" s="974"/>
      <c r="E353" s="974"/>
      <c r="F353" s="974"/>
    </row>
    <row r="354" spans="1:6" ht="13.2">
      <c r="D354" s="974"/>
      <c r="E354" s="974"/>
      <c r="F354" s="974"/>
    </row>
    <row r="355" spans="1:6" ht="13.2">
      <c r="D355" s="974"/>
      <c r="E355" s="974"/>
      <c r="F355" s="974"/>
    </row>
    <row r="356" spans="1:6" ht="13.2">
      <c r="D356" s="974"/>
      <c r="E356" s="974"/>
      <c r="F356" s="974"/>
    </row>
    <row r="357" spans="1:6" ht="13.2">
      <c r="D357" s="974"/>
      <c r="E357" s="974"/>
      <c r="F357" s="974"/>
    </row>
    <row r="358" spans="1:6" ht="13.2">
      <c r="D358" s="974"/>
      <c r="E358" s="974"/>
      <c r="F358" s="974"/>
    </row>
    <row r="359" spans="1:6" ht="13.2">
      <c r="D359" s="974"/>
      <c r="E359" s="974"/>
      <c r="F359" s="974"/>
    </row>
    <row r="360" spans="1:6" ht="13.2">
      <c r="E360" s="44"/>
      <c r="F360" s="44"/>
    </row>
    <row r="361" spans="1:6" ht="14.25" customHeight="1">
      <c r="A361" s="271"/>
      <c r="B361" s="616" t="s">
        <v>131</v>
      </c>
      <c r="D361" s="991" t="s">
        <v>2172</v>
      </c>
      <c r="E361" s="991"/>
      <c r="F361" s="991"/>
    </row>
    <row r="362" spans="1:6" ht="13.2">
      <c r="D362" s="991"/>
      <c r="E362" s="991"/>
      <c r="F362" s="991"/>
    </row>
    <row r="363" spans="1:6" ht="13.2">
      <c r="D363" s="991"/>
      <c r="E363" s="991"/>
      <c r="F363" s="991"/>
    </row>
    <row r="364" spans="1:6" ht="13.2">
      <c r="D364" s="991"/>
      <c r="E364" s="991"/>
      <c r="F364" s="991"/>
    </row>
    <row r="365" spans="1:6" ht="13.2">
      <c r="D365" s="991"/>
      <c r="E365" s="991"/>
      <c r="F365" s="991"/>
    </row>
    <row r="366" spans="1:6" ht="13.2">
      <c r="D366" s="209"/>
      <c r="E366" s="104" t="s">
        <v>2173</v>
      </c>
      <c r="F366" s="209"/>
    </row>
    <row r="367" spans="1:6" ht="13.8" thickBot="1">
      <c r="D367" s="784"/>
      <c r="E367" s="98"/>
      <c r="F367" s="98"/>
    </row>
    <row r="368" spans="1:6" ht="14.4" thickTop="1" thickBot="1">
      <c r="D368" s="1043" t="s">
        <v>1317</v>
      </c>
      <c r="E368" s="1043"/>
      <c r="F368" s="1043"/>
    </row>
    <row r="369" spans="1:6" ht="13.8" thickTop="1">
      <c r="D369" s="1044" t="s">
        <v>1638</v>
      </c>
      <c r="E369" s="1044"/>
      <c r="F369" s="1044"/>
    </row>
    <row r="370" spans="1:6" ht="13.2">
      <c r="D370" s="44"/>
    </row>
    <row r="371" spans="1:6" ht="14.4">
      <c r="A371" s="271"/>
      <c r="B371" s="616" t="s">
        <v>131</v>
      </c>
      <c r="C371" s="365"/>
      <c r="D371" s="1011" t="s">
        <v>2256</v>
      </c>
      <c r="E371" s="1011"/>
      <c r="F371" s="1011"/>
    </row>
    <row r="372" spans="1:6" ht="14.4">
      <c r="A372" s="271"/>
      <c r="B372" s="271"/>
      <c r="C372" s="365"/>
      <c r="D372" s="424"/>
    </row>
    <row r="373" spans="1:6" ht="14.4">
      <c r="A373" s="271"/>
      <c r="B373" s="616" t="s">
        <v>131</v>
      </c>
      <c r="C373" s="365"/>
      <c r="D373" s="981" t="s">
        <v>2257</v>
      </c>
      <c r="E373" s="1031"/>
      <c r="F373" s="1031"/>
    </row>
    <row r="374" spans="1:6" ht="14.4">
      <c r="A374" s="271"/>
      <c r="B374" s="271"/>
      <c r="C374" s="365"/>
      <c r="D374" s="1031"/>
      <c r="E374" s="1031"/>
      <c r="F374" s="1031"/>
    </row>
    <row r="375" spans="1:6" ht="14.4">
      <c r="A375" s="271"/>
      <c r="B375" s="271"/>
      <c r="C375" s="365"/>
      <c r="D375" s="1031"/>
      <c r="E375" s="1031"/>
      <c r="F375" s="1031"/>
    </row>
    <row r="376" spans="1:6" ht="14.4">
      <c r="A376" s="271"/>
      <c r="B376" s="271"/>
      <c r="C376" s="365"/>
      <c r="D376" s="1031"/>
      <c r="E376" s="1031"/>
      <c r="F376" s="1031"/>
    </row>
    <row r="377" spans="1:6" ht="14.4">
      <c r="A377" s="271"/>
      <c r="B377" s="271"/>
      <c r="C377" s="365"/>
      <c r="D377" s="1031"/>
      <c r="E377" s="1031"/>
      <c r="F377" s="1031"/>
    </row>
    <row r="378" spans="1:6" ht="14.4">
      <c r="A378" s="271"/>
      <c r="B378" s="271"/>
      <c r="C378" s="365"/>
      <c r="D378" s="1031"/>
      <c r="E378" s="1031"/>
      <c r="F378" s="1031"/>
    </row>
    <row r="379" spans="1:6" ht="14.4">
      <c r="A379" s="271"/>
      <c r="B379" s="271"/>
      <c r="C379" s="365"/>
      <c r="D379" s="1031"/>
      <c r="E379" s="1031"/>
      <c r="F379" s="1031"/>
    </row>
    <row r="380" spans="1:6" ht="14.4">
      <c r="A380" s="271"/>
      <c r="B380" s="271"/>
      <c r="C380" s="365"/>
      <c r="D380" s="1031"/>
      <c r="E380" s="1031"/>
      <c r="F380" s="1031"/>
    </row>
    <row r="381" spans="1:6" ht="14.4">
      <c r="A381" s="271"/>
      <c r="B381" s="271"/>
      <c r="C381" s="365"/>
      <c r="D381" s="1031"/>
      <c r="E381" s="1031"/>
      <c r="F381" s="1031"/>
    </row>
    <row r="382" spans="1:6" ht="14.4">
      <c r="A382" s="271"/>
      <c r="B382" s="271"/>
      <c r="C382" s="365"/>
      <c r="D382" s="1031"/>
      <c r="E382" s="1031"/>
      <c r="F382" s="1031"/>
    </row>
    <row r="383" spans="1:6" ht="14.4">
      <c r="A383" s="271"/>
      <c r="B383" s="271"/>
      <c r="C383" s="365"/>
      <c r="D383" s="634"/>
      <c r="E383" s="634"/>
      <c r="F383" s="634"/>
    </row>
    <row r="384" spans="1:6" ht="14.4">
      <c r="A384" s="271"/>
      <c r="B384" s="616" t="s">
        <v>131</v>
      </c>
      <c r="C384" s="365"/>
      <c r="D384" s="1031" t="s">
        <v>1639</v>
      </c>
      <c r="E384" s="1031"/>
      <c r="F384" s="1031"/>
    </row>
    <row r="385" spans="1:6" ht="13.2">
      <c r="A385" s="365"/>
      <c r="B385" s="365"/>
      <c r="C385" s="365"/>
      <c r="D385" s="1031"/>
      <c r="E385" s="1031"/>
      <c r="F385" s="1031"/>
    </row>
    <row r="386" spans="1:6" ht="13.2">
      <c r="A386" s="365"/>
      <c r="B386" s="365"/>
      <c r="C386" s="365"/>
      <c r="D386" s="1031"/>
      <c r="E386" s="1031"/>
      <c r="F386" s="1031"/>
    </row>
    <row r="387" spans="1:6" ht="13.2">
      <c r="A387" s="365"/>
      <c r="B387" s="365"/>
      <c r="C387" s="365"/>
      <c r="D387" s="1031"/>
      <c r="E387" s="1031"/>
      <c r="F387" s="1031"/>
    </row>
    <row r="388" spans="1:6" ht="13.2">
      <c r="A388" s="365"/>
      <c r="B388" s="365"/>
      <c r="C388" s="365"/>
      <c r="D388" s="634"/>
      <c r="E388" s="634"/>
      <c r="F388" s="634"/>
    </row>
    <row r="389" spans="1:6" ht="13.2">
      <c r="A389" s="365"/>
      <c r="B389" s="365"/>
      <c r="C389" s="365"/>
      <c r="D389" s="1031" t="s">
        <v>1640</v>
      </c>
      <c r="E389" s="1031"/>
      <c r="F389" s="1031"/>
    </row>
    <row r="390" spans="1:6" ht="13.2">
      <c r="A390" s="365"/>
      <c r="B390" s="365"/>
      <c r="C390" s="365"/>
      <c r="D390" s="1031"/>
      <c r="E390" s="1031"/>
      <c r="F390" s="1031"/>
    </row>
    <row r="391" spans="1:6" ht="13.2">
      <c r="A391" s="365"/>
      <c r="B391" s="365"/>
      <c r="C391" s="365"/>
      <c r="D391" s="1031"/>
      <c r="E391" s="1031"/>
      <c r="F391" s="1031"/>
    </row>
    <row r="392" spans="1:6" ht="13.2">
      <c r="A392" s="365"/>
      <c r="B392" s="365"/>
      <c r="C392" s="365"/>
      <c r="D392" s="1031"/>
      <c r="E392" s="1031"/>
      <c r="F392" s="1031"/>
    </row>
    <row r="393" spans="1:6" ht="13.2">
      <c r="A393" s="365"/>
      <c r="B393" s="365"/>
      <c r="C393" s="365"/>
      <c r="D393" s="1031"/>
      <c r="E393" s="1031"/>
      <c r="F393" s="1031"/>
    </row>
    <row r="394" spans="1:6" ht="13.2">
      <c r="A394" s="365"/>
      <c r="B394" s="365"/>
      <c r="C394" s="365"/>
      <c r="D394" s="1031"/>
      <c r="E394" s="1031"/>
      <c r="F394" s="1031"/>
    </row>
    <row r="395" spans="1:6" ht="13.2">
      <c r="A395" s="365"/>
      <c r="B395" s="365"/>
      <c r="C395" s="365"/>
      <c r="D395" s="1031"/>
      <c r="E395" s="1031"/>
      <c r="F395" s="1031"/>
    </row>
    <row r="396" spans="1:6" ht="13.2">
      <c r="A396" s="365"/>
      <c r="B396" s="365"/>
      <c r="C396" s="365"/>
      <c r="D396" s="1031"/>
      <c r="E396" s="1031"/>
      <c r="F396" s="1031"/>
    </row>
    <row r="397" spans="1:6" ht="13.2">
      <c r="A397" s="365"/>
      <c r="B397" s="365"/>
      <c r="C397" s="365"/>
      <c r="D397" s="1031"/>
      <c r="E397" s="1031"/>
      <c r="F397" s="1031"/>
    </row>
    <row r="398" spans="1:6" ht="13.65" customHeight="1">
      <c r="A398" s="365"/>
      <c r="B398" s="365"/>
      <c r="C398" s="365"/>
      <c r="D398" s="1031" t="s">
        <v>1643</v>
      </c>
      <c r="E398" s="1031"/>
      <c r="F398" s="1031"/>
    </row>
    <row r="399" spans="1:6" ht="13.65" customHeight="1">
      <c r="A399" s="365"/>
      <c r="B399" s="365"/>
      <c r="C399" s="365"/>
      <c r="D399" s="1031"/>
      <c r="E399" s="1031"/>
      <c r="F399" s="1031"/>
    </row>
    <row r="400" spans="1:6" ht="13.65" customHeight="1">
      <c r="A400" s="365"/>
      <c r="B400" s="365"/>
      <c r="C400" s="365"/>
      <c r="D400" s="1031"/>
      <c r="E400" s="1031"/>
      <c r="F400" s="1031"/>
    </row>
    <row r="401" spans="1:6" ht="13.65" customHeight="1">
      <c r="A401" s="365"/>
      <c r="B401" s="365"/>
      <c r="C401" s="365"/>
      <c r="D401" s="1031"/>
      <c r="E401" s="1031"/>
      <c r="F401" s="1031"/>
    </row>
    <row r="402" spans="1:6" ht="13.65" customHeight="1">
      <c r="A402" s="365"/>
      <c r="B402" s="365"/>
      <c r="C402" s="365"/>
      <c r="D402" s="1031"/>
      <c r="E402" s="1031"/>
      <c r="F402" s="1031"/>
    </row>
    <row r="403" spans="1:6" ht="13.65" customHeight="1">
      <c r="A403" s="365"/>
      <c r="B403" s="365"/>
      <c r="C403" s="365"/>
      <c r="D403" s="1031"/>
      <c r="E403" s="1031"/>
      <c r="F403" s="1031"/>
    </row>
    <row r="404" spans="1:6" ht="13.65" customHeight="1">
      <c r="A404" s="365"/>
      <c r="B404" s="365"/>
      <c r="C404" s="365"/>
      <c r="D404" s="1031"/>
      <c r="E404" s="1031"/>
      <c r="F404" s="1031"/>
    </row>
    <row r="405" spans="1:6" ht="13.65" customHeight="1">
      <c r="A405" s="365"/>
      <c r="B405" s="365"/>
      <c r="C405" s="365"/>
      <c r="D405" s="1031"/>
      <c r="E405" s="1031"/>
      <c r="F405" s="1031"/>
    </row>
    <row r="406" spans="1:6" ht="13.65" customHeight="1">
      <c r="A406" s="365"/>
      <c r="B406" s="365"/>
      <c r="C406" s="365"/>
      <c r="D406" s="1031"/>
      <c r="E406" s="1031"/>
      <c r="F406" s="1031"/>
    </row>
    <row r="407" spans="1:6" ht="13.65" customHeight="1">
      <c r="A407" s="365"/>
      <c r="B407" s="365"/>
      <c r="C407" s="365"/>
      <c r="D407" s="1031"/>
      <c r="E407" s="1031"/>
      <c r="F407" s="1031"/>
    </row>
    <row r="408" spans="1:6" ht="13.65" customHeight="1">
      <c r="A408" s="365"/>
      <c r="B408" s="365"/>
      <c r="C408" s="365"/>
      <c r="D408" s="1031"/>
      <c r="E408" s="1031"/>
      <c r="F408" s="1031"/>
    </row>
    <row r="409" spans="1:6" ht="13.65" customHeight="1">
      <c r="A409" s="365"/>
      <c r="B409" s="365"/>
      <c r="C409" s="365"/>
      <c r="D409" s="1031"/>
      <c r="E409" s="1031"/>
      <c r="F409" s="1031"/>
    </row>
    <row r="410" spans="1:6" ht="13.65" customHeight="1">
      <c r="A410" s="365"/>
      <c r="B410" s="365"/>
      <c r="C410" s="365"/>
      <c r="D410" s="1031"/>
      <c r="E410" s="1031"/>
      <c r="F410" s="1031"/>
    </row>
    <row r="411" spans="1:6" ht="13.65" customHeight="1">
      <c r="A411" s="365"/>
      <c r="B411" s="365"/>
      <c r="C411" s="365"/>
      <c r="D411" s="1031"/>
      <c r="E411" s="1031"/>
      <c r="F411" s="1031"/>
    </row>
    <row r="412" spans="1:6" ht="13.65" customHeight="1">
      <c r="A412" s="365"/>
      <c r="B412" s="365"/>
      <c r="C412" s="365"/>
      <c r="D412" s="1031"/>
      <c r="E412" s="1031"/>
      <c r="F412" s="1031"/>
    </row>
    <row r="413" spans="1:6" ht="13.65" customHeight="1">
      <c r="A413" s="365"/>
      <c r="B413" s="365"/>
      <c r="C413" s="365"/>
      <c r="D413" s="1031"/>
      <c r="E413" s="1031"/>
      <c r="F413" s="1031"/>
    </row>
    <row r="414" spans="1:6" ht="13.65" customHeight="1">
      <c r="A414" s="365"/>
      <c r="B414" s="365"/>
      <c r="C414" s="365"/>
      <c r="D414" s="1031"/>
      <c r="E414" s="1031"/>
      <c r="F414" s="1031"/>
    </row>
    <row r="415" spans="1:6" ht="13.65" customHeight="1">
      <c r="A415" s="365"/>
      <c r="B415" s="365"/>
      <c r="C415" s="365"/>
      <c r="D415" s="1031"/>
      <c r="E415" s="1031"/>
      <c r="F415" s="1031"/>
    </row>
    <row r="416" spans="1:6" ht="13.2">
      <c r="A416" s="365"/>
      <c r="B416" s="365"/>
      <c r="C416" s="365"/>
      <c r="D416" s="424"/>
    </row>
    <row r="417" spans="1:6" ht="13.65" customHeight="1">
      <c r="A417" s="365"/>
      <c r="B417" s="616" t="s">
        <v>131</v>
      </c>
      <c r="C417" s="365"/>
      <c r="D417" s="1031" t="s">
        <v>1641</v>
      </c>
      <c r="E417" s="1031"/>
      <c r="F417" s="1031"/>
    </row>
    <row r="418" spans="1:6" ht="13.2">
      <c r="A418" s="365"/>
      <c r="B418" s="365"/>
      <c r="C418" s="365"/>
      <c r="D418" s="1031"/>
      <c r="E418" s="1031"/>
      <c r="F418" s="1031"/>
    </row>
    <row r="419" spans="1:6" ht="13.2">
      <c r="A419" s="365"/>
      <c r="B419" s="365"/>
      <c r="C419" s="365"/>
      <c r="D419" s="634"/>
      <c r="E419" s="634"/>
      <c r="F419" s="634"/>
    </row>
    <row r="420" spans="1:6" ht="13.2">
      <c r="A420" s="365"/>
      <c r="B420" s="616" t="s">
        <v>131</v>
      </c>
      <c r="C420" s="365"/>
      <c r="D420" s="1021" t="s">
        <v>1964</v>
      </c>
      <c r="E420" s="1021"/>
      <c r="F420" s="1021"/>
    </row>
    <row r="421" spans="1:6" ht="13.2">
      <c r="A421" s="365"/>
      <c r="B421" s="365"/>
      <c r="C421" s="365"/>
      <c r="D421" s="1021"/>
      <c r="E421" s="1021"/>
      <c r="F421" s="1021"/>
    </row>
    <row r="422" spans="1:6" ht="13.2">
      <c r="A422" s="365"/>
      <c r="B422" s="365"/>
      <c r="C422" s="365"/>
      <c r="D422" s="1021"/>
      <c r="E422" s="1021"/>
      <c r="F422" s="1021"/>
    </row>
    <row r="423" spans="1:6" ht="13.2">
      <c r="A423" s="365"/>
      <c r="B423" s="365"/>
      <c r="C423" s="365"/>
      <c r="D423" s="1021"/>
      <c r="E423" s="1021"/>
      <c r="F423" s="1021"/>
    </row>
    <row r="424" spans="1:6" ht="13.2">
      <c r="A424" s="365"/>
      <c r="B424" s="365"/>
      <c r="C424" s="365"/>
      <c r="D424" s="1021"/>
      <c r="E424" s="1021"/>
      <c r="F424" s="1021"/>
    </row>
    <row r="425" spans="1:6" ht="13.2">
      <c r="A425" s="365"/>
      <c r="B425" s="365"/>
      <c r="C425" s="365"/>
      <c r="D425" s="1021"/>
      <c r="E425" s="1021"/>
      <c r="F425" s="1021"/>
    </row>
    <row r="426" spans="1:6" ht="14.4" customHeight="1">
      <c r="A426" s="271"/>
      <c r="B426" s="616" t="s">
        <v>131</v>
      </c>
      <c r="C426" s="365"/>
      <c r="D426" s="1021" t="s">
        <v>1945</v>
      </c>
      <c r="E426" s="1021"/>
      <c r="F426" s="1021"/>
    </row>
    <row r="427" spans="1:6" ht="14.4">
      <c r="A427" s="507"/>
      <c r="B427" s="507"/>
      <c r="C427" s="365"/>
      <c r="D427" s="1021"/>
      <c r="E427" s="1021"/>
      <c r="F427" s="1021"/>
    </row>
    <row r="428" spans="1:6" ht="14.4">
      <c r="A428" s="507"/>
      <c r="B428" s="507"/>
      <c r="C428" s="365"/>
      <c r="D428" s="1021"/>
      <c r="E428" s="1021"/>
      <c r="F428" s="1021"/>
    </row>
    <row r="429" spans="1:6" ht="14.4">
      <c r="A429" s="507"/>
      <c r="B429" s="507"/>
      <c r="C429" s="365"/>
      <c r="D429" s="1021"/>
      <c r="E429" s="1021"/>
      <c r="F429" s="1021"/>
    </row>
    <row r="430" spans="1:6" ht="14.25" customHeight="1">
      <c r="A430" s="507"/>
      <c r="B430" s="507"/>
      <c r="C430" s="365"/>
      <c r="D430" s="1050" t="s">
        <v>1960</v>
      </c>
      <c r="E430" s="1050"/>
      <c r="F430" s="1050"/>
    </row>
    <row r="431" spans="1:6" ht="13.2">
      <c r="D431" s="44"/>
    </row>
    <row r="432" spans="1:6" ht="14.4" customHeight="1">
      <c r="A432" s="271"/>
      <c r="B432" s="616" t="s">
        <v>131</v>
      </c>
      <c r="C432" s="207"/>
      <c r="D432" s="974" t="s">
        <v>2258</v>
      </c>
      <c r="E432" s="974"/>
      <c r="F432" s="974"/>
    </row>
    <row r="433" spans="1:6" ht="14.4">
      <c r="A433" s="271"/>
      <c r="B433" s="271"/>
      <c r="D433" s="974"/>
      <c r="E433" s="974"/>
      <c r="F433" s="974"/>
    </row>
    <row r="434" spans="1:6" ht="14.4">
      <c r="A434" s="271"/>
      <c r="B434" s="271"/>
      <c r="D434" s="974"/>
      <c r="E434" s="974"/>
      <c r="F434" s="974"/>
    </row>
    <row r="435" spans="1:6" ht="14.4">
      <c r="A435" s="271"/>
      <c r="B435" s="271"/>
      <c r="D435" s="974"/>
      <c r="E435" s="974"/>
      <c r="F435" s="974"/>
    </row>
    <row r="436" spans="1:6" ht="14.4">
      <c r="A436" s="271"/>
      <c r="B436" s="271"/>
      <c r="D436" s="974"/>
      <c r="E436" s="974"/>
      <c r="F436" s="974"/>
    </row>
    <row r="437" spans="1:6" ht="14.4">
      <c r="A437" s="271"/>
      <c r="B437" s="271"/>
      <c r="D437" s="974"/>
      <c r="E437" s="974"/>
      <c r="F437" s="974"/>
    </row>
    <row r="438" spans="1:6" ht="14.4">
      <c r="A438" s="271"/>
      <c r="B438" s="271"/>
      <c r="D438" s="974"/>
      <c r="E438" s="974"/>
      <c r="F438" s="974"/>
    </row>
    <row r="439" spans="1:6" ht="14.4">
      <c r="A439" s="271"/>
      <c r="B439" s="271"/>
      <c r="D439" s="974"/>
      <c r="E439" s="974"/>
      <c r="F439" s="974"/>
    </row>
    <row r="440" spans="1:6" ht="14.4">
      <c r="A440" s="271"/>
      <c r="B440" s="271"/>
      <c r="D440" s="974"/>
      <c r="E440" s="974"/>
      <c r="F440" s="974"/>
    </row>
    <row r="441" spans="1:6" ht="14.4">
      <c r="A441" s="271"/>
      <c r="B441" s="271"/>
      <c r="D441" s="974"/>
      <c r="E441" s="974"/>
      <c r="F441" s="974"/>
    </row>
    <row r="442" spans="1:6" ht="14.4">
      <c r="A442" s="271"/>
      <c r="B442" s="271"/>
      <c r="D442" s="974"/>
      <c r="E442" s="974"/>
      <c r="F442" s="974"/>
    </row>
    <row r="443" spans="1:6" ht="14.4">
      <c r="A443" s="271"/>
      <c r="B443" s="271"/>
      <c r="D443" s="974"/>
      <c r="E443" s="974"/>
      <c r="F443" s="974"/>
    </row>
    <row r="444" spans="1:6" ht="14.4">
      <c r="A444" s="271"/>
      <c r="B444" s="271"/>
      <c r="D444" s="974"/>
      <c r="E444" s="974"/>
      <c r="F444" s="974"/>
    </row>
    <row r="445" spans="1:6" ht="14.4">
      <c r="A445" s="271"/>
      <c r="B445" s="271"/>
      <c r="D445" s="974"/>
      <c r="E445" s="974"/>
      <c r="F445" s="974"/>
    </row>
    <row r="446" spans="1:6" ht="14.4">
      <c r="A446" s="271"/>
      <c r="B446" s="271"/>
      <c r="D446" s="974"/>
      <c r="E446" s="974"/>
      <c r="F446" s="974"/>
    </row>
    <row r="447" spans="1:6" ht="14.4">
      <c r="A447" s="271"/>
      <c r="B447" s="271"/>
      <c r="D447" s="974"/>
      <c r="E447" s="974"/>
      <c r="F447" s="974"/>
    </row>
    <row r="448" spans="1:6" ht="14.4">
      <c r="A448" s="271"/>
      <c r="B448" s="271"/>
      <c r="D448" s="974"/>
      <c r="E448" s="974"/>
      <c r="F448" s="974"/>
    </row>
    <row r="449" spans="1:6" ht="14.4">
      <c r="A449" s="271"/>
      <c r="B449" s="271"/>
      <c r="D449" s="974"/>
      <c r="E449" s="974"/>
      <c r="F449" s="974"/>
    </row>
    <row r="450" spans="1:6" ht="14.4">
      <c r="A450" s="271"/>
      <c r="B450" s="271"/>
      <c r="D450" s="974"/>
      <c r="E450" s="974"/>
      <c r="F450" s="974"/>
    </row>
    <row r="451" spans="1:6" ht="14.4">
      <c r="A451" s="271"/>
      <c r="B451" s="271"/>
      <c r="D451" s="974"/>
      <c r="E451" s="974"/>
      <c r="F451" s="974"/>
    </row>
    <row r="452" spans="1:6" ht="14.4">
      <c r="A452" s="271"/>
      <c r="B452" s="271"/>
      <c r="D452" s="974"/>
      <c r="E452" s="974"/>
      <c r="F452" s="974"/>
    </row>
    <row r="453" spans="1:6" ht="14.4">
      <c r="A453" s="271"/>
      <c r="B453" s="271"/>
      <c r="D453" s="974"/>
      <c r="E453" s="974"/>
      <c r="F453" s="974"/>
    </row>
    <row r="454" spans="1:6" ht="14.4">
      <c r="A454" s="271"/>
      <c r="B454" s="271"/>
      <c r="D454" s="974"/>
      <c r="E454" s="974"/>
      <c r="F454" s="974"/>
    </row>
    <row r="455" spans="1:6" ht="14.4">
      <c r="A455" s="271"/>
      <c r="B455" s="271"/>
      <c r="D455" s="974"/>
      <c r="E455" s="974"/>
      <c r="F455" s="974"/>
    </row>
    <row r="456" spans="1:6" ht="14.4">
      <c r="A456" s="271"/>
      <c r="B456" s="271"/>
      <c r="D456" s="974"/>
      <c r="E456" s="974"/>
      <c r="F456" s="974"/>
    </row>
    <row r="457" spans="1:6" ht="14.4">
      <c r="A457" s="271"/>
      <c r="B457" s="271"/>
      <c r="D457" s="974"/>
      <c r="E457" s="974"/>
      <c r="F457" s="974"/>
    </row>
    <row r="458" spans="1:6" ht="14.4">
      <c r="A458" s="271"/>
      <c r="B458" s="271"/>
      <c r="D458" s="974"/>
      <c r="E458" s="974"/>
      <c r="F458" s="974"/>
    </row>
    <row r="459" spans="1:6" ht="14.4">
      <c r="A459" s="271"/>
      <c r="B459" s="271"/>
      <c r="D459" s="974"/>
      <c r="E459" s="974"/>
      <c r="F459" s="974"/>
    </row>
    <row r="460" spans="1:6" ht="14.4">
      <c r="A460" s="271"/>
      <c r="B460" s="271"/>
      <c r="D460" s="974"/>
      <c r="E460" s="974"/>
      <c r="F460" s="974"/>
    </row>
    <row r="461" spans="1:6" ht="14.4">
      <c r="A461" s="271"/>
      <c r="B461" s="271"/>
      <c r="D461" s="974"/>
      <c r="E461" s="974"/>
      <c r="F461" s="974"/>
    </row>
    <row r="462" spans="1:6" ht="13.2" hidden="1">
      <c r="D462" s="974"/>
      <c r="E462" s="974"/>
      <c r="F462" s="974"/>
    </row>
    <row r="463" spans="1:6" ht="13.2" hidden="1">
      <c r="D463" s="44"/>
    </row>
    <row r="464" spans="1:6" ht="14.4">
      <c r="A464" s="271"/>
      <c r="B464" s="616" t="s">
        <v>131</v>
      </c>
      <c r="C464" s="207"/>
      <c r="D464" s="996" t="s">
        <v>2175</v>
      </c>
      <c r="E464" s="994"/>
      <c r="F464" s="994"/>
    </row>
    <row r="465" spans="1:6" ht="13.2">
      <c r="D465"/>
      <c r="E465" s="934" t="s">
        <v>2174</v>
      </c>
      <c r="F465" s="934"/>
    </row>
    <row r="466" spans="1:6" ht="13.65" customHeight="1">
      <c r="D466" s="967" t="s">
        <v>1942</v>
      </c>
      <c r="E466" s="974"/>
      <c r="F466" s="974"/>
    </row>
    <row r="467" spans="1:6" ht="13.65" customHeight="1">
      <c r="D467" s="974"/>
      <c r="E467" s="974"/>
      <c r="F467" s="974"/>
    </row>
    <row r="468" spans="1:6" ht="13.2">
      <c r="D468" s="44"/>
    </row>
    <row r="469" spans="1:6" ht="14.4" customHeight="1">
      <c r="A469" s="271"/>
      <c r="B469" s="616" t="s">
        <v>131</v>
      </c>
      <c r="C469" s="207"/>
      <c r="D469" s="974" t="s">
        <v>1644</v>
      </c>
      <c r="E469" s="974"/>
      <c r="F469" s="974"/>
    </row>
    <row r="470" spans="1:6" ht="13.2">
      <c r="D470" s="974"/>
      <c r="E470" s="974"/>
      <c r="F470" s="974"/>
    </row>
    <row r="471" spans="1:6" ht="13.2">
      <c r="D471" s="974"/>
      <c r="E471" s="974"/>
      <c r="F471" s="974"/>
    </row>
    <row r="472" spans="1:6" ht="13.2">
      <c r="D472" s="24"/>
      <c r="E472" s="24"/>
      <c r="F472" s="24"/>
    </row>
    <row r="473" spans="1:6" ht="14.4">
      <c r="B473" s="616" t="s">
        <v>131</v>
      </c>
      <c r="C473" s="271"/>
      <c r="D473" s="967" t="s">
        <v>1789</v>
      </c>
      <c r="E473" s="974"/>
      <c r="F473" s="974"/>
    </row>
    <row r="474" spans="1:6" ht="13.2">
      <c r="D474" s="974"/>
      <c r="E474" s="974"/>
      <c r="F474" s="974"/>
    </row>
    <row r="475" spans="1:6" ht="13.2">
      <c r="D475" s="44"/>
      <c r="E475" s="44"/>
    </row>
    <row r="476" spans="1:6" ht="14.4">
      <c r="B476" s="616" t="s">
        <v>131</v>
      </c>
      <c r="C476" s="271"/>
      <c r="D476" s="974" t="s">
        <v>1645</v>
      </c>
      <c r="E476" s="974"/>
      <c r="F476" s="974"/>
    </row>
    <row r="477" spans="1:6" ht="13.2">
      <c r="D477" s="974"/>
      <c r="E477" s="974"/>
      <c r="F477" s="974"/>
    </row>
    <row r="478" spans="1:6" ht="13.2">
      <c r="D478" s="974"/>
      <c r="E478" s="974"/>
      <c r="F478" s="974"/>
    </row>
    <row r="479" spans="1:6" ht="13.2">
      <c r="D479" s="974"/>
      <c r="E479" s="974"/>
      <c r="F479" s="974"/>
    </row>
    <row r="480" spans="1:6" ht="13.2">
      <c r="B480" s="616" t="s">
        <v>131</v>
      </c>
      <c r="D480" s="974"/>
      <c r="E480" s="974"/>
      <c r="F480" s="974"/>
    </row>
    <row r="481" spans="2:6" ht="13.2">
      <c r="D481" s="974"/>
      <c r="E481" s="974"/>
      <c r="F481" s="974"/>
    </row>
    <row r="482" spans="2:6" ht="13.2">
      <c r="D482" s="974"/>
      <c r="E482" s="974"/>
      <c r="F482" s="974"/>
    </row>
    <row r="483" spans="2:6" ht="13.2">
      <c r="B483" s="616" t="s">
        <v>131</v>
      </c>
      <c r="D483" s="974"/>
      <c r="E483" s="974"/>
      <c r="F483" s="974"/>
    </row>
    <row r="484" spans="2:6" ht="13.2">
      <c r="D484" s="974"/>
      <c r="E484" s="974"/>
      <c r="F484" s="974"/>
    </row>
    <row r="485" spans="2:6" ht="13.2">
      <c r="D485" s="974"/>
      <c r="E485" s="974"/>
      <c r="F485" s="974"/>
    </row>
    <row r="486" spans="2:6" ht="13.2">
      <c r="D486" s="974"/>
      <c r="E486" s="974"/>
      <c r="F486" s="974"/>
    </row>
    <row r="487" spans="2:6" ht="13.2">
      <c r="B487" s="616" t="s">
        <v>131</v>
      </c>
      <c r="D487" s="974"/>
      <c r="E487" s="974"/>
      <c r="F487" s="974"/>
    </row>
    <row r="488" spans="2:6" ht="13.2">
      <c r="D488" s="974"/>
      <c r="E488" s="974"/>
      <c r="F488" s="974"/>
    </row>
    <row r="489" spans="2:6" ht="13.2">
      <c r="B489" s="616" t="s">
        <v>131</v>
      </c>
      <c r="D489" s="974"/>
      <c r="E489" s="974"/>
      <c r="F489" s="974"/>
    </row>
    <row r="490" spans="2:6" ht="13.2">
      <c r="D490" s="974"/>
      <c r="E490" s="974"/>
      <c r="F490" s="974"/>
    </row>
    <row r="491" spans="2:6" ht="13.65" customHeight="1">
      <c r="B491" s="616" t="s">
        <v>131</v>
      </c>
      <c r="D491" s="974" t="s">
        <v>1646</v>
      </c>
      <c r="E491" s="974"/>
      <c r="F491" s="974"/>
    </row>
    <row r="492" spans="2:6" ht="13.2">
      <c r="D492" s="974"/>
      <c r="E492" s="974"/>
      <c r="F492" s="974"/>
    </row>
    <row r="493" spans="2:6" ht="13.2">
      <c r="D493" s="974"/>
      <c r="E493" s="974"/>
      <c r="F493" s="974"/>
    </row>
    <row r="494" spans="2:6" ht="13.2">
      <c r="D494" s="974"/>
      <c r="E494" s="974"/>
      <c r="F494" s="974"/>
    </row>
    <row r="495" spans="2:6" ht="13.2">
      <c r="D495" s="974"/>
      <c r="E495" s="974"/>
      <c r="F495" s="974"/>
    </row>
    <row r="496" spans="2:6" ht="13.2">
      <c r="D496" s="44"/>
    </row>
    <row r="497" spans="1:7" ht="13.2">
      <c r="B497" s="616" t="s">
        <v>131</v>
      </c>
      <c r="D497" s="994" t="s">
        <v>1481</v>
      </c>
      <c r="E497" s="994"/>
      <c r="F497" s="994"/>
    </row>
    <row r="498" spans="1:7" ht="13.2">
      <c r="A498" s="44"/>
      <c r="B498" s="44"/>
    </row>
    <row r="499" spans="1:7" ht="13.2">
      <c r="A499" s="1028" t="s">
        <v>1440</v>
      </c>
      <c r="B499" s="1028"/>
      <c r="C499" s="1028"/>
      <c r="D499" s="1028"/>
      <c r="E499" s="1028"/>
      <c r="F499" s="1028"/>
      <c r="G499" s="1028"/>
    </row>
    <row r="500" spans="1:7" ht="13.2">
      <c r="A500" s="44"/>
      <c r="B500" s="44"/>
    </row>
    <row r="501" spans="1:7" ht="13.2">
      <c r="D501" s="1045" t="s">
        <v>1163</v>
      </c>
      <c r="E501" s="1045"/>
      <c r="F501" s="1045"/>
    </row>
    <row r="502" spans="1:7" ht="13.2">
      <c r="D502" s="1011" t="s">
        <v>1474</v>
      </c>
      <c r="E502" s="1011"/>
      <c r="F502" s="1011"/>
    </row>
    <row r="503" spans="1:7" ht="14.4">
      <c r="A503" s="271"/>
      <c r="B503" s="271"/>
      <c r="D503" s="424"/>
    </row>
    <row r="504" spans="1:7" ht="14.4">
      <c r="A504" s="271"/>
      <c r="B504" s="616" t="s">
        <v>131</v>
      </c>
      <c r="D504" s="1031" t="s">
        <v>1647</v>
      </c>
      <c r="E504" s="1031"/>
      <c r="F504" s="1031"/>
    </row>
    <row r="505" spans="1:7" ht="14.4">
      <c r="A505" s="271"/>
      <c r="B505" s="271"/>
      <c r="D505" s="1031"/>
      <c r="E505" s="1031"/>
      <c r="F505" s="1031"/>
    </row>
    <row r="506" spans="1:7" ht="14.4">
      <c r="A506" s="271"/>
      <c r="B506" s="271"/>
      <c r="D506" s="44"/>
    </row>
    <row r="507" spans="1:7" ht="14.4">
      <c r="A507" s="271"/>
      <c r="B507" s="616" t="s">
        <v>131</v>
      </c>
      <c r="D507" s="1046" t="s">
        <v>1961</v>
      </c>
      <c r="E507" s="997"/>
      <c r="F507" s="997"/>
    </row>
    <row r="508" spans="1:7" ht="14.4">
      <c r="A508" s="271"/>
      <c r="B508" s="271"/>
      <c r="D508" s="997"/>
      <c r="E508" s="997"/>
      <c r="F508" s="997"/>
    </row>
    <row r="509" spans="1:7" ht="14.4">
      <c r="A509" s="271"/>
      <c r="B509" s="271"/>
      <c r="D509" s="997"/>
      <c r="E509" s="997"/>
      <c r="F509" s="997"/>
      <c r="G509"/>
    </row>
    <row r="510" spans="1:7" ht="14.4">
      <c r="A510" s="271"/>
      <c r="B510" s="271"/>
      <c r="D510" s="997"/>
      <c r="E510" s="997"/>
      <c r="F510" s="997"/>
      <c r="G510"/>
    </row>
    <row r="511" spans="1:7" ht="13.2">
      <c r="G511"/>
    </row>
    <row r="512" spans="1:7" ht="14.4">
      <c r="A512" s="271"/>
      <c r="B512" s="616" t="s">
        <v>131</v>
      </c>
      <c r="D512" s="994" t="s">
        <v>1649</v>
      </c>
      <c r="E512" s="994"/>
      <c r="F512" s="994"/>
      <c r="G512"/>
    </row>
    <row r="513" spans="1:7" ht="13.2">
      <c r="D513" s="44"/>
      <c r="G513"/>
    </row>
    <row r="514" spans="1:7" ht="14.4">
      <c r="A514" s="271"/>
      <c r="B514" s="616" t="s">
        <v>131</v>
      </c>
      <c r="D514" s="974" t="s">
        <v>1650</v>
      </c>
      <c r="E514" s="974"/>
      <c r="F514" s="974"/>
      <c r="G514"/>
    </row>
    <row r="515" spans="1:7" ht="13.2">
      <c r="D515" s="974"/>
      <c r="E515" s="974"/>
      <c r="F515" s="974"/>
      <c r="G515"/>
    </row>
    <row r="516" spans="1:7" ht="13.2">
      <c r="D516" s="424"/>
      <c r="G516"/>
    </row>
    <row r="517" spans="1:7" ht="14.4">
      <c r="A517" s="271"/>
      <c r="B517" s="616" t="s">
        <v>131</v>
      </c>
      <c r="D517" s="994" t="s">
        <v>1648</v>
      </c>
      <c r="E517" s="994"/>
      <c r="F517" s="994"/>
    </row>
    <row r="518" spans="1:7" ht="14.4">
      <c r="A518" s="271"/>
      <c r="B518" s="271"/>
      <c r="D518" s="44"/>
    </row>
    <row r="519" spans="1:7" ht="13.2">
      <c r="A519" s="1028" t="s">
        <v>1441</v>
      </c>
      <c r="B519" s="1028"/>
      <c r="C519" s="1028"/>
      <c r="D519" s="1028"/>
      <c r="E519" s="1028"/>
      <c r="F519" s="1028"/>
      <c r="G519" s="1028"/>
    </row>
    <row r="520" spans="1:7" ht="12" customHeight="1">
      <c r="A520" s="271"/>
      <c r="B520" s="271"/>
      <c r="D520" s="44"/>
    </row>
    <row r="521" spans="1:7" ht="13.2">
      <c r="B521" s="616" t="s">
        <v>1438</v>
      </c>
      <c r="C521" s="190"/>
      <c r="D521" s="1002" t="s">
        <v>1591</v>
      </c>
      <c r="E521" s="1002"/>
      <c r="F521" s="1002"/>
    </row>
    <row r="522" spans="1:7" ht="13.2">
      <c r="C522" s="190"/>
      <c r="D522" s="1002"/>
      <c r="E522" s="1002"/>
      <c r="F522" s="1002"/>
    </row>
    <row r="523" spans="1:7" ht="13.2">
      <c r="A523" s="191"/>
      <c r="B523" s="191"/>
      <c r="C523" s="191"/>
      <c r="D523" s="1002"/>
      <c r="E523" s="1002"/>
      <c r="F523" s="1002"/>
    </row>
    <row r="524" spans="1:7" ht="13.2">
      <c r="A524" s="191"/>
      <c r="B524" s="191"/>
      <c r="C524" s="191"/>
      <c r="D524" s="1002"/>
      <c r="E524" s="1002"/>
      <c r="F524" s="1002"/>
    </row>
    <row r="525" spans="1:7" ht="13.2">
      <c r="A525" s="191"/>
      <c r="B525" s="191"/>
      <c r="C525" s="191"/>
    </row>
    <row r="526" spans="1:7" ht="14.4">
      <c r="A526" s="271"/>
      <c r="B526" s="616" t="s">
        <v>1438</v>
      </c>
      <c r="C526" s="207"/>
      <c r="D526" s="974" t="s">
        <v>2259</v>
      </c>
      <c r="E526" s="974"/>
      <c r="F526" s="974"/>
      <c r="G526"/>
    </row>
    <row r="527" spans="1:7" ht="13.2">
      <c r="A527" s="207"/>
      <c r="B527" s="207"/>
      <c r="C527" s="207"/>
      <c r="D527" s="974"/>
      <c r="E527" s="974"/>
      <c r="F527" s="974"/>
      <c r="G527"/>
    </row>
    <row r="528" spans="1:7" ht="13.2">
      <c r="A528" s="191"/>
      <c r="B528" s="191"/>
      <c r="C528" s="191"/>
      <c r="D528" s="44"/>
      <c r="G528"/>
    </row>
    <row r="529" spans="1:7" ht="13.2">
      <c r="A529" s="191"/>
      <c r="B529" s="616" t="s">
        <v>1438</v>
      </c>
      <c r="C529" s="191"/>
      <c r="D529" s="935" t="s">
        <v>2176</v>
      </c>
      <c r="E529" s="936"/>
      <c r="G529"/>
    </row>
    <row r="530" spans="1:7" ht="13.2">
      <c r="A530" s="191"/>
      <c r="B530" s="191"/>
      <c r="C530" s="191"/>
      <c r="D530" s="936"/>
      <c r="E530" s="104" t="s">
        <v>2177</v>
      </c>
      <c r="G530"/>
    </row>
    <row r="531" spans="1:7" ht="14.4">
      <c r="A531" s="271"/>
      <c r="B531"/>
      <c r="D531" s="1031" t="s">
        <v>2260</v>
      </c>
      <c r="E531" s="1031"/>
      <c r="F531" s="1031"/>
      <c r="G531"/>
    </row>
    <row r="532" spans="1:7" ht="14.4">
      <c r="A532" s="271"/>
      <c r="B532" s="271"/>
      <c r="D532" s="1031"/>
      <c r="E532" s="1031"/>
      <c r="F532" s="1031"/>
      <c r="G532"/>
    </row>
    <row r="533" spans="1:7" ht="13.2">
      <c r="D533" s="1031"/>
      <c r="E533" s="1031"/>
      <c r="F533" s="1031"/>
    </row>
    <row r="534" spans="1:7" ht="12" customHeight="1">
      <c r="A534" s="44"/>
      <c r="B534" s="44"/>
      <c r="C534" s="207"/>
      <c r="E534" s="44"/>
    </row>
    <row r="535" spans="1:7" ht="13.2">
      <c r="A535" s="1028" t="s">
        <v>1453</v>
      </c>
      <c r="B535" s="1028"/>
      <c r="C535" s="1028"/>
      <c r="D535" s="1028"/>
      <c r="E535" s="1028"/>
      <c r="F535" s="1028"/>
      <c r="G535" s="1028"/>
    </row>
    <row r="536" spans="1:7" ht="12" customHeight="1">
      <c r="A536" s="44"/>
      <c r="B536" s="44"/>
      <c r="C536" s="207"/>
      <c r="E536" s="44"/>
    </row>
    <row r="537" spans="1:7" ht="13.2">
      <c r="C537" s="207"/>
      <c r="D537" s="995" t="s">
        <v>1482</v>
      </c>
      <c r="E537" s="995"/>
      <c r="F537" s="995"/>
    </row>
    <row r="538" spans="1:7" ht="13.2"/>
    <row r="539" spans="1:7" ht="13.2">
      <c r="B539" s="616" t="s">
        <v>131</v>
      </c>
      <c r="D539" s="974" t="s">
        <v>1619</v>
      </c>
      <c r="E539" s="974"/>
      <c r="F539" s="974"/>
    </row>
    <row r="540" spans="1:7" ht="13.2">
      <c r="D540" s="974"/>
      <c r="E540" s="974"/>
      <c r="F540" s="974"/>
    </row>
    <row r="541" spans="1:7" ht="12" customHeight="1">
      <c r="A541" s="207"/>
      <c r="B541" s="207"/>
      <c r="C541" s="207"/>
      <c r="D541" s="44"/>
    </row>
    <row r="542" spans="1:7" ht="14.4">
      <c r="A542" s="271"/>
      <c r="B542" s="616" t="s">
        <v>131</v>
      </c>
      <c r="C542" s="207"/>
      <c r="D542" s="974" t="s">
        <v>1620</v>
      </c>
      <c r="E542" s="974"/>
      <c r="F542" s="974"/>
    </row>
    <row r="543" spans="1:7" ht="13.2">
      <c r="A543" s="207"/>
      <c r="B543" s="207"/>
      <c r="C543" s="207"/>
      <c r="D543" s="974"/>
      <c r="E543" s="974"/>
      <c r="F543" s="974"/>
    </row>
    <row r="544" spans="1:7" ht="12" customHeight="1">
      <c r="A544" s="207"/>
      <c r="B544" s="207"/>
      <c r="C544" s="207"/>
      <c r="D544" s="44"/>
    </row>
    <row r="545" spans="1:7" ht="13.2">
      <c r="A545" s="1006" t="s">
        <v>1491</v>
      </c>
      <c r="B545" s="1006"/>
      <c r="C545" s="1006"/>
      <c r="D545" s="1006"/>
      <c r="E545" s="1006"/>
      <c r="F545" s="1006"/>
      <c r="G545" s="1006"/>
    </row>
    <row r="546" spans="1:7" ht="12" customHeight="1">
      <c r="A546" s="44"/>
      <c r="B546" s="44"/>
      <c r="C546" s="207"/>
      <c r="D546" s="44"/>
    </row>
    <row r="547" spans="1:7" ht="13.2">
      <c r="C547" s="207"/>
      <c r="D547" s="995" t="s">
        <v>174</v>
      </c>
      <c r="E547" s="995"/>
      <c r="F547" s="995"/>
    </row>
    <row r="548" spans="1:7" ht="13.2">
      <c r="C548" s="207"/>
      <c r="D548" s="994" t="s">
        <v>1600</v>
      </c>
      <c r="E548" s="994"/>
      <c r="F548" s="994"/>
    </row>
    <row r="549" spans="1:7" ht="13.2">
      <c r="C549" s="207"/>
      <c r="D549" s="44"/>
      <c r="E549" s="44"/>
      <c r="F549" s="44"/>
    </row>
    <row r="550" spans="1:7" ht="14.4">
      <c r="A550" s="271"/>
      <c r="B550" s="616" t="s">
        <v>1438</v>
      </c>
      <c r="C550" s="207"/>
      <c r="D550" s="994" t="s">
        <v>1158</v>
      </c>
      <c r="E550" s="994"/>
      <c r="F550" s="994"/>
    </row>
    <row r="551" spans="1:7" ht="12" customHeight="1">
      <c r="A551" s="207"/>
      <c r="B551" s="207"/>
      <c r="C551" s="207"/>
      <c r="D551" s="44"/>
      <c r="E551"/>
      <c r="F551"/>
      <c r="G551"/>
    </row>
    <row r="552" spans="1:7" ht="14.4" customHeight="1">
      <c r="A552" s="271"/>
      <c r="B552" s="616" t="s">
        <v>1438</v>
      </c>
      <c r="C552" s="207"/>
      <c r="D552" s="974" t="s">
        <v>1599</v>
      </c>
      <c r="E552" s="974"/>
      <c r="F552" s="974"/>
      <c r="G552"/>
    </row>
    <row r="553" spans="1:7" ht="13.2">
      <c r="A553" s="207"/>
      <c r="B553" s="207"/>
      <c r="C553" s="207"/>
      <c r="D553" s="974"/>
      <c r="E553" s="974"/>
      <c r="F553" s="974"/>
      <c r="G553"/>
    </row>
    <row r="554" spans="1:7" ht="12" customHeight="1">
      <c r="A554" s="207"/>
      <c r="B554" s="207"/>
      <c r="C554" s="207"/>
      <c r="D554" s="44"/>
      <c r="E554"/>
      <c r="F554"/>
      <c r="G554"/>
    </row>
    <row r="555" spans="1:7" ht="14.4">
      <c r="A555" s="271"/>
      <c r="B555" s="616" t="s">
        <v>1438</v>
      </c>
      <c r="C555" s="207"/>
      <c r="D555" s="974" t="s">
        <v>1601</v>
      </c>
      <c r="E555" s="974"/>
      <c r="F555" s="974"/>
      <c r="G555"/>
    </row>
    <row r="556" spans="1:7" ht="13.2">
      <c r="A556" s="207"/>
      <c r="B556" s="207"/>
      <c r="C556" s="207"/>
      <c r="D556" s="974"/>
      <c r="E556" s="974"/>
      <c r="F556" s="974"/>
      <c r="G556"/>
    </row>
    <row r="557" spans="1:7" ht="12" customHeight="1">
      <c r="A557" s="207"/>
      <c r="B557" s="207"/>
      <c r="C557" s="207"/>
      <c r="D557" s="44"/>
      <c r="E557"/>
      <c r="F557"/>
      <c r="G557"/>
    </row>
    <row r="558" spans="1:7" ht="14.4">
      <c r="A558" s="271"/>
      <c r="B558" s="616" t="s">
        <v>1438</v>
      </c>
      <c r="C558" s="207"/>
      <c r="D558" s="974" t="s">
        <v>1602</v>
      </c>
      <c r="E558" s="974"/>
      <c r="F558" s="974"/>
      <c r="G558"/>
    </row>
    <row r="559" spans="1:7" ht="13.2">
      <c r="A559" s="207"/>
      <c r="B559" s="207"/>
      <c r="C559" s="207"/>
      <c r="D559" s="974"/>
      <c r="E559" s="974"/>
      <c r="F559" s="974"/>
      <c r="G559"/>
    </row>
    <row r="560" spans="1:7" ht="12" customHeight="1">
      <c r="A560" s="207"/>
      <c r="B560" s="207"/>
      <c r="C560" s="207"/>
      <c r="D560" s="44"/>
      <c r="E560"/>
      <c r="F560"/>
      <c r="G560"/>
    </row>
    <row r="561" spans="1:7" ht="14.4" customHeight="1">
      <c r="A561" s="271"/>
      <c r="B561" s="616" t="s">
        <v>1438</v>
      </c>
      <c r="C561" s="207"/>
      <c r="D561" s="974" t="s">
        <v>1603</v>
      </c>
      <c r="E561" s="974"/>
      <c r="F561" s="974"/>
      <c r="G561"/>
    </row>
    <row r="562" spans="1:7" ht="13.2">
      <c r="A562" s="207"/>
      <c r="B562" s="207"/>
      <c r="C562" s="207"/>
      <c r="D562" s="974"/>
      <c r="E562" s="974"/>
      <c r="F562" s="974"/>
      <c r="G562"/>
    </row>
    <row r="563" spans="1:7" ht="13.2">
      <c r="A563" s="207"/>
      <c r="B563" s="207"/>
      <c r="C563" s="207"/>
      <c r="D563" s="974"/>
      <c r="E563" s="974"/>
      <c r="F563" s="974"/>
      <c r="G563"/>
    </row>
    <row r="564" spans="1:7" ht="13.2">
      <c r="A564" s="207"/>
      <c r="B564" s="207"/>
      <c r="C564" s="207"/>
      <c r="D564" s="44"/>
      <c r="E564"/>
      <c r="F564"/>
      <c r="G564"/>
    </row>
    <row r="565" spans="1:7" ht="14.4">
      <c r="A565" s="271"/>
      <c r="B565" s="616" t="s">
        <v>131</v>
      </c>
      <c r="C565" s="207"/>
      <c r="D565" s="967" t="s">
        <v>1700</v>
      </c>
      <c r="E565" s="974"/>
      <c r="F565" s="974"/>
      <c r="G565"/>
    </row>
    <row r="566" spans="1:7" ht="13.2">
      <c r="A566" s="207"/>
      <c r="B566" s="207"/>
      <c r="C566" s="207"/>
      <c r="D566" s="974"/>
      <c r="E566" s="974"/>
      <c r="F566" s="974"/>
      <c r="G566"/>
    </row>
    <row r="567" spans="1:7" ht="13.2">
      <c r="A567" s="207"/>
      <c r="B567" s="207"/>
      <c r="C567" s="207"/>
      <c r="D567" s="44"/>
      <c r="G567"/>
    </row>
    <row r="568" spans="1:7" ht="14.4">
      <c r="A568" s="271"/>
      <c r="B568" s="616" t="s">
        <v>1438</v>
      </c>
      <c r="C568" s="207"/>
      <c r="D568" s="974" t="s">
        <v>1604</v>
      </c>
      <c r="E568" s="974"/>
      <c r="F568" s="974"/>
      <c r="G568"/>
    </row>
    <row r="569" spans="1:7" ht="13.2">
      <c r="A569" s="207"/>
      <c r="B569" s="207"/>
      <c r="C569" s="207"/>
      <c r="D569" s="974"/>
      <c r="E569" s="974"/>
      <c r="F569" s="974"/>
      <c r="G569"/>
    </row>
    <row r="570" spans="1:7" ht="12" customHeight="1">
      <c r="A570" s="207"/>
      <c r="B570" s="207"/>
      <c r="C570" s="207"/>
      <c r="D570" s="44"/>
      <c r="G570"/>
    </row>
    <row r="571" spans="1:7" ht="14.4">
      <c r="A571" s="271"/>
      <c r="B571" s="616" t="s">
        <v>1438</v>
      </c>
      <c r="C571" s="207"/>
      <c r="D571" s="994" t="s">
        <v>1605</v>
      </c>
      <c r="E571" s="994"/>
      <c r="F571" s="994"/>
      <c r="G571"/>
    </row>
    <row r="572" spans="1:7" ht="14.4">
      <c r="A572" s="271"/>
      <c r="B572" s="271"/>
      <c r="C572" s="207"/>
      <c r="D572" s="1035" t="s">
        <v>2178</v>
      </c>
      <c r="E572" s="1035"/>
      <c r="F572" s="1035"/>
      <c r="G572"/>
    </row>
    <row r="573" spans="1:7" ht="13.2">
      <c r="A573" s="18"/>
      <c r="B573" s="18"/>
      <c r="C573" s="207"/>
      <c r="D573" s="937"/>
      <c r="E573" s="104" t="s">
        <v>2179</v>
      </c>
      <c r="F573" s="938"/>
      <c r="G573"/>
    </row>
    <row r="574" spans="1:7" ht="15" customHeight="1">
      <c r="A574" s="18"/>
      <c r="B574" s="18"/>
      <c r="C574" s="207"/>
      <c r="D574" s="967" t="s">
        <v>1823</v>
      </c>
      <c r="E574" s="974"/>
      <c r="F574" s="974"/>
      <c r="G574"/>
    </row>
    <row r="575" spans="1:7" ht="13.2">
      <c r="A575" s="18"/>
      <c r="B575" s="18"/>
      <c r="C575" s="207"/>
      <c r="D575" s="974"/>
      <c r="E575" s="974"/>
      <c r="F575" s="974"/>
      <c r="G575"/>
    </row>
    <row r="576" spans="1:7" ht="13.2">
      <c r="A576" s="18"/>
      <c r="B576" s="18"/>
      <c r="C576" s="207"/>
      <c r="D576" s="974"/>
      <c r="E576" s="974"/>
      <c r="F576" s="974"/>
      <c r="G576"/>
    </row>
    <row r="577" spans="1:7" ht="13.2">
      <c r="A577" s="18"/>
      <c r="B577" s="18"/>
      <c r="C577" s="207"/>
      <c r="D577" s="974"/>
      <c r="E577" s="974"/>
      <c r="F577" s="974"/>
      <c r="G577"/>
    </row>
    <row r="578" spans="1:7" ht="13.2">
      <c r="A578" s="18"/>
      <c r="B578" s="18"/>
      <c r="C578" s="207"/>
      <c r="D578" s="974"/>
      <c r="E578" s="974"/>
      <c r="F578" s="974"/>
      <c r="G578"/>
    </row>
    <row r="579" spans="1:7" ht="13.2">
      <c r="A579" s="18"/>
      <c r="B579" s="18"/>
      <c r="C579" s="207"/>
      <c r="D579" s="974"/>
      <c r="E579" s="974"/>
      <c r="F579" s="974"/>
      <c r="G579"/>
    </row>
    <row r="580" spans="1:7" ht="13.2">
      <c r="A580" s="18"/>
      <c r="B580" s="18"/>
      <c r="C580" s="207"/>
      <c r="D580" s="974"/>
      <c r="E580" s="974"/>
      <c r="F580" s="974"/>
      <c r="G580"/>
    </row>
    <row r="581" spans="1:7" ht="13.2">
      <c r="A581" s="18"/>
      <c r="B581" s="18"/>
      <c r="C581" s="207"/>
      <c r="D581" s="974"/>
      <c r="E581" s="974"/>
      <c r="F581" s="974"/>
      <c r="G581"/>
    </row>
    <row r="582" spans="1:7" ht="13.2">
      <c r="A582" s="18"/>
      <c r="B582" s="18"/>
      <c r="C582" s="207"/>
      <c r="D582" s="974"/>
      <c r="E582" s="974"/>
      <c r="F582" s="974"/>
      <c r="G582"/>
    </row>
    <row r="583" spans="1:7" ht="13.2">
      <c r="A583" s="18"/>
      <c r="B583" s="18"/>
      <c r="C583" s="207"/>
      <c r="D583" s="209"/>
      <c r="E583" s="209"/>
      <c r="F583" s="209"/>
      <c r="G583"/>
    </row>
    <row r="584" spans="1:7" ht="14.4">
      <c r="A584" s="271"/>
      <c r="B584" s="616" t="s">
        <v>1438</v>
      </c>
      <c r="C584" s="207"/>
      <c r="D584" s="994" t="s">
        <v>1606</v>
      </c>
      <c r="E584" s="994"/>
      <c r="F584" s="994"/>
      <c r="G584"/>
    </row>
    <row r="585" spans="1:7" ht="13.65" customHeight="1">
      <c r="C585" s="207"/>
      <c r="D585" s="974" t="s">
        <v>1607</v>
      </c>
      <c r="E585" s="974"/>
      <c r="F585" s="974"/>
      <c r="G585"/>
    </row>
    <row r="586" spans="1:7" ht="13.2">
      <c r="A586" s="207"/>
      <c r="B586" s="207"/>
      <c r="C586" s="207"/>
      <c r="D586" s="974"/>
      <c r="E586" s="974"/>
      <c r="F586" s="974"/>
      <c r="G586"/>
    </row>
    <row r="587" spans="1:7" ht="13.2">
      <c r="A587" s="207"/>
      <c r="B587" s="207"/>
      <c r="C587" s="207"/>
      <c r="D587" s="974"/>
      <c r="E587" s="974"/>
      <c r="F587" s="974"/>
      <c r="G587"/>
    </row>
    <row r="588" spans="1:7" ht="13.2">
      <c r="A588" s="207"/>
      <c r="B588" s="207"/>
      <c r="C588" s="207"/>
      <c r="D588" s="209"/>
      <c r="E588" s="209"/>
      <c r="F588" s="209"/>
      <c r="G588"/>
    </row>
    <row r="589" spans="1:7" ht="14.4" customHeight="1">
      <c r="A589" s="271"/>
      <c r="B589" s="616" t="s">
        <v>1438</v>
      </c>
      <c r="C589" s="207"/>
      <c r="D589" s="974" t="s">
        <v>2261</v>
      </c>
      <c r="E589" s="974"/>
      <c r="F589" s="974"/>
      <c r="G589"/>
    </row>
    <row r="590" spans="1:7" ht="14.4">
      <c r="A590" s="271"/>
      <c r="B590" s="271"/>
      <c r="C590" s="207"/>
      <c r="D590" s="974"/>
      <c r="E590" s="974"/>
      <c r="F590" s="974"/>
      <c r="G590"/>
    </row>
    <row r="591" spans="1:7" ht="14.4">
      <c r="A591" s="271"/>
      <c r="B591" s="271"/>
      <c r="C591" s="207"/>
      <c r="D591" s="974"/>
      <c r="E591" s="974"/>
      <c r="F591" s="974"/>
    </row>
    <row r="592" spans="1:7" ht="13.2">
      <c r="A592" s="207"/>
      <c r="B592" s="207"/>
      <c r="C592" s="207"/>
      <c r="D592" s="974"/>
      <c r="E592" s="974"/>
      <c r="F592" s="974"/>
    </row>
    <row r="593" spans="1:7" ht="13.2">
      <c r="A593" s="207"/>
      <c r="B593" s="207"/>
      <c r="C593" s="207"/>
      <c r="D593" s="44"/>
    </row>
    <row r="594" spans="1:7" ht="13.2">
      <c r="A594" s="191"/>
      <c r="B594" s="616" t="s">
        <v>131</v>
      </c>
      <c r="C594" s="191"/>
      <c r="D594" s="1027" t="s">
        <v>1887</v>
      </c>
      <c r="E594" s="1004"/>
      <c r="F594" s="1004"/>
    </row>
    <row r="595" spans="1:7" ht="13.2">
      <c r="A595" s="191"/>
      <c r="B595" s="191"/>
      <c r="C595" s="191"/>
    </row>
    <row r="596" spans="1:7" ht="13.2">
      <c r="A596" s="207"/>
      <c r="B596" s="207"/>
      <c r="C596" s="207"/>
      <c r="D596" s="24"/>
      <c r="E596" s="24"/>
      <c r="F596" s="24"/>
    </row>
    <row r="597" spans="1:7" ht="13.2">
      <c r="A597" s="1028" t="s">
        <v>1455</v>
      </c>
      <c r="B597" s="1028"/>
      <c r="C597" s="1028"/>
      <c r="D597" s="1028"/>
      <c r="E597" s="1028"/>
      <c r="F597" s="1028"/>
      <c r="G597" s="1028"/>
    </row>
    <row r="598" spans="1:7" ht="13.2">
      <c r="A598" s="207"/>
      <c r="B598" s="207"/>
      <c r="C598" s="207"/>
    </row>
    <row r="599" spans="1:7" ht="13.2">
      <c r="C599" s="190"/>
      <c r="D599" s="1001" t="s">
        <v>175</v>
      </c>
      <c r="E599" s="1001"/>
      <c r="F599" s="1001"/>
    </row>
    <row r="600" spans="1:7" ht="13.2">
      <c r="C600" s="190"/>
      <c r="D600" s="997" t="s">
        <v>1507</v>
      </c>
      <c r="E600" s="997"/>
      <c r="F600" s="997"/>
    </row>
    <row r="601" spans="1:7" ht="13.2">
      <c r="C601" s="190"/>
      <c r="D601" s="375"/>
    </row>
    <row r="602" spans="1:7" ht="14.4">
      <c r="A602" s="271"/>
      <c r="B602" s="616" t="s">
        <v>1438</v>
      </c>
      <c r="D602" s="997" t="s">
        <v>1159</v>
      </c>
      <c r="E602" s="997"/>
      <c r="F602" s="997"/>
    </row>
    <row r="603" spans="1:7" ht="13.2">
      <c r="A603" s="18"/>
      <c r="B603" s="18"/>
      <c r="D603" s="365"/>
    </row>
    <row r="604" spans="1:7" ht="14.4" customHeight="1">
      <c r="A604" s="271"/>
      <c r="B604" s="616" t="s">
        <v>1438</v>
      </c>
      <c r="D604" s="997" t="s">
        <v>2262</v>
      </c>
      <c r="E604" s="997"/>
      <c r="F604" s="997"/>
    </row>
    <row r="605" spans="1:7" ht="14.4" customHeight="1">
      <c r="A605" s="271"/>
      <c r="B605" s="271"/>
      <c r="D605" s="997"/>
      <c r="E605" s="997"/>
      <c r="F605" s="997"/>
    </row>
    <row r="606" spans="1:7" ht="14.4">
      <c r="A606" s="271"/>
      <c r="B606" s="271"/>
      <c r="D606" s="997"/>
      <c r="E606" s="997"/>
      <c r="F606" s="997"/>
    </row>
    <row r="607" spans="1:7" ht="14.4">
      <c r="A607" s="271"/>
      <c r="B607" s="271"/>
      <c r="D607" s="620"/>
      <c r="E607" s="620"/>
      <c r="F607" s="620"/>
    </row>
    <row r="608" spans="1:7" ht="14.4">
      <c r="A608" s="271"/>
      <c r="B608" s="616" t="s">
        <v>131</v>
      </c>
      <c r="D608" s="997" t="s">
        <v>1508</v>
      </c>
      <c r="E608" s="997"/>
      <c r="F608" s="997"/>
    </row>
    <row r="609" spans="1:7" ht="14.4">
      <c r="A609" s="271"/>
      <c r="B609" s="271"/>
      <c r="D609" s="997"/>
      <c r="E609" s="997"/>
      <c r="F609" s="997"/>
    </row>
    <row r="610" spans="1:7" ht="14.4">
      <c r="A610" s="271"/>
      <c r="B610" s="271"/>
      <c r="D610" s="997"/>
      <c r="E610" s="997"/>
      <c r="F610" s="997"/>
    </row>
    <row r="611" spans="1:7" ht="14.4">
      <c r="A611" s="271"/>
      <c r="B611" s="271"/>
      <c r="D611" s="997"/>
      <c r="E611" s="997"/>
      <c r="F611" s="997"/>
    </row>
    <row r="612" spans="1:7" ht="14.4">
      <c r="A612" s="271"/>
      <c r="B612" s="271"/>
      <c r="D612" s="375"/>
    </row>
    <row r="613" spans="1:7" ht="14.4">
      <c r="A613" s="271"/>
      <c r="B613" s="616" t="s">
        <v>1438</v>
      </c>
      <c r="D613" s="997" t="s">
        <v>2263</v>
      </c>
      <c r="E613" s="997"/>
      <c r="F613" s="997"/>
    </row>
    <row r="614" spans="1:7" ht="14.4">
      <c r="A614" s="271"/>
      <c r="B614" s="271"/>
      <c r="D614" s="997"/>
      <c r="E614" s="997"/>
      <c r="F614" s="997"/>
    </row>
    <row r="615" spans="1:7" ht="14.4">
      <c r="A615" s="271"/>
      <c r="B615" s="271"/>
      <c r="D615" s="375"/>
    </row>
    <row r="616" spans="1:7" ht="14.4" customHeight="1">
      <c r="A616" s="271"/>
      <c r="B616" s="616" t="s">
        <v>131</v>
      </c>
      <c r="D616" s="997" t="s">
        <v>1512</v>
      </c>
      <c r="E616" s="997"/>
      <c r="F616" s="997"/>
    </row>
    <row r="617" spans="1:7" ht="14.4">
      <c r="A617" s="271"/>
      <c r="B617" s="271"/>
      <c r="D617" s="997"/>
      <c r="E617" s="997"/>
      <c r="F617" s="997"/>
    </row>
    <row r="618" spans="1:7" ht="14.4">
      <c r="A618" s="271"/>
      <c r="B618" s="271"/>
      <c r="D618" s="375"/>
    </row>
    <row r="619" spans="1:7" ht="14.4">
      <c r="A619" s="271"/>
      <c r="B619" s="616" t="s">
        <v>1438</v>
      </c>
      <c r="D619" s="997" t="s">
        <v>1160</v>
      </c>
      <c r="E619" s="997"/>
      <c r="F619" s="997"/>
    </row>
    <row r="620" spans="1:7" ht="13.2">
      <c r="A620" s="18"/>
      <c r="B620" s="18"/>
    </row>
    <row r="621" spans="1:7" ht="13.2">
      <c r="A621" s="1028" t="s">
        <v>1457</v>
      </c>
      <c r="B621" s="1028"/>
      <c r="C621" s="1028"/>
      <c r="D621" s="1028"/>
      <c r="E621" s="1028"/>
      <c r="F621" s="1028"/>
      <c r="G621" s="1028"/>
    </row>
    <row r="622" spans="1:7" ht="13.2">
      <c r="A622" s="63"/>
      <c r="B622" s="63"/>
    </row>
    <row r="623" spans="1:7" ht="13.2">
      <c r="C623" s="191"/>
      <c r="D623" s="1024" t="s">
        <v>1456</v>
      </c>
      <c r="E623" s="1024"/>
      <c r="F623" s="1024"/>
    </row>
    <row r="624" spans="1:7" ht="13.2">
      <c r="C624" s="191"/>
      <c r="D624" s="1004" t="s">
        <v>1483</v>
      </c>
      <c r="E624" s="1004"/>
      <c r="F624" s="1004"/>
    </row>
    <row r="625" spans="1:7" ht="13.2">
      <c r="C625" s="191"/>
      <c r="D625" s="102"/>
      <c r="E625" s="102"/>
      <c r="F625" s="102"/>
    </row>
    <row r="626" spans="1:7" ht="14.25" customHeight="1">
      <c r="A626" s="271"/>
      <c r="B626" s="616" t="s">
        <v>1438</v>
      </c>
      <c r="D626" s="1047" t="s">
        <v>2181</v>
      </c>
      <c r="E626" s="1048"/>
      <c r="F626" s="1048"/>
    </row>
    <row r="627" spans="1:7" ht="13.2">
      <c r="D627" s="1048"/>
      <c r="E627" s="1048"/>
      <c r="F627" s="1048"/>
    </row>
    <row r="628" spans="1:7" ht="13.2">
      <c r="D628" s="939"/>
      <c r="E628" s="933" t="s">
        <v>2180</v>
      </c>
      <c r="F628" s="939"/>
    </row>
    <row r="629" spans="1:7" ht="13.2">
      <c r="A629" s="63"/>
      <c r="B629" s="63"/>
    </row>
    <row r="630" spans="1:7" ht="12" customHeight="1">
      <c r="A630" s="1028" t="s">
        <v>1459</v>
      </c>
      <c r="B630" s="1028"/>
      <c r="C630" s="1028"/>
      <c r="D630" s="1028"/>
      <c r="E630" s="1028"/>
      <c r="F630" s="1028"/>
      <c r="G630" s="1028"/>
    </row>
    <row r="631" spans="1:7" ht="13.2">
      <c r="A631" s="44"/>
      <c r="B631" s="44"/>
    </row>
    <row r="632" spans="1:7" ht="13.2">
      <c r="C632" s="190"/>
      <c r="D632" s="995" t="s">
        <v>1458</v>
      </c>
      <c r="E632" s="995"/>
      <c r="F632" s="995"/>
    </row>
    <row r="633" spans="1:7" ht="13.2">
      <c r="A633" s="191"/>
      <c r="B633" s="191"/>
      <c r="C633" s="191"/>
      <c r="D633" s="994" t="s">
        <v>1621</v>
      </c>
      <c r="E633" s="994"/>
      <c r="F633" s="994"/>
    </row>
    <row r="634" spans="1:7" ht="13.2">
      <c r="A634" s="191"/>
      <c r="B634" s="191"/>
      <c r="C634" s="191"/>
    </row>
    <row r="635" spans="1:7" ht="14.4">
      <c r="A635" s="271"/>
      <c r="B635" s="271"/>
      <c r="D635" s="1024" t="s">
        <v>909</v>
      </c>
      <c r="E635" s="1024"/>
      <c r="F635" s="1024"/>
    </row>
    <row r="636" spans="1:7" ht="14.4">
      <c r="A636" s="271"/>
      <c r="B636" s="616" t="s">
        <v>1438</v>
      </c>
      <c r="D636" s="1004" t="s">
        <v>1622</v>
      </c>
      <c r="E636" s="1004"/>
      <c r="F636" s="1004"/>
    </row>
    <row r="637" spans="1:7" ht="14.4">
      <c r="A637" s="271"/>
      <c r="B637" s="271"/>
      <c r="D637" s="44"/>
    </row>
    <row r="638" spans="1:7" ht="14.4">
      <c r="A638" s="271"/>
      <c r="B638" s="616" t="s">
        <v>131</v>
      </c>
      <c r="D638" s="974" t="s">
        <v>1623</v>
      </c>
      <c r="E638" s="974"/>
      <c r="F638" s="974"/>
    </row>
    <row r="639" spans="1:7" ht="14.4">
      <c r="A639" s="271"/>
      <c r="B639" s="271"/>
      <c r="D639" s="974"/>
      <c r="E639" s="974"/>
      <c r="F639" s="974"/>
    </row>
    <row r="640" spans="1:7" ht="14.4">
      <c r="A640" s="271"/>
      <c r="B640" s="271"/>
      <c r="D640" s="44"/>
    </row>
    <row r="641" spans="1:7" ht="14.4">
      <c r="A641" s="271"/>
      <c r="B641" s="616" t="s">
        <v>1438</v>
      </c>
      <c r="D641" s="967" t="s">
        <v>2011</v>
      </c>
      <c r="E641" s="967"/>
      <c r="F641" s="967"/>
    </row>
    <row r="642" spans="1:7" ht="13.65" customHeight="1">
      <c r="D642" s="967"/>
      <c r="E642" s="967"/>
      <c r="F642" s="967"/>
    </row>
    <row r="643" spans="1:7" ht="13.2"/>
    <row r="644" spans="1:7" ht="14.4">
      <c r="A644" s="271"/>
      <c r="B644" s="616" t="s">
        <v>1438</v>
      </c>
      <c r="D644" s="1004" t="s">
        <v>1624</v>
      </c>
      <c r="E644" s="1004"/>
      <c r="F644" s="1004"/>
    </row>
    <row r="645" spans="1:7" ht="13.2">
      <c r="A645" s="190"/>
      <c r="B645" s="190"/>
      <c r="C645" s="190"/>
    </row>
    <row r="646" spans="1:7" ht="13.2">
      <c r="A646" s="1028" t="s">
        <v>1460</v>
      </c>
      <c r="B646" s="1028"/>
      <c r="C646" s="1028"/>
      <c r="D646" s="1028"/>
      <c r="E646" s="1028"/>
      <c r="F646" s="1028"/>
      <c r="G646" s="1028"/>
    </row>
    <row r="647" spans="1:7" ht="13.2">
      <c r="A647" s="190"/>
      <c r="B647" s="190"/>
      <c r="C647" s="190"/>
    </row>
    <row r="648" spans="1:7" ht="13.2">
      <c r="C648" s="18"/>
      <c r="D648" s="1012" t="s">
        <v>1484</v>
      </c>
      <c r="E648" s="1012"/>
      <c r="F648" s="1012"/>
    </row>
    <row r="649" spans="1:7" ht="13.2">
      <c r="A649" s="18"/>
      <c r="B649" s="18"/>
      <c r="D649" s="3"/>
    </row>
    <row r="650" spans="1:7" ht="14.25" customHeight="1">
      <c r="A650" s="271"/>
      <c r="B650" s="616" t="s">
        <v>1438</v>
      </c>
      <c r="D650" s="1047" t="s">
        <v>2264</v>
      </c>
      <c r="E650" s="1047"/>
      <c r="F650" s="1047"/>
    </row>
    <row r="651" spans="1:7" ht="14.4">
      <c r="A651" s="271"/>
      <c r="B651" s="271"/>
      <c r="D651" s="1047"/>
      <c r="E651" s="1047"/>
      <c r="F651" s="1047"/>
    </row>
    <row r="652" spans="1:7" ht="13.2">
      <c r="D652" s="939"/>
      <c r="E652" s="933" t="s">
        <v>2183</v>
      </c>
      <c r="F652" s="939"/>
    </row>
    <row r="653" spans="1:7" ht="13.2">
      <c r="D653" s="971" t="s">
        <v>2182</v>
      </c>
      <c r="E653" s="971"/>
      <c r="F653" s="971"/>
    </row>
    <row r="654" spans="1:7" ht="12.75" customHeight="1">
      <c r="D654" s="971"/>
      <c r="E654" s="971"/>
      <c r="F654" s="971"/>
    </row>
    <row r="655" spans="1:7" ht="13.2">
      <c r="B655"/>
      <c r="D655" s="971"/>
      <c r="E655" s="971"/>
      <c r="F655" s="971"/>
    </row>
    <row r="656" spans="1:7" ht="13.2"/>
    <row r="657" spans="1:9" ht="14.4">
      <c r="A657" s="303"/>
      <c r="B657" s="616" t="s">
        <v>131</v>
      </c>
      <c r="D657" s="1013" t="s">
        <v>1625</v>
      </c>
      <c r="E657" s="1013"/>
      <c r="F657" s="1013"/>
      <c r="G657" s="44"/>
    </row>
    <row r="658" spans="1:9" ht="14.4">
      <c r="A658" s="303"/>
      <c r="B658" s="303"/>
      <c r="D658" s="1013"/>
      <c r="E658" s="1013"/>
      <c r="F658" s="1013"/>
      <c r="G658" s="44"/>
    </row>
    <row r="659" spans="1:9" ht="14.4">
      <c r="A659" s="303"/>
      <c r="B659" s="303"/>
      <c r="D659" s="44"/>
      <c r="E659" s="44"/>
      <c r="F659" s="44"/>
      <c r="G659" s="44"/>
    </row>
    <row r="660" spans="1:9" ht="13.65" customHeight="1">
      <c r="A660" s="303"/>
      <c r="B660" s="616" t="s">
        <v>131</v>
      </c>
      <c r="D660" s="1015" t="s">
        <v>1888</v>
      </c>
      <c r="E660" s="1015"/>
      <c r="F660" s="1015"/>
      <c r="G660" s="44"/>
    </row>
    <row r="661" spans="1:9" ht="14.4">
      <c r="A661" s="303"/>
      <c r="B661" s="303"/>
      <c r="D661" s="1015"/>
      <c r="E661" s="1015"/>
      <c r="F661" s="1015"/>
      <c r="G661" s="44"/>
    </row>
    <row r="662" spans="1:9" ht="14.4">
      <c r="A662" s="271"/>
      <c r="B662" s="271"/>
      <c r="D662" s="633"/>
      <c r="E662" s="633"/>
      <c r="F662" s="633"/>
      <c r="G662" s="44"/>
    </row>
    <row r="663" spans="1:9" ht="14.4">
      <c r="A663" s="271"/>
      <c r="B663" s="616" t="s">
        <v>131</v>
      </c>
      <c r="C663" s="207"/>
      <c r="D663" s="1014" t="s">
        <v>1626</v>
      </c>
      <c r="E663" s="1014"/>
      <c r="F663" s="1014"/>
      <c r="G663" s="44"/>
    </row>
    <row r="664" spans="1:9" ht="13.2">
      <c r="A664" s="44"/>
      <c r="B664" s="44"/>
      <c r="C664" s="207"/>
      <c r="D664" s="44"/>
      <c r="E664" s="44"/>
      <c r="F664" s="44"/>
      <c r="G664" s="44"/>
      <c r="H664" s="267"/>
      <c r="I664" s="267"/>
    </row>
    <row r="665" spans="1:9" ht="13.2">
      <c r="A665" s="1028" t="s">
        <v>1462</v>
      </c>
      <c r="B665" s="1028"/>
      <c r="C665" s="1028"/>
      <c r="D665" s="1028"/>
      <c r="E665" s="1028"/>
      <c r="F665" s="1028"/>
      <c r="G665" s="1028"/>
    </row>
    <row r="666" spans="1:9" ht="13.2">
      <c r="A666" s="44"/>
      <c r="B666" s="44"/>
      <c r="C666" s="207"/>
      <c r="D666" s="44"/>
      <c r="E666" s="44"/>
      <c r="F666" s="44"/>
      <c r="G666" s="44"/>
    </row>
    <row r="667" spans="1:9" ht="13.2">
      <c r="C667" s="190"/>
      <c r="D667" s="995" t="s">
        <v>1461</v>
      </c>
      <c r="E667" s="995"/>
      <c r="F667" s="995"/>
      <c r="G667" s="44"/>
    </row>
    <row r="668" spans="1:9" ht="13.2">
      <c r="A668" s="191"/>
      <c r="B668" s="191"/>
      <c r="C668" s="191"/>
      <c r="D668" s="994" t="s">
        <v>1485</v>
      </c>
      <c r="E668" s="994"/>
      <c r="F668" s="994"/>
      <c r="G668" s="44"/>
    </row>
    <row r="669" spans="1:9" ht="13.2">
      <c r="A669" s="191"/>
      <c r="B669" s="191"/>
      <c r="C669" s="191"/>
      <c r="D669" s="44"/>
      <c r="E669" s="44"/>
      <c r="F669" s="44"/>
      <c r="G669" s="44"/>
    </row>
    <row r="670" spans="1:9" ht="14.4" customHeight="1">
      <c r="A670" s="271"/>
      <c r="B670" s="616" t="s">
        <v>1438</v>
      </c>
      <c r="C670" s="207"/>
      <c r="D670" s="967" t="s">
        <v>1963</v>
      </c>
      <c r="E670" s="967"/>
      <c r="F670" s="967"/>
      <c r="G670" s="44"/>
    </row>
    <row r="671" spans="1:9" ht="14.4">
      <c r="A671" s="271"/>
      <c r="B671" s="271"/>
      <c r="C671" s="207"/>
      <c r="D671" s="967"/>
      <c r="E671" s="967"/>
      <c r="F671" s="967"/>
      <c r="G671" s="44"/>
    </row>
    <row r="672" spans="1:9" ht="14.4">
      <c r="A672" s="271"/>
      <c r="B672" s="271"/>
      <c r="C672" s="207"/>
      <c r="D672" s="967"/>
      <c r="E672" s="967"/>
      <c r="F672" s="967"/>
      <c r="G672" s="44"/>
    </row>
    <row r="673" spans="1:7" ht="14.4">
      <c r="A673" s="271"/>
      <c r="B673" s="271"/>
      <c r="C673" s="207"/>
      <c r="D673" s="967"/>
      <c r="E673" s="967"/>
      <c r="F673" s="967"/>
      <c r="G673" s="44"/>
    </row>
    <row r="674" spans="1:7" ht="14.4">
      <c r="A674" s="271"/>
      <c r="B674" s="271"/>
      <c r="C674" s="207"/>
      <c r="D674" s="967"/>
      <c r="E674" s="967"/>
      <c r="F674" s="967"/>
      <c r="G674" s="44"/>
    </row>
    <row r="675" spans="1:7" ht="14.4">
      <c r="A675" s="271"/>
      <c r="B675" s="271"/>
      <c r="C675" s="207"/>
      <c r="D675" s="967"/>
      <c r="E675" s="967"/>
      <c r="F675" s="967"/>
      <c r="G675" s="44"/>
    </row>
    <row r="676" spans="1:7" ht="14.4" hidden="1">
      <c r="A676" s="271"/>
      <c r="B676" s="271"/>
      <c r="C676" s="207"/>
      <c r="D676" s="375"/>
      <c r="F676" s="44"/>
      <c r="G676" s="44"/>
    </row>
    <row r="677" spans="1:7" ht="14.4" hidden="1">
      <c r="A677" s="271"/>
      <c r="B677" s="616" t="s">
        <v>83</v>
      </c>
      <c r="C677" s="207"/>
      <c r="D677" s="998" t="s">
        <v>1505</v>
      </c>
      <c r="E677" s="998"/>
      <c r="F677" s="998"/>
      <c r="G677" s="44"/>
    </row>
    <row r="678" spans="1:7" ht="14.4" hidden="1">
      <c r="A678" s="271"/>
      <c r="B678" s="271"/>
      <c r="C678" s="207"/>
      <c r="D678" s="992" t="s">
        <v>2265</v>
      </c>
      <c r="E678" s="992"/>
      <c r="F678" s="992"/>
      <c r="G678" s="44"/>
    </row>
    <row r="679" spans="1:7" ht="14.4" hidden="1">
      <c r="A679" s="271"/>
      <c r="B679" s="271"/>
      <c r="C679" s="207"/>
      <c r="D679" s="992"/>
      <c r="E679" s="992"/>
      <c r="F679" s="992"/>
      <c r="G679" s="44"/>
    </row>
    <row r="680" spans="1:7" ht="14.4" hidden="1">
      <c r="A680" s="271"/>
      <c r="B680" s="271"/>
      <c r="C680" s="207"/>
      <c r="D680" s="992"/>
      <c r="E680" s="992"/>
      <c r="F680" s="992"/>
      <c r="G680" s="44"/>
    </row>
    <row r="681" spans="1:7" ht="14.4" hidden="1">
      <c r="A681" s="271"/>
      <c r="B681" s="271"/>
      <c r="C681" s="207"/>
      <c r="D681" s="992"/>
      <c r="E681" s="992"/>
      <c r="F681" s="992"/>
      <c r="G681" s="44"/>
    </row>
    <row r="682" spans="1:7" ht="14.4" hidden="1">
      <c r="A682" s="271"/>
      <c r="B682" s="271"/>
      <c r="C682" s="207"/>
      <c r="D682" s="992"/>
      <c r="E682" s="992"/>
      <c r="F682" s="992"/>
      <c r="G682" s="44"/>
    </row>
    <row r="683" spans="1:7" ht="14.4" hidden="1">
      <c r="A683" s="271"/>
      <c r="B683" s="271"/>
      <c r="C683" s="207"/>
      <c r="D683" s="1016" t="s">
        <v>1962</v>
      </c>
      <c r="E683" s="1016"/>
      <c r="F683" s="1016"/>
      <c r="G683" s="44"/>
    </row>
    <row r="684" spans="1:7" ht="13.2">
      <c r="A684" s="44"/>
      <c r="B684" s="44"/>
      <c r="C684" s="207"/>
      <c r="D684" s="44"/>
      <c r="E684" s="44"/>
      <c r="F684" s="44"/>
      <c r="G684" s="44"/>
    </row>
    <row r="685" spans="1:7" ht="13.2">
      <c r="A685" s="1028" t="s">
        <v>1463</v>
      </c>
      <c r="B685" s="1028"/>
      <c r="C685" s="1028"/>
      <c r="D685" s="1028"/>
      <c r="E685" s="1028"/>
      <c r="F685" s="1028"/>
      <c r="G685" s="1028"/>
    </row>
    <row r="686" spans="1:7" ht="13.2">
      <c r="A686" s="44"/>
      <c r="B686" s="44"/>
      <c r="C686" s="207"/>
      <c r="D686" s="44"/>
      <c r="E686" s="44"/>
      <c r="F686" s="44"/>
      <c r="G686" s="44"/>
    </row>
    <row r="687" spans="1:7" ht="13.2">
      <c r="C687" s="190"/>
      <c r="D687" s="995" t="s">
        <v>818</v>
      </c>
      <c r="E687" s="995"/>
      <c r="F687" s="995"/>
      <c r="G687" s="44"/>
    </row>
    <row r="688" spans="1:7" ht="13.2">
      <c r="A688" s="190"/>
      <c r="B688" s="190"/>
      <c r="C688" s="190"/>
      <c r="D688" s="995" t="s">
        <v>910</v>
      </c>
      <c r="E688" s="995"/>
      <c r="F688" s="995"/>
      <c r="G688" s="44"/>
    </row>
    <row r="689" spans="1:6" ht="13.2">
      <c r="A689" s="191"/>
      <c r="B689" s="191"/>
      <c r="C689" s="191"/>
      <c r="D689" s="994" t="s">
        <v>1590</v>
      </c>
      <c r="E689" s="994"/>
      <c r="F689" s="994"/>
    </row>
    <row r="690" spans="1:6" ht="14.25" customHeight="1">
      <c r="A690" s="191"/>
      <c r="B690" s="191"/>
      <c r="C690" s="191"/>
    </row>
    <row r="691" spans="1:6" ht="14.4">
      <c r="A691" s="271"/>
      <c r="B691" s="616" t="s">
        <v>1438</v>
      </c>
      <c r="C691" s="191"/>
      <c r="D691" s="994" t="s">
        <v>1161</v>
      </c>
      <c r="E691" s="994"/>
      <c r="F691" s="994"/>
    </row>
    <row r="692" spans="1:6" ht="13.2">
      <c r="A692" s="191"/>
      <c r="B692" s="191"/>
      <c r="C692" s="191"/>
      <c r="D692" s="994" t="s">
        <v>1179</v>
      </c>
      <c r="E692" s="994"/>
      <c r="F692" s="994"/>
    </row>
    <row r="693" spans="1:6" ht="12.75" customHeight="1">
      <c r="A693" s="191"/>
      <c r="B693" s="191"/>
      <c r="C693" s="191"/>
      <c r="E693" s="933" t="s">
        <v>2185</v>
      </c>
      <c r="F693" s="15"/>
    </row>
    <row r="694" spans="1:6" ht="13.2">
      <c r="A694" s="191"/>
      <c r="B694" s="191"/>
      <c r="C694" s="191"/>
      <c r="E694" s="932" t="s">
        <v>2184</v>
      </c>
      <c r="F694" s="15"/>
    </row>
    <row r="695" spans="1:6" ht="13.2">
      <c r="A695" s="191"/>
      <c r="B695" s="191"/>
      <c r="C695" s="191"/>
      <c r="D695" s="212"/>
      <c r="E695" s="212"/>
      <c r="F695" s="212"/>
    </row>
    <row r="696" spans="1:6" ht="14.4">
      <c r="A696" s="271"/>
      <c r="B696" s="616" t="s">
        <v>131</v>
      </c>
      <c r="C696" s="191"/>
      <c r="D696" s="974" t="s">
        <v>2266</v>
      </c>
      <c r="E696" s="974"/>
      <c r="F696" s="974"/>
    </row>
    <row r="697" spans="1:6" ht="13.2">
      <c r="A697" s="18"/>
      <c r="B697" s="18"/>
      <c r="C697" s="191"/>
      <c r="D697" s="974"/>
      <c r="E697" s="974"/>
      <c r="F697" s="974"/>
    </row>
    <row r="698" spans="1:6" ht="13.2">
      <c r="A698" s="191"/>
      <c r="B698" s="191"/>
      <c r="C698" s="191"/>
      <c r="D698" s="974"/>
      <c r="E698" s="974"/>
      <c r="F698" s="974"/>
    </row>
    <row r="699" spans="1:6" ht="13.2">
      <c r="A699" s="191"/>
      <c r="B699" s="191"/>
      <c r="C699" s="191"/>
    </row>
    <row r="700" spans="1:6" ht="14.4">
      <c r="A700" s="271"/>
      <c r="B700" s="616" t="s">
        <v>1438</v>
      </c>
      <c r="C700" s="191"/>
      <c r="D700" s="994" t="s">
        <v>1220</v>
      </c>
      <c r="E700" s="994"/>
      <c r="F700" s="994"/>
    </row>
    <row r="701" spans="1:6" ht="14.4">
      <c r="A701" s="271"/>
      <c r="B701" s="271"/>
      <c r="C701" s="191"/>
      <c r="D701" s="994" t="s">
        <v>1179</v>
      </c>
      <c r="E701" s="994"/>
      <c r="F701" s="994"/>
    </row>
    <row r="702" spans="1:6" ht="13.2">
      <c r="A702" s="191"/>
      <c r="B702" s="191"/>
      <c r="C702" s="191"/>
      <c r="E702" s="1019" t="s">
        <v>2186</v>
      </c>
      <c r="F702" s="1019"/>
    </row>
    <row r="703" spans="1:6" ht="13.2">
      <c r="A703" s="191"/>
      <c r="B703" s="191"/>
      <c r="C703" s="191"/>
      <c r="D703" s="3"/>
    </row>
    <row r="704" spans="1:6" ht="14.4">
      <c r="A704" s="271"/>
      <c r="B704" s="616" t="s">
        <v>1438</v>
      </c>
      <c r="C704" s="191"/>
      <c r="D704" s="974" t="s">
        <v>1592</v>
      </c>
      <c r="E704" s="974"/>
      <c r="F704" s="974"/>
    </row>
    <row r="705" spans="1:6" ht="13.2">
      <c r="A705" s="191"/>
      <c r="B705" s="191"/>
      <c r="C705" s="191"/>
      <c r="D705" s="974"/>
      <c r="E705" s="974"/>
      <c r="F705" s="974"/>
    </row>
    <row r="706" spans="1:6" ht="13.2">
      <c r="A706" s="191"/>
      <c r="B706" s="191"/>
      <c r="C706" s="191"/>
      <c r="D706" s="974"/>
      <c r="E706" s="974"/>
      <c r="F706" s="974"/>
    </row>
    <row r="707" spans="1:6" ht="13.2">
      <c r="A707" s="191"/>
      <c r="B707" s="191"/>
      <c r="C707" s="191"/>
      <c r="D707" s="974"/>
      <c r="E707" s="974"/>
      <c r="F707" s="974"/>
    </row>
    <row r="708" spans="1:6" ht="13.2">
      <c r="A708" s="191"/>
      <c r="B708" s="191"/>
      <c r="C708" s="191"/>
      <c r="D708" s="974"/>
      <c r="E708" s="974"/>
      <c r="F708" s="974"/>
    </row>
    <row r="709" spans="1:6" ht="13.2">
      <c r="A709" s="191"/>
      <c r="B709" s="191"/>
      <c r="C709" s="191"/>
      <c r="D709" s="974"/>
      <c r="E709" s="974"/>
      <c r="F709" s="974"/>
    </row>
    <row r="710" spans="1:6" ht="13.2">
      <c r="A710" s="191"/>
      <c r="B710" s="191"/>
      <c r="C710" s="191"/>
      <c r="D710" s="974"/>
      <c r="E710" s="974"/>
      <c r="F710" s="974"/>
    </row>
    <row r="711" spans="1:6" ht="13.2">
      <c r="A711" s="191"/>
      <c r="B711" s="616" t="s">
        <v>1438</v>
      </c>
      <c r="C711" s="191"/>
      <c r="D711" s="967" t="s">
        <v>1803</v>
      </c>
      <c r="E711" s="974"/>
      <c r="F711" s="974"/>
    </row>
    <row r="712" spans="1:6" ht="13.2">
      <c r="A712" s="191"/>
      <c r="B712" s="191"/>
      <c r="C712" s="191"/>
      <c r="D712" s="974"/>
      <c r="E712" s="974"/>
      <c r="F712" s="974"/>
    </row>
    <row r="713" spans="1:6" ht="13.2">
      <c r="A713" s="191"/>
      <c r="B713" s="191"/>
      <c r="C713" s="191"/>
    </row>
    <row r="714" spans="1:6" ht="14.4" customHeight="1">
      <c r="A714" s="271"/>
      <c r="B714" s="616" t="s">
        <v>131</v>
      </c>
      <c r="C714" s="191"/>
      <c r="D714" s="974" t="s">
        <v>1593</v>
      </c>
      <c r="E714" s="974"/>
      <c r="F714" s="974"/>
    </row>
    <row r="715" spans="1:6" ht="13.2">
      <c r="A715" s="191"/>
      <c r="B715" s="191"/>
      <c r="C715" s="191"/>
      <c r="D715" s="974"/>
      <c r="E715" s="974"/>
      <c r="F715" s="974"/>
    </row>
    <row r="716" spans="1:6" ht="13.2">
      <c r="A716" s="191"/>
      <c r="B716" s="191"/>
      <c r="C716" s="191"/>
      <c r="D716" s="974"/>
      <c r="E716" s="974"/>
      <c r="F716" s="974"/>
    </row>
    <row r="717" spans="1:6" ht="13.2">
      <c r="A717" s="191"/>
      <c r="B717" s="191"/>
      <c r="C717" s="191"/>
      <c r="D717" s="974"/>
      <c r="E717" s="974"/>
      <c r="F717" s="974"/>
    </row>
    <row r="718" spans="1:6" ht="13.2">
      <c r="A718" s="191"/>
      <c r="B718" s="191"/>
      <c r="C718" s="191"/>
      <c r="D718" s="974"/>
      <c r="E718" s="974"/>
      <c r="F718" s="974"/>
    </row>
    <row r="719" spans="1:6" ht="13.2">
      <c r="A719" s="191"/>
      <c r="B719" s="191"/>
      <c r="C719" s="191"/>
      <c r="D719" s="974"/>
      <c r="E719" s="974"/>
      <c r="F719" s="974"/>
    </row>
    <row r="720" spans="1:6" ht="13.2">
      <c r="A720" s="191"/>
      <c r="B720" s="191"/>
      <c r="C720" s="191"/>
      <c r="D720" s="974"/>
      <c r="E720" s="974"/>
      <c r="F720" s="974"/>
    </row>
    <row r="721" spans="1:9" ht="13.2">
      <c r="A721" s="191"/>
      <c r="B721" s="191"/>
      <c r="C721" s="191"/>
      <c r="D721" s="974"/>
      <c r="E721" s="974"/>
      <c r="F721" s="974"/>
    </row>
    <row r="722" spans="1:9" ht="13.2">
      <c r="A722" s="191"/>
      <c r="B722" s="191"/>
      <c r="C722" s="191"/>
      <c r="D722" s="974"/>
      <c r="E722" s="974"/>
      <c r="F722" s="974"/>
    </row>
    <row r="723" spans="1:9" ht="13.2">
      <c r="A723" s="191"/>
      <c r="B723" s="191"/>
      <c r="C723" s="191"/>
      <c r="D723" s="974"/>
      <c r="E723" s="974"/>
      <c r="F723" s="974"/>
    </row>
    <row r="724" spans="1:9" ht="13.2">
      <c r="A724" s="191"/>
      <c r="B724" s="191"/>
      <c r="C724" s="191"/>
      <c r="D724" s="974"/>
      <c r="E724" s="974"/>
      <c r="F724" s="974"/>
    </row>
    <row r="725" spans="1:9" ht="13.2">
      <c r="A725" s="191"/>
      <c r="B725" s="191"/>
      <c r="C725" s="191"/>
      <c r="D725" s="974"/>
      <c r="E725" s="974"/>
      <c r="F725" s="974"/>
    </row>
    <row r="726" spans="1:9" ht="13.2">
      <c r="A726" s="191"/>
      <c r="B726" s="191"/>
      <c r="C726" s="191"/>
      <c r="D726" s="974"/>
      <c r="E726" s="974"/>
      <c r="F726" s="974"/>
    </row>
    <row r="727" spans="1:9" ht="13.2">
      <c r="A727" s="191"/>
      <c r="B727" s="616" t="s">
        <v>131</v>
      </c>
      <c r="C727" s="191"/>
      <c r="D727" s="974" t="s">
        <v>1597</v>
      </c>
      <c r="E727" s="974"/>
      <c r="F727" s="974"/>
      <c r="H727" s="267"/>
      <c r="I727" s="267"/>
    </row>
    <row r="728" spans="1:9" ht="13.2">
      <c r="A728" s="191"/>
      <c r="B728" s="191"/>
      <c r="C728" s="191"/>
      <c r="D728" s="974"/>
      <c r="E728" s="974"/>
      <c r="F728" s="974"/>
      <c r="H728" s="267"/>
      <c r="I728" s="267"/>
    </row>
    <row r="729" spans="1:9" ht="13.2">
      <c r="A729" s="191"/>
      <c r="B729" s="191"/>
      <c r="C729" s="191"/>
      <c r="D729" s="24"/>
      <c r="E729" s="24"/>
      <c r="F729" s="24"/>
      <c r="H729" s="267"/>
      <c r="I729" s="267"/>
    </row>
    <row r="730" spans="1:9" ht="13.2">
      <c r="A730" s="191"/>
      <c r="B730" s="616" t="s">
        <v>131</v>
      </c>
      <c r="C730" s="191"/>
      <c r="D730" s="974" t="s">
        <v>1598</v>
      </c>
      <c r="E730" s="974"/>
      <c r="F730" s="974"/>
      <c r="H730" s="267"/>
      <c r="I730" s="267"/>
    </row>
    <row r="731" spans="1:9" ht="13.2">
      <c r="A731" s="191"/>
      <c r="B731" s="191"/>
      <c r="C731" s="191"/>
      <c r="D731" s="974"/>
      <c r="E731" s="974"/>
      <c r="F731" s="974"/>
      <c r="H731" s="267"/>
      <c r="I731" s="267"/>
    </row>
    <row r="732" spans="1:9" ht="13.2">
      <c r="A732" s="191"/>
      <c r="B732" s="191"/>
      <c r="C732" s="191"/>
      <c r="D732" s="974"/>
      <c r="E732" s="974"/>
      <c r="F732" s="974"/>
      <c r="H732" s="267"/>
      <c r="I732" s="267"/>
    </row>
    <row r="733" spans="1:9" ht="13.2">
      <c r="A733" s="191"/>
      <c r="B733" s="191"/>
      <c r="C733" s="191"/>
      <c r="D733" s="24"/>
      <c r="E733" s="24"/>
      <c r="F733" s="24"/>
      <c r="H733" s="267"/>
      <c r="I733" s="267"/>
    </row>
    <row r="734" spans="1:9" ht="14.4" customHeight="1">
      <c r="A734" s="271"/>
      <c r="B734" s="616" t="s">
        <v>131</v>
      </c>
      <c r="C734" s="191"/>
      <c r="D734" s="967" t="s">
        <v>2012</v>
      </c>
      <c r="E734" s="974"/>
      <c r="F734" s="974"/>
    </row>
    <row r="735" spans="1:9" ht="13.2">
      <c r="A735" s="191"/>
      <c r="B735" s="191"/>
      <c r="C735" s="191"/>
      <c r="D735" s="974"/>
      <c r="E735" s="974"/>
      <c r="F735" s="974"/>
    </row>
    <row r="736" spans="1:9" ht="13.2">
      <c r="A736" s="191"/>
      <c r="B736" s="191"/>
      <c r="C736" s="191"/>
      <c r="D736" s="974"/>
      <c r="E736" s="974"/>
      <c r="F736" s="974"/>
    </row>
    <row r="737" spans="1:9" ht="13.2">
      <c r="A737" s="191"/>
      <c r="B737" s="191"/>
      <c r="C737" s="191"/>
    </row>
    <row r="738" spans="1:9" ht="14.4" customHeight="1">
      <c r="A738" s="271"/>
      <c r="B738" s="616" t="s">
        <v>131</v>
      </c>
      <c r="C738" s="191"/>
      <c r="D738" s="974" t="s">
        <v>1594</v>
      </c>
      <c r="E738" s="974"/>
      <c r="F738" s="974"/>
    </row>
    <row r="739" spans="1:9" ht="13.2">
      <c r="A739" s="191"/>
      <c r="B739" s="191"/>
      <c r="C739" s="191"/>
      <c r="D739" s="974"/>
      <c r="E739" s="974"/>
      <c r="F739" s="974"/>
    </row>
    <row r="740" spans="1:9" ht="13.2">
      <c r="A740" s="191"/>
      <c r="B740" s="191"/>
      <c r="C740" s="191"/>
      <c r="D740" s="974"/>
      <c r="E740" s="974"/>
      <c r="F740" s="974"/>
    </row>
    <row r="741" spans="1:9" ht="13.2">
      <c r="A741" s="191"/>
      <c r="B741" s="191"/>
      <c r="C741" s="191"/>
      <c r="D741" s="212"/>
      <c r="H741" s="267"/>
      <c r="I741" s="267"/>
    </row>
    <row r="742" spans="1:9" ht="14.4">
      <c r="A742" s="271"/>
      <c r="B742" s="616" t="s">
        <v>131</v>
      </c>
      <c r="C742" s="191"/>
      <c r="D742" s="974" t="s">
        <v>1596</v>
      </c>
      <c r="E742" s="974"/>
      <c r="F742" s="974"/>
    </row>
    <row r="743" spans="1:9" ht="13.2">
      <c r="A743" s="191"/>
      <c r="B743" s="191"/>
      <c r="C743" s="191"/>
      <c r="D743" s="974"/>
      <c r="E743" s="974"/>
      <c r="F743" s="974"/>
    </row>
    <row r="744" spans="1:9" ht="13.2">
      <c r="A744" s="191"/>
      <c r="B744" s="191"/>
      <c r="C744" s="191"/>
      <c r="D744" s="974"/>
      <c r="E744" s="974"/>
      <c r="F744" s="974"/>
    </row>
    <row r="745" spans="1:9" ht="13.2">
      <c r="A745" s="191"/>
      <c r="B745" s="191"/>
      <c r="C745" s="191"/>
      <c r="D745" s="974"/>
      <c r="E745" s="974"/>
      <c r="F745" s="974"/>
    </row>
    <row r="746" spans="1:9" ht="13.2">
      <c r="A746" s="191"/>
      <c r="B746" s="191"/>
      <c r="C746" s="191"/>
      <c r="D746" s="24"/>
      <c r="E746" s="24"/>
      <c r="F746" s="24"/>
    </row>
    <row r="747" spans="1:9" ht="14.4">
      <c r="A747" s="271"/>
      <c r="B747" s="616" t="s">
        <v>131</v>
      </c>
      <c r="C747" s="191"/>
      <c r="D747" s="967" t="s">
        <v>2344</v>
      </c>
      <c r="E747" s="974"/>
      <c r="F747" s="974"/>
      <c r="H747" s="267"/>
      <c r="I747" s="267"/>
    </row>
    <row r="748" spans="1:9" ht="13.2">
      <c r="A748" s="191"/>
      <c r="B748" s="191"/>
      <c r="C748" s="191"/>
      <c r="D748" s="974"/>
      <c r="E748" s="974"/>
      <c r="F748" s="974"/>
      <c r="H748" s="267"/>
      <c r="I748" s="267"/>
    </row>
    <row r="749" spans="1:9" ht="13.2">
      <c r="A749" s="191"/>
      <c r="B749" s="191"/>
      <c r="C749" s="191"/>
      <c r="D749" s="974"/>
      <c r="E749" s="974"/>
      <c r="F749" s="974"/>
      <c r="H749" s="267"/>
      <c r="I749" s="267"/>
    </row>
    <row r="750" spans="1:9" ht="13.2">
      <c r="A750" s="191"/>
      <c r="B750" s="191"/>
      <c r="C750" s="191"/>
      <c r="D750" s="974"/>
      <c r="E750" s="974"/>
      <c r="F750" s="974"/>
      <c r="H750" s="267"/>
      <c r="I750" s="267"/>
    </row>
    <row r="751" spans="1:9" ht="13.2">
      <c r="A751" s="191"/>
      <c r="B751" s="191"/>
      <c r="C751" s="191"/>
      <c r="D751" s="974"/>
      <c r="E751" s="974"/>
      <c r="F751" s="974"/>
      <c r="H751" s="267"/>
      <c r="I751" s="267"/>
    </row>
    <row r="752" spans="1:9" ht="13.2">
      <c r="A752" s="191"/>
      <c r="B752" s="191"/>
      <c r="C752" s="191"/>
      <c r="D752" s="974"/>
      <c r="E752" s="974"/>
      <c r="F752" s="974"/>
      <c r="H752" s="267"/>
      <c r="I752" s="267"/>
    </row>
    <row r="753" spans="1:9" ht="13.2">
      <c r="A753" s="191"/>
      <c r="B753" s="191"/>
      <c r="C753" s="191"/>
      <c r="D753" s="974"/>
      <c r="E753" s="974"/>
      <c r="F753" s="974"/>
      <c r="H753" s="267"/>
      <c r="I753" s="267"/>
    </row>
    <row r="754" spans="1:9" ht="13.2">
      <c r="A754" s="191"/>
      <c r="B754" s="191"/>
      <c r="C754" s="191"/>
      <c r="D754" s="1018" t="s">
        <v>1595</v>
      </c>
      <c r="E754" s="1018"/>
      <c r="F754" s="1018"/>
      <c r="H754" s="267"/>
      <c r="I754" s="267"/>
    </row>
    <row r="755" spans="1:9" ht="13.2">
      <c r="A755" s="191"/>
      <c r="B755" s="191"/>
      <c r="C755" s="191"/>
      <c r="D755" s="567"/>
      <c r="H755" s="267"/>
      <c r="I755" s="267"/>
    </row>
    <row r="756" spans="1:9" ht="13.2">
      <c r="A756" s="1006" t="s">
        <v>1492</v>
      </c>
      <c r="B756" s="1006"/>
      <c r="C756" s="1006"/>
      <c r="D756" s="1006"/>
      <c r="E756" s="1006"/>
      <c r="F756" s="1006"/>
      <c r="G756" s="1006"/>
      <c r="H756" s="267"/>
      <c r="I756" s="267"/>
    </row>
    <row r="757" spans="1:9" ht="13.2">
      <c r="A757" s="191"/>
      <c r="B757" s="191"/>
      <c r="C757" s="191"/>
      <c r="D757" s="212"/>
      <c r="H757" s="267"/>
      <c r="I757" s="267"/>
    </row>
    <row r="758" spans="1:9" ht="13.2">
      <c r="C758" s="191"/>
      <c r="D758" s="1001" t="s">
        <v>1513</v>
      </c>
      <c r="E758" s="1001"/>
      <c r="F758" s="1001"/>
      <c r="H758" s="267"/>
      <c r="I758" s="267"/>
    </row>
    <row r="759" spans="1:9" ht="13.2">
      <c r="A759" s="190"/>
      <c r="B759" s="190"/>
      <c r="C759" s="190"/>
      <c r="D759" s="1004" t="s">
        <v>1516</v>
      </c>
      <c r="E759" s="1004"/>
      <c r="F759" s="1004"/>
      <c r="H759" s="267"/>
      <c r="I759" s="267"/>
    </row>
    <row r="760" spans="1:9" ht="13.2">
      <c r="A760" s="191"/>
      <c r="B760" s="191"/>
      <c r="C760" s="191"/>
      <c r="H760" s="267"/>
      <c r="I760" s="267"/>
    </row>
    <row r="761" spans="1:9" ht="14.25" customHeight="1">
      <c r="A761" s="271"/>
      <c r="B761" s="616" t="s">
        <v>1438</v>
      </c>
      <c r="D761" s="974" t="s">
        <v>1514</v>
      </c>
      <c r="E761" s="974"/>
      <c r="F761" s="974"/>
      <c r="H761" s="267"/>
      <c r="I761" s="267"/>
    </row>
    <row r="762" spans="1:9" ht="11.25" customHeight="1">
      <c r="D762" s="974"/>
      <c r="E762" s="974"/>
      <c r="F762" s="974"/>
      <c r="H762" s="267"/>
      <c r="I762" s="267"/>
    </row>
    <row r="763" spans="1:9" ht="13.2">
      <c r="D763" s="974"/>
      <c r="E763" s="974"/>
      <c r="F763" s="974"/>
      <c r="H763" s="267"/>
      <c r="I763" s="267"/>
    </row>
    <row r="764" spans="1:9" ht="13.2">
      <c r="D764" s="974"/>
      <c r="E764" s="974"/>
      <c r="F764" s="974"/>
      <c r="H764" s="267"/>
      <c r="I764" s="267"/>
    </row>
    <row r="765" spans="1:9" ht="13.2">
      <c r="D765" s="974"/>
      <c r="E765" s="974"/>
      <c r="F765" s="974"/>
      <c r="H765" s="267"/>
      <c r="I765" s="267"/>
    </row>
    <row r="766" spans="1:9" ht="17.25" customHeight="1">
      <c r="D766" s="974"/>
      <c r="E766" s="974"/>
      <c r="F766" s="974"/>
      <c r="H766" s="267"/>
      <c r="I766" s="267"/>
    </row>
    <row r="767" spans="1:9" ht="13.2">
      <c r="D767" s="44"/>
      <c r="E767" s="44"/>
      <c r="F767" s="44"/>
      <c r="H767" s="267"/>
      <c r="I767" s="267"/>
    </row>
    <row r="768" spans="1:9" ht="12.75" customHeight="1">
      <c r="B768" s="616" t="s">
        <v>131</v>
      </c>
      <c r="D768" s="1015" t="s">
        <v>1949</v>
      </c>
      <c r="E768" s="1015"/>
      <c r="F768" s="1015"/>
      <c r="H768" s="267"/>
      <c r="I768" s="267"/>
    </row>
    <row r="769" spans="1:9" ht="13.2">
      <c r="D769" s="1015"/>
      <c r="E769" s="1015"/>
      <c r="F769" s="1015"/>
      <c r="H769" s="267"/>
      <c r="I769" s="267"/>
    </row>
    <row r="770" spans="1:9" ht="13.2">
      <c r="D770" s="1015"/>
      <c r="E770" s="1015"/>
      <c r="F770" s="1015"/>
      <c r="H770" s="267"/>
      <c r="I770" s="267"/>
    </row>
    <row r="771" spans="1:9" ht="13.2">
      <c r="D771" s="1015"/>
      <c r="E771" s="1015"/>
      <c r="F771" s="1015"/>
      <c r="H771" s="267"/>
      <c r="I771" s="267"/>
    </row>
    <row r="772" spans="1:9" ht="13.2">
      <c r="D772" s="44"/>
      <c r="H772" s="267"/>
      <c r="I772" s="267"/>
    </row>
    <row r="773" spans="1:9" ht="13.2">
      <c r="B773" s="616" t="s">
        <v>1438</v>
      </c>
      <c r="C773" s="437"/>
      <c r="D773" s="1017" t="s">
        <v>1950</v>
      </c>
      <c r="E773" s="992"/>
      <c r="F773" s="992"/>
      <c r="G773" s="376"/>
      <c r="H773" s="267"/>
      <c r="I773" s="267"/>
    </row>
    <row r="774" spans="1:9" ht="13.2">
      <c r="A774" s="437"/>
      <c r="B774" s="437"/>
      <c r="C774" s="437"/>
      <c r="D774" s="992"/>
      <c r="E774" s="992"/>
      <c r="F774" s="992"/>
      <c r="G774" s="376"/>
      <c r="H774" s="267"/>
      <c r="I774" s="267"/>
    </row>
    <row r="775" spans="1:9" ht="13.2">
      <c r="A775" s="437"/>
      <c r="B775" s="437"/>
      <c r="C775" s="437"/>
      <c r="D775" s="992"/>
      <c r="E775" s="992"/>
      <c r="F775" s="992"/>
      <c r="G775" s="376"/>
      <c r="H775" s="267"/>
      <c r="I775" s="267"/>
    </row>
    <row r="776" spans="1:9" ht="13.2">
      <c r="D776" s="44"/>
      <c r="E776" s="44"/>
      <c r="F776" s="44"/>
      <c r="H776" s="267"/>
      <c r="I776" s="267"/>
    </row>
    <row r="777" spans="1:9" ht="13.2">
      <c r="B777" s="616" t="s">
        <v>131</v>
      </c>
      <c r="D777" s="974" t="s">
        <v>1515</v>
      </c>
      <c r="E777" s="974"/>
      <c r="F777" s="974"/>
      <c r="H777" s="267"/>
      <c r="I777" s="267"/>
    </row>
    <row r="778" spans="1:9" ht="13.2">
      <c r="D778" s="974"/>
      <c r="E778" s="974"/>
      <c r="F778" s="974"/>
      <c r="H778" s="267"/>
      <c r="I778" s="267"/>
    </row>
    <row r="779" spans="1:9" ht="13.2">
      <c r="D779" s="24"/>
      <c r="E779" s="24"/>
      <c r="F779" s="24"/>
      <c r="H779" s="267"/>
      <c r="I779" s="267"/>
    </row>
    <row r="780" spans="1:9" ht="13.65" customHeight="1">
      <c r="B780" s="616" t="s">
        <v>131</v>
      </c>
      <c r="D780" s="967" t="s">
        <v>1826</v>
      </c>
      <c r="E780" s="974"/>
      <c r="F780" s="974"/>
      <c r="H780" s="267"/>
      <c r="I780" s="267"/>
    </row>
    <row r="781" spans="1:9" ht="13.2">
      <c r="D781" s="974"/>
      <c r="E781" s="974"/>
      <c r="F781" s="974"/>
      <c r="H781" s="267"/>
      <c r="I781" s="267"/>
    </row>
    <row r="782" spans="1:9" ht="13.2">
      <c r="D782" s="974"/>
      <c r="E782" s="974"/>
      <c r="F782" s="974"/>
      <c r="H782" s="267"/>
      <c r="I782" s="267"/>
    </row>
    <row r="783" spans="1:9" ht="13.2">
      <c r="D783" s="24"/>
      <c r="E783" s="24"/>
      <c r="F783" s="24"/>
      <c r="H783" s="267"/>
      <c r="I783" s="267"/>
    </row>
    <row r="784" spans="1:9" ht="12" customHeight="1">
      <c r="A784" s="1006" t="s">
        <v>1660</v>
      </c>
      <c r="B784" s="1006"/>
      <c r="C784" s="1006"/>
      <c r="D784" s="1006"/>
      <c r="E784" s="1006"/>
      <c r="F784" s="1006"/>
      <c r="G784" s="1006"/>
      <c r="H784" s="267"/>
      <c r="I784" s="267"/>
    </row>
    <row r="785" spans="1:9" ht="13.2">
      <c r="A785" s="63"/>
      <c r="B785" s="63"/>
      <c r="H785" s="267"/>
      <c r="I785" s="267"/>
    </row>
    <row r="786" spans="1:9" ht="13.65" customHeight="1">
      <c r="A786" s="63"/>
      <c r="B786" s="63"/>
      <c r="D786" s="1010" t="s">
        <v>1661</v>
      </c>
      <c r="E786" s="1010"/>
      <c r="F786" s="1010"/>
      <c r="H786" s="267"/>
      <c r="I786" s="267"/>
    </row>
    <row r="787" spans="1:9" ht="13.2">
      <c r="A787" s="63"/>
      <c r="B787" s="63"/>
      <c r="D787" s="1011" t="s">
        <v>1662</v>
      </c>
      <c r="E787" s="1011"/>
      <c r="F787" s="1011"/>
      <c r="H787" s="267"/>
      <c r="I787" s="267"/>
    </row>
    <row r="788" spans="1:9" ht="13.2">
      <c r="A788" s="63"/>
      <c r="B788" s="63"/>
      <c r="D788" s="424"/>
      <c r="E788" s="424"/>
      <c r="F788" s="424"/>
      <c r="H788" s="267"/>
      <c r="I788" s="267"/>
    </row>
    <row r="789" spans="1:9" ht="13.2">
      <c r="A789" s="63"/>
      <c r="B789" s="616" t="s">
        <v>1438</v>
      </c>
      <c r="D789" s="992" t="s">
        <v>1663</v>
      </c>
      <c r="E789" s="992"/>
      <c r="F789" s="992"/>
      <c r="H789" s="267"/>
      <c r="I789" s="267"/>
    </row>
    <row r="790" spans="1:9" ht="13.2">
      <c r="A790" s="63"/>
      <c r="B790" s="63"/>
      <c r="D790" s="992"/>
      <c r="E790" s="992"/>
      <c r="F790" s="992"/>
      <c r="H790" s="267"/>
      <c r="I790" s="267"/>
    </row>
    <row r="791" spans="1:9" ht="13.2">
      <c r="A791" s="191"/>
      <c r="B791" s="191"/>
      <c r="C791" s="191"/>
      <c r="D791" s="992"/>
      <c r="E791" s="992"/>
      <c r="F791" s="992"/>
      <c r="G791" s="44"/>
      <c r="H791" s="267"/>
      <c r="I791" s="267"/>
    </row>
    <row r="792" spans="1:9" ht="13.2">
      <c r="D792" s="192"/>
      <c r="H792" s="267"/>
      <c r="I792" s="267"/>
    </row>
    <row r="793" spans="1:9" ht="13.2">
      <c r="A793" s="190"/>
      <c r="B793" s="616" t="s">
        <v>1438</v>
      </c>
      <c r="C793" s="190"/>
      <c r="D793" s="1017" t="s">
        <v>2333</v>
      </c>
      <c r="E793" s="992"/>
      <c r="F793" s="992"/>
      <c r="H793" s="267"/>
      <c r="I793" s="267"/>
    </row>
    <row r="794" spans="1:9" ht="13.2">
      <c r="A794" s="190"/>
      <c r="B794" s="190"/>
      <c r="C794" s="190"/>
      <c r="D794" s="992"/>
      <c r="E794" s="992"/>
      <c r="F794" s="992"/>
      <c r="H794" s="267"/>
      <c r="I794" s="267"/>
    </row>
    <row r="795" spans="1:9" ht="27.75" customHeight="1">
      <c r="A795" s="190"/>
      <c r="B795" s="190"/>
      <c r="C795" s="190"/>
      <c r="D795" s="992"/>
      <c r="E795" s="992"/>
      <c r="F795" s="992"/>
      <c r="H795" s="267"/>
      <c r="I795" s="267"/>
    </row>
    <row r="796" spans="1:9" ht="13.2">
      <c r="A796" s="191"/>
      <c r="B796" s="191"/>
      <c r="C796" s="191"/>
      <c r="E796" s="188"/>
      <c r="F796" s="188"/>
      <c r="G796" s="188"/>
      <c r="H796" s="267"/>
      <c r="I796" s="267"/>
    </row>
    <row r="797" spans="1:9" ht="14.4" customHeight="1">
      <c r="A797" s="271"/>
      <c r="B797" s="616" t="s">
        <v>131</v>
      </c>
      <c r="C797" s="207"/>
      <c r="D797" s="1017" t="s">
        <v>1767</v>
      </c>
      <c r="E797" s="1017"/>
      <c r="F797" s="1017"/>
      <c r="G797" s="188"/>
      <c r="H797" s="267"/>
      <c r="I797" s="267"/>
    </row>
    <row r="798" spans="1:9" ht="14.4">
      <c r="A798" s="271"/>
      <c r="B798" s="271"/>
      <c r="C798" s="207"/>
      <c r="D798" s="1017"/>
      <c r="E798" s="1017"/>
      <c r="F798" s="1017"/>
      <c r="G798" s="188"/>
      <c r="H798" s="267"/>
      <c r="I798" s="267"/>
    </row>
    <row r="799" spans="1:9" ht="14.4">
      <c r="A799" s="271"/>
      <c r="B799" s="271"/>
      <c r="C799" s="207"/>
      <c r="D799" s="1017"/>
      <c r="E799" s="1017"/>
      <c r="F799" s="1017"/>
      <c r="G799" s="188"/>
      <c r="H799" s="267"/>
      <c r="I799" s="267"/>
    </row>
    <row r="800" spans="1:9" ht="14.4">
      <c r="A800" s="271"/>
      <c r="B800" s="271"/>
      <c r="C800" s="207"/>
      <c r="D800" s="44"/>
      <c r="G800" s="188"/>
      <c r="H800" s="267"/>
      <c r="I800" s="267"/>
    </row>
    <row r="801" spans="1:9" ht="14.25" customHeight="1">
      <c r="A801" s="271"/>
      <c r="B801" s="616" t="s">
        <v>131</v>
      </c>
      <c r="C801" s="207"/>
      <c r="D801" s="992" t="s">
        <v>1664</v>
      </c>
      <c r="E801" s="992"/>
      <c r="F801" s="992"/>
      <c r="G801" s="188"/>
      <c r="H801" s="267"/>
      <c r="I801" s="267"/>
    </row>
    <row r="802" spans="1:9" ht="14.4">
      <c r="A802" s="271"/>
      <c r="B802" s="271"/>
      <c r="C802" s="207"/>
      <c r="D802" s="992"/>
      <c r="E802" s="992"/>
      <c r="F802" s="992"/>
      <c r="G802" s="188"/>
      <c r="H802" s="267"/>
      <c r="I802" s="267"/>
    </row>
    <row r="803" spans="1:9" ht="14.4">
      <c r="A803" s="271"/>
      <c r="B803" s="271"/>
      <c r="C803" s="207"/>
      <c r="D803" s="992"/>
      <c r="E803" s="992"/>
      <c r="F803" s="992"/>
      <c r="G803" s="188"/>
      <c r="H803" s="267"/>
      <c r="I803" s="267"/>
    </row>
    <row r="804" spans="1:9" ht="14.4">
      <c r="A804" s="271"/>
      <c r="B804" s="271"/>
      <c r="C804" s="207"/>
      <c r="D804" s="992"/>
      <c r="E804" s="992"/>
      <c r="F804" s="992"/>
      <c r="G804" s="188"/>
      <c r="H804" s="267"/>
      <c r="I804" s="267"/>
    </row>
    <row r="805" spans="1:9" ht="14.4">
      <c r="A805" s="271"/>
      <c r="B805" s="271"/>
      <c r="C805" s="207"/>
      <c r="D805" s="992"/>
      <c r="E805" s="992"/>
      <c r="F805" s="992"/>
      <c r="G805" s="188"/>
      <c r="H805" s="267"/>
      <c r="I805" s="267"/>
    </row>
    <row r="806" spans="1:9" ht="14.4">
      <c r="A806" s="271"/>
      <c r="B806" s="271"/>
      <c r="C806" s="207"/>
      <c r="D806" s="1017" t="s">
        <v>2104</v>
      </c>
      <c r="E806" s="1017"/>
      <c r="F806" s="1017"/>
      <c r="G806" s="188"/>
      <c r="H806" s="267"/>
      <c r="I806" s="267"/>
    </row>
    <row r="807" spans="1:9" ht="14.4">
      <c r="A807" s="271"/>
      <c r="B807" s="271"/>
      <c r="C807" s="207"/>
      <c r="D807" s="1017"/>
      <c r="E807" s="1017"/>
      <c r="F807" s="1017"/>
      <c r="G807" s="188"/>
      <c r="H807" s="267"/>
      <c r="I807" s="267"/>
    </row>
    <row r="808" spans="1:9" ht="14.4">
      <c r="A808" s="271"/>
      <c r="B808" s="271"/>
      <c r="C808" s="207"/>
      <c r="D808" s="1017"/>
      <c r="E808" s="1017"/>
      <c r="F808" s="1017"/>
      <c r="G808" s="188"/>
      <c r="H808" s="267"/>
      <c r="I808" s="267"/>
    </row>
    <row r="809" spans="1:9" ht="14.4">
      <c r="A809" s="271"/>
      <c r="C809" s="207"/>
      <c r="D809" s="800"/>
      <c r="E809" s="800"/>
      <c r="F809" s="800"/>
      <c r="G809" s="188"/>
      <c r="H809" s="267"/>
      <c r="I809" s="267"/>
    </row>
    <row r="810" spans="1:9" ht="14.4">
      <c r="A810" s="271"/>
      <c r="B810" s="616" t="s">
        <v>131</v>
      </c>
      <c r="C810" s="207"/>
      <c r="D810" s="992" t="s">
        <v>1666</v>
      </c>
      <c r="E810" s="992"/>
      <c r="F810" s="992"/>
      <c r="G810" s="188"/>
      <c r="H810" s="267"/>
      <c r="I810" s="267"/>
    </row>
    <row r="811" spans="1:9" ht="14.4">
      <c r="A811" s="271"/>
      <c r="B811" s="271"/>
      <c r="C811" s="207"/>
      <c r="D811" s="992"/>
      <c r="E811" s="992"/>
      <c r="F811" s="992"/>
      <c r="G811" s="188"/>
      <c r="H811" s="267"/>
      <c r="I811" s="267"/>
    </row>
    <row r="812" spans="1:9" ht="14.4">
      <c r="A812" s="271"/>
      <c r="B812" s="271"/>
      <c r="C812" s="207"/>
      <c r="D812" s="992"/>
      <c r="E812" s="992"/>
      <c r="F812" s="992"/>
      <c r="G812" s="188"/>
      <c r="H812" s="267"/>
      <c r="I812" s="267"/>
    </row>
    <row r="813" spans="1:9" ht="14.4">
      <c r="A813" s="271"/>
      <c r="B813" s="271"/>
      <c r="C813" s="207"/>
      <c r="D813" s="992"/>
      <c r="E813" s="992"/>
      <c r="F813" s="992"/>
      <c r="G813" s="188"/>
      <c r="H813" s="267"/>
      <c r="I813" s="267"/>
    </row>
    <row r="814" spans="1:9" ht="14.4">
      <c r="A814" s="271"/>
      <c r="B814" s="271"/>
      <c r="C814" s="207"/>
      <c r="D814" s="992"/>
      <c r="E814" s="992"/>
      <c r="F814" s="992"/>
      <c r="G814" s="188"/>
      <c r="H814" s="267"/>
      <c r="I814" s="267"/>
    </row>
    <row r="815" spans="1:9" ht="14.4">
      <c r="A815" s="271"/>
      <c r="B815" s="271"/>
      <c r="C815" s="207"/>
      <c r="D815" s="992"/>
      <c r="E815" s="992"/>
      <c r="F815" s="992"/>
      <c r="G815" s="188"/>
      <c r="H815" s="267"/>
      <c r="I815" s="267"/>
    </row>
    <row r="816" spans="1:9" ht="14.4">
      <c r="A816" s="271"/>
      <c r="B816" s="271"/>
      <c r="C816" s="207"/>
      <c r="D816" s="661"/>
      <c r="E816" s="661"/>
      <c r="F816" s="661"/>
      <c r="G816" s="188"/>
      <c r="H816" s="267"/>
      <c r="I816" s="267"/>
    </row>
    <row r="817" spans="1:9" ht="14.4">
      <c r="A817" s="271"/>
      <c r="B817" s="616" t="s">
        <v>1438</v>
      </c>
      <c r="C817" s="207"/>
      <c r="D817" s="1017" t="s">
        <v>1951</v>
      </c>
      <c r="E817" s="992"/>
      <c r="F817" s="992"/>
      <c r="G817" s="188"/>
      <c r="H817" s="267"/>
      <c r="I817" s="267"/>
    </row>
    <row r="818" spans="1:9" ht="14.4">
      <c r="A818" s="271"/>
      <c r="B818" s="271"/>
      <c r="C818" s="207"/>
      <c r="D818" s="992"/>
      <c r="E818" s="992"/>
      <c r="F818" s="992"/>
      <c r="G818" s="188"/>
      <c r="H818" s="267"/>
      <c r="I818" s="267"/>
    </row>
    <row r="819" spans="1:9" ht="14.4">
      <c r="A819" s="271"/>
      <c r="B819" s="271"/>
      <c r="C819" s="207"/>
      <c r="D819" s="992"/>
      <c r="E819" s="992"/>
      <c r="F819" s="992"/>
      <c r="G819" s="188"/>
      <c r="H819" s="267"/>
      <c r="I819" s="267"/>
    </row>
    <row r="820" spans="1:9" ht="14.4">
      <c r="A820" s="271"/>
      <c r="B820" s="271"/>
      <c r="C820" s="207"/>
      <c r="D820" s="992"/>
      <c r="E820" s="992"/>
      <c r="F820" s="992"/>
      <c r="G820" s="188"/>
      <c r="H820" s="267"/>
      <c r="I820" s="267"/>
    </row>
    <row r="821" spans="1:9" ht="14.4">
      <c r="A821" s="271"/>
      <c r="B821" s="271"/>
      <c r="C821" s="207"/>
      <c r="D821" s="992"/>
      <c r="E821" s="992"/>
      <c r="F821" s="992"/>
      <c r="G821" s="188"/>
      <c r="H821" s="267"/>
      <c r="I821" s="267"/>
    </row>
    <row r="822" spans="1:9" ht="14.4">
      <c r="A822" s="271"/>
      <c r="B822" s="271"/>
      <c r="C822" s="207"/>
      <c r="D822" s="661"/>
      <c r="E822" s="661"/>
      <c r="F822" s="661"/>
      <c r="G822" s="188"/>
      <c r="H822" s="267"/>
      <c r="I822" s="267"/>
    </row>
    <row r="823" spans="1:9" ht="14.4">
      <c r="A823" s="271"/>
      <c r="B823" s="616" t="s">
        <v>131</v>
      </c>
      <c r="C823" s="207"/>
      <c r="D823" s="992" t="s">
        <v>1665</v>
      </c>
      <c r="E823" s="992"/>
      <c r="F823" s="992"/>
      <c r="G823" s="188"/>
      <c r="H823" s="267"/>
      <c r="I823" s="267"/>
    </row>
    <row r="824" spans="1:9" ht="14.4">
      <c r="A824" s="271"/>
      <c r="B824" s="271"/>
      <c r="C824" s="207"/>
      <c r="D824" s="992"/>
      <c r="E824" s="992"/>
      <c r="F824" s="992"/>
      <c r="G824" s="188"/>
      <c r="H824" s="267"/>
      <c r="I824" s="267"/>
    </row>
    <row r="825" spans="1:9" ht="14.4">
      <c r="A825" s="271"/>
      <c r="B825" s="271"/>
      <c r="C825" s="207"/>
      <c r="D825" s="992"/>
      <c r="E825" s="992"/>
      <c r="F825" s="992"/>
      <c r="G825" s="188"/>
      <c r="H825" s="267"/>
      <c r="I825" s="267"/>
    </row>
    <row r="826" spans="1:9" ht="14.4">
      <c r="A826" s="271"/>
      <c r="B826" s="271"/>
      <c r="C826" s="207"/>
      <c r="D826" s="992"/>
      <c r="E826" s="992"/>
      <c r="F826" s="992"/>
      <c r="G826" s="188"/>
      <c r="H826" s="267"/>
      <c r="I826" s="267"/>
    </row>
    <row r="827" spans="1:9" ht="14.4">
      <c r="A827" s="271"/>
      <c r="B827" s="271"/>
      <c r="C827" s="207"/>
      <c r="D827" s="188"/>
      <c r="G827" s="188"/>
      <c r="H827" s="267"/>
      <c r="I827" s="267"/>
    </row>
    <row r="828" spans="1:9" ht="14.4">
      <c r="A828" s="271"/>
      <c r="B828" s="616" t="s">
        <v>131</v>
      </c>
      <c r="C828" s="207"/>
      <c r="D828" s="1000" t="s">
        <v>1668</v>
      </c>
      <c r="E828" s="1000"/>
      <c r="F828" s="1000"/>
      <c r="G828" s="188"/>
      <c r="H828" s="267"/>
      <c r="I828" s="267"/>
    </row>
    <row r="829" spans="1:9" ht="14.4">
      <c r="A829" s="271"/>
      <c r="B829" s="271"/>
      <c r="C829" s="207"/>
      <c r="D829" s="1000"/>
      <c r="E829" s="1000"/>
      <c r="F829" s="1000"/>
      <c r="G829" s="188"/>
      <c r="H829" s="267"/>
      <c r="I829" s="267"/>
    </row>
    <row r="830" spans="1:9" ht="13.2">
      <c r="A830" s="18"/>
      <c r="B830" s="18"/>
      <c r="C830" s="207"/>
      <c r="D830" s="1000"/>
      <c r="E830" s="1000"/>
      <c r="F830" s="1000"/>
      <c r="G830" s="188"/>
      <c r="H830" s="267"/>
      <c r="I830" s="267"/>
    </row>
    <row r="831" spans="1:9" ht="14.4">
      <c r="A831" s="271"/>
      <c r="B831" s="18"/>
      <c r="C831" s="207"/>
      <c r="D831" s="1000"/>
      <c r="E831" s="1000"/>
      <c r="F831" s="1000"/>
      <c r="G831" s="188"/>
      <c r="H831" s="267"/>
      <c r="I831" s="267"/>
    </row>
    <row r="832" spans="1:9" ht="14.4">
      <c r="A832" s="271"/>
      <c r="B832" s="18"/>
      <c r="C832" s="207"/>
      <c r="D832" s="1000"/>
      <c r="E832" s="1000"/>
      <c r="F832" s="1000"/>
      <c r="G832" s="188"/>
      <c r="H832" s="267"/>
      <c r="I832" s="267"/>
    </row>
    <row r="833" spans="1:9" ht="14.4">
      <c r="A833" s="271"/>
      <c r="B833" s="18"/>
      <c r="C833" s="207"/>
      <c r="D833" s="1000"/>
      <c r="E833" s="1000"/>
      <c r="F833" s="1000"/>
      <c r="G833" s="188"/>
      <c r="H833" s="267"/>
      <c r="I833" s="267"/>
    </row>
    <row r="834" spans="1:9" ht="14.4">
      <c r="A834" s="271"/>
      <c r="B834" s="18"/>
      <c r="C834" s="207"/>
      <c r="D834" s="660"/>
      <c r="E834" s="660"/>
      <c r="F834" s="660"/>
      <c r="G834" s="188"/>
      <c r="H834" s="267"/>
      <c r="I834" s="267"/>
    </row>
    <row r="835" spans="1:9" ht="14.4">
      <c r="A835" s="271"/>
      <c r="B835" s="616" t="s">
        <v>131</v>
      </c>
      <c r="C835" s="207"/>
      <c r="D835" s="992" t="s">
        <v>1667</v>
      </c>
      <c r="E835" s="992"/>
      <c r="F835" s="992"/>
      <c r="G835" s="188"/>
      <c r="H835" s="267"/>
      <c r="I835" s="267"/>
    </row>
    <row r="836" spans="1:9" ht="14.4">
      <c r="A836" s="271"/>
      <c r="B836" s="271"/>
      <c r="C836" s="207"/>
      <c r="D836" s="992"/>
      <c r="E836" s="992"/>
      <c r="F836" s="992"/>
      <c r="G836" s="188"/>
      <c r="H836" s="267"/>
      <c r="I836" s="267"/>
    </row>
    <row r="837" spans="1:9" ht="14.4">
      <c r="A837" s="271"/>
      <c r="B837" s="271"/>
      <c r="C837" s="207"/>
      <c r="D837" s="188"/>
      <c r="G837" s="188"/>
      <c r="H837" s="267"/>
      <c r="I837" s="267"/>
    </row>
    <row r="838" spans="1:9" ht="14.4">
      <c r="A838" s="271"/>
      <c r="B838" s="616" t="s">
        <v>131</v>
      </c>
      <c r="C838" s="207"/>
      <c r="D838" s="1000" t="s">
        <v>1669</v>
      </c>
      <c r="E838" s="1000"/>
      <c r="F838" s="1000"/>
      <c r="G838" s="188"/>
      <c r="H838" s="267"/>
      <c r="I838" s="267"/>
    </row>
    <row r="839" spans="1:9" ht="14.4">
      <c r="A839" s="271"/>
      <c r="B839" s="271"/>
      <c r="C839" s="207"/>
      <c r="D839" s="1000"/>
      <c r="E839" s="1000"/>
      <c r="F839" s="1000"/>
      <c r="G839" s="188"/>
      <c r="H839" s="267"/>
      <c r="I839" s="267"/>
    </row>
    <row r="840" spans="1:9" ht="13.2">
      <c r="A840" s="18"/>
      <c r="B840" s="18"/>
      <c r="C840" s="207"/>
      <c r="D840" s="188"/>
      <c r="G840" s="188"/>
      <c r="H840" s="267"/>
      <c r="I840" s="267"/>
    </row>
    <row r="841" spans="1:9" ht="13.2">
      <c r="A841" s="1028" t="s">
        <v>1968</v>
      </c>
      <c r="B841" s="1028"/>
      <c r="C841" s="1028"/>
      <c r="D841" s="1028"/>
      <c r="E841" s="1028"/>
      <c r="F841" s="1028"/>
      <c r="G841" s="1028"/>
      <c r="H841" s="267"/>
      <c r="I841" s="267"/>
    </row>
    <row r="842" spans="1:9" ht="13.2">
      <c r="A842" s="190"/>
      <c r="B842" s="190"/>
      <c r="C842" s="207"/>
      <c r="D842" s="188"/>
      <c r="E842" s="188"/>
      <c r="F842" s="188"/>
      <c r="G842" s="188"/>
      <c r="H842" s="267"/>
      <c r="I842" s="267"/>
    </row>
    <row r="843" spans="1:9" ht="14.4">
      <c r="A843" s="271"/>
      <c r="B843" s="271"/>
      <c r="D843" s="1001" t="s">
        <v>1583</v>
      </c>
      <c r="E843" s="1001"/>
      <c r="F843" s="1001"/>
      <c r="H843" s="267"/>
      <c r="I843" s="267"/>
    </row>
    <row r="844" spans="1:9" ht="14.4">
      <c r="A844" s="271"/>
      <c r="B844" s="271"/>
      <c r="D844" s="967" t="s">
        <v>1965</v>
      </c>
      <c r="E844" s="967"/>
      <c r="F844" s="967"/>
      <c r="H844" s="267"/>
      <c r="I844" s="267"/>
    </row>
    <row r="845" spans="1:9" ht="14.4">
      <c r="A845" s="271"/>
      <c r="B845" s="271"/>
      <c r="D845" s="24"/>
      <c r="E845" s="210"/>
      <c r="F845" s="210"/>
      <c r="H845" s="267"/>
      <c r="I845" s="267"/>
    </row>
    <row r="846" spans="1:9" ht="13.2">
      <c r="B846" s="616" t="s">
        <v>1438</v>
      </c>
      <c r="C846" s="207"/>
      <c r="D846" s="974" t="s">
        <v>1519</v>
      </c>
      <c r="E846" s="974"/>
      <c r="F846" s="974"/>
      <c r="H846" s="267"/>
      <c r="I846" s="267"/>
    </row>
    <row r="847" spans="1:9" ht="13.2">
      <c r="A847" s="18"/>
      <c r="B847" s="18"/>
      <c r="C847" s="207"/>
      <c r="D847" s="3" t="s">
        <v>1496</v>
      </c>
      <c r="E847" s="975" t="s">
        <v>2169</v>
      </c>
      <c r="F847" s="975"/>
      <c r="H847" s="267"/>
      <c r="I847" s="267"/>
    </row>
    <row r="848" spans="1:9" ht="13.2">
      <c r="A848" s="18"/>
      <c r="B848" s="18"/>
      <c r="C848" s="207"/>
      <c r="D848" s="213"/>
      <c r="H848" s="267"/>
      <c r="I848" s="267"/>
    </row>
    <row r="849" spans="1:9" ht="13.2">
      <c r="A849" s="18"/>
      <c r="B849" s="616" t="s">
        <v>131</v>
      </c>
      <c r="C849" s="207"/>
      <c r="D849" s="1020" t="s">
        <v>1748</v>
      </c>
      <c r="E849" s="1020"/>
      <c r="F849" s="1020"/>
      <c r="H849" s="267"/>
      <c r="I849" s="267"/>
    </row>
    <row r="850" spans="1:9" ht="13.2">
      <c r="A850" s="18"/>
      <c r="B850" s="18"/>
      <c r="C850" s="207"/>
      <c r="D850" s="1020"/>
      <c r="E850" s="1020"/>
      <c r="F850" s="1020"/>
      <c r="H850" s="267"/>
      <c r="I850" s="267"/>
    </row>
    <row r="851" spans="1:9" ht="13.2">
      <c r="A851" s="18"/>
      <c r="B851" s="18"/>
      <c r="C851" s="207"/>
      <c r="D851" s="1020"/>
      <c r="E851" s="1020"/>
      <c r="F851" s="1020"/>
      <c r="H851" s="267"/>
      <c r="I851" s="267"/>
    </row>
    <row r="852" spans="1:9" ht="13.2">
      <c r="A852" s="18"/>
      <c r="B852" s="18"/>
      <c r="C852" s="207"/>
      <c r="D852" s="1020"/>
      <c r="E852" s="1020"/>
      <c r="F852" s="1020"/>
      <c r="H852" s="267"/>
      <c r="I852" s="267"/>
    </row>
    <row r="853" spans="1:9" ht="13.2">
      <c r="A853" s="18"/>
      <c r="B853" s="18"/>
      <c r="C853" s="207"/>
      <c r="D853" s="1020"/>
      <c r="E853" s="1020"/>
      <c r="F853" s="1020"/>
      <c r="H853" s="267"/>
      <c r="I853" s="267"/>
    </row>
    <row r="854" spans="1:9" ht="13.2">
      <c r="A854" s="18"/>
      <c r="B854" s="18"/>
      <c r="C854" s="207"/>
      <c r="D854" s="1020"/>
      <c r="E854" s="1020"/>
      <c r="F854" s="1020"/>
      <c r="H854" s="267"/>
      <c r="I854" s="267"/>
    </row>
    <row r="855" spans="1:9" ht="13.2">
      <c r="A855" s="18"/>
      <c r="B855" s="18"/>
      <c r="C855" s="207"/>
      <c r="D855" s="1020"/>
      <c r="E855" s="1020"/>
      <c r="F855" s="1020"/>
      <c r="H855" s="267"/>
      <c r="I855" s="267"/>
    </row>
    <row r="856" spans="1:9" ht="13.2">
      <c r="A856" s="18"/>
      <c r="B856" s="18"/>
      <c r="C856" s="207"/>
      <c r="D856" s="1020"/>
      <c r="E856" s="1020"/>
      <c r="F856" s="1020"/>
      <c r="H856" s="267"/>
      <c r="I856" s="267"/>
    </row>
    <row r="857" spans="1:9" ht="13.2">
      <c r="A857" s="18"/>
      <c r="B857" s="18"/>
      <c r="C857" s="207"/>
      <c r="D857" s="1020"/>
      <c r="E857" s="1020"/>
      <c r="F857" s="1020"/>
      <c r="H857" s="267"/>
      <c r="I857" s="267"/>
    </row>
    <row r="858" spans="1:9" ht="13.2">
      <c r="A858" s="18"/>
      <c r="B858" s="18"/>
      <c r="C858" s="207"/>
      <c r="D858" s="213"/>
      <c r="H858" s="267"/>
      <c r="I858" s="267"/>
    </row>
    <row r="859" spans="1:9" ht="14.4">
      <c r="A859" s="271"/>
      <c r="B859" s="616" t="s">
        <v>1438</v>
      </c>
      <c r="C859" s="207"/>
      <c r="D859" s="974" t="s">
        <v>1520</v>
      </c>
      <c r="E859" s="974"/>
      <c r="F859" s="974"/>
      <c r="H859" s="267"/>
      <c r="I859" s="267"/>
    </row>
    <row r="860" spans="1:9" ht="14.4">
      <c r="A860" s="271"/>
      <c r="B860" s="271"/>
      <c r="C860" s="207"/>
      <c r="D860" s="974"/>
      <c r="E860" s="974"/>
      <c r="F860" s="974"/>
      <c r="H860" s="267"/>
      <c r="I860" s="267"/>
    </row>
    <row r="861" spans="1:9" ht="14.4">
      <c r="A861" s="271"/>
      <c r="B861" s="271"/>
      <c r="C861" s="207"/>
      <c r="D861" s="974"/>
      <c r="E861" s="974"/>
      <c r="F861" s="974"/>
      <c r="H861" s="267"/>
      <c r="I861" s="267"/>
    </row>
    <row r="862" spans="1:9" ht="14.4">
      <c r="A862" s="271"/>
      <c r="B862" s="271"/>
      <c r="C862" s="207"/>
      <c r="D862" s="44"/>
      <c r="H862" s="267"/>
      <c r="I862" s="267"/>
    </row>
    <row r="863" spans="1:9" ht="13.2">
      <c r="A863" s="423"/>
      <c r="B863" s="616" t="s">
        <v>131</v>
      </c>
      <c r="C863" s="207"/>
      <c r="D863" s="1001" t="s">
        <v>1521</v>
      </c>
      <c r="E863" s="1001"/>
      <c r="F863" s="1001"/>
      <c r="H863" s="267"/>
      <c r="I863" s="267"/>
    </row>
    <row r="864" spans="1:9" ht="13.2">
      <c r="B864" s="423"/>
      <c r="C864" s="207"/>
      <c r="D864" s="1001"/>
      <c r="E864" s="1001"/>
      <c r="F864" s="1001"/>
      <c r="H864" s="267"/>
      <c r="I864" s="267"/>
    </row>
    <row r="865" spans="1:9" ht="14.25" customHeight="1">
      <c r="A865" s="271"/>
      <c r="C865" s="207"/>
      <c r="D865" s="974" t="s">
        <v>2267</v>
      </c>
      <c r="E865" s="974"/>
      <c r="F865" s="974"/>
      <c r="H865" s="267"/>
      <c r="I865" s="267"/>
    </row>
    <row r="866" spans="1:9" ht="14.4">
      <c r="A866" s="271"/>
      <c r="B866" s="271"/>
      <c r="C866" s="207"/>
      <c r="D866" s="974"/>
      <c r="E866" s="974"/>
      <c r="F866" s="974"/>
      <c r="H866" s="267"/>
      <c r="I866" s="267"/>
    </row>
    <row r="867" spans="1:9" ht="14.4">
      <c r="A867" s="271"/>
      <c r="B867" s="271"/>
      <c r="C867" s="207"/>
      <c r="D867" s="974"/>
      <c r="E867" s="974"/>
      <c r="F867" s="974"/>
      <c r="H867" s="267"/>
      <c r="I867" s="267"/>
    </row>
    <row r="868" spans="1:9" ht="14.4">
      <c r="A868" s="271"/>
      <c r="B868" s="271"/>
      <c r="C868" s="207"/>
      <c r="D868" s="974"/>
      <c r="E868" s="974"/>
      <c r="F868" s="974"/>
      <c r="H868" s="267"/>
      <c r="I868" s="267"/>
    </row>
    <row r="869" spans="1:9" ht="14.4">
      <c r="A869" s="271"/>
      <c r="B869" s="271"/>
      <c r="C869" s="207"/>
      <c r="D869" s="974"/>
      <c r="E869" s="974"/>
      <c r="F869" s="974"/>
      <c r="H869" s="267"/>
      <c r="I869" s="267"/>
    </row>
    <row r="870" spans="1:9" ht="14.25" customHeight="1">
      <c r="A870" s="271"/>
      <c r="B870" s="271"/>
      <c r="C870" s="207"/>
      <c r="D870" s="974"/>
      <c r="E870" s="974"/>
      <c r="F870" s="974"/>
      <c r="H870" s="267"/>
      <c r="I870" s="267"/>
    </row>
    <row r="871" spans="1:9" ht="14.4">
      <c r="A871" s="271"/>
      <c r="B871" s="271"/>
      <c r="C871" s="207"/>
      <c r="D871" s="44"/>
      <c r="H871" s="267"/>
      <c r="I871" s="267"/>
    </row>
    <row r="872" spans="1:9" ht="14.4">
      <c r="A872" s="271"/>
      <c r="B872" s="616" t="s">
        <v>131</v>
      </c>
      <c r="C872" s="207"/>
      <c r="D872" s="974" t="s">
        <v>1221</v>
      </c>
      <c r="E872" s="974"/>
      <c r="F872" s="974"/>
      <c r="H872" s="267"/>
      <c r="I872" s="267"/>
    </row>
    <row r="873" spans="1:9" ht="14.4">
      <c r="A873" s="271"/>
      <c r="B873" s="271"/>
      <c r="C873" s="207"/>
      <c r="D873" s="974" t="s">
        <v>1222</v>
      </c>
      <c r="E873" s="974"/>
      <c r="F873" s="974"/>
      <c r="H873" s="267"/>
      <c r="I873" s="267"/>
    </row>
    <row r="874" spans="1:9" ht="14.4">
      <c r="A874" s="271"/>
      <c r="B874" s="271"/>
      <c r="C874" s="207"/>
      <c r="D874" s="3" t="s">
        <v>1495</v>
      </c>
      <c r="E874" s="975" t="s">
        <v>2171</v>
      </c>
      <c r="F874" s="975"/>
      <c r="H874" s="267"/>
      <c r="I874" s="267"/>
    </row>
    <row r="875" spans="1:9" ht="14.4">
      <c r="A875" s="271"/>
      <c r="B875" s="271"/>
      <c r="C875" s="207"/>
      <c r="D875" s="44"/>
      <c r="H875" s="267"/>
      <c r="I875" s="267"/>
    </row>
    <row r="876" spans="1:9" ht="14.4">
      <c r="A876" s="271"/>
      <c r="B876" s="616" t="s">
        <v>131</v>
      </c>
      <c r="C876" s="207"/>
      <c r="D876" s="974" t="s">
        <v>1522</v>
      </c>
      <c r="E876" s="974"/>
      <c r="F876" s="974"/>
      <c r="H876" s="267"/>
      <c r="I876" s="267"/>
    </row>
    <row r="877" spans="1:9" ht="14.4">
      <c r="A877" s="271"/>
      <c r="B877" s="271"/>
      <c r="C877" s="207"/>
      <c r="D877" s="974"/>
      <c r="E877" s="974"/>
      <c r="F877" s="974"/>
      <c r="H877" s="267"/>
      <c r="I877" s="267"/>
    </row>
    <row r="878" spans="1:9" ht="14.4">
      <c r="A878" s="271"/>
      <c r="B878" s="271"/>
      <c r="C878" s="207"/>
      <c r="D878" s="974"/>
      <c r="E878" s="974"/>
      <c r="F878" s="974"/>
      <c r="H878" s="267"/>
      <c r="I878" s="267"/>
    </row>
    <row r="879" spans="1:9" ht="14.4">
      <c r="A879" s="271"/>
      <c r="B879" s="271"/>
      <c r="C879" s="207"/>
      <c r="D879" s="974"/>
      <c r="E879" s="974"/>
      <c r="F879" s="974"/>
      <c r="H879" s="267"/>
      <c r="I879" s="267"/>
    </row>
    <row r="880" spans="1:9" ht="13.2">
      <c r="A880" s="190"/>
      <c r="B880" s="190"/>
      <c r="C880" s="190"/>
      <c r="D880" s="44"/>
      <c r="H880" s="267"/>
      <c r="I880" s="267"/>
    </row>
    <row r="881" spans="1:9" ht="13.2">
      <c r="A881" s="272" t="s">
        <v>1464</v>
      </c>
      <c r="B881" s="272"/>
      <c r="C881" s="618"/>
      <c r="D881" s="618"/>
      <c r="E881" s="618"/>
      <c r="F881" s="618"/>
      <c r="G881" s="618"/>
      <c r="H881" s="267"/>
      <c r="I881" s="267"/>
    </row>
    <row r="882" spans="1:9" ht="13.2">
      <c r="A882" s="190"/>
      <c r="B882" s="190"/>
      <c r="C882" s="190"/>
      <c r="D882" s="212"/>
      <c r="H882" s="267"/>
      <c r="I882" s="267"/>
    </row>
    <row r="883" spans="1:9" ht="13.2">
      <c r="C883" s="191"/>
      <c r="D883" s="995" t="s">
        <v>1582</v>
      </c>
      <c r="E883" s="995"/>
      <c r="F883" s="995"/>
      <c r="G883" s="188"/>
      <c r="H883" s="267"/>
      <c r="I883" s="267"/>
    </row>
    <row r="884" spans="1:9" ht="13.2">
      <c r="C884" s="191"/>
      <c r="D884" s="1008" t="s">
        <v>1966</v>
      </c>
      <c r="E884" s="1009"/>
      <c r="F884" s="1009"/>
      <c r="G884" s="188"/>
      <c r="H884" s="267"/>
      <c r="I884" s="267"/>
    </row>
    <row r="885" spans="1:9" ht="13.2">
      <c r="C885" s="191"/>
      <c r="D885" s="647"/>
      <c r="E885" s="647"/>
      <c r="F885" s="647"/>
      <c r="G885" s="188"/>
      <c r="H885" s="267"/>
      <c r="I885" s="267"/>
    </row>
    <row r="886" spans="1:9" ht="14.4">
      <c r="A886" s="271"/>
      <c r="B886" s="616" t="s">
        <v>1438</v>
      </c>
      <c r="D886" s="994" t="s">
        <v>1541</v>
      </c>
      <c r="E886" s="994"/>
      <c r="F886" s="994"/>
      <c r="G886" s="188"/>
      <c r="H886" s="267"/>
      <c r="I886" s="267"/>
    </row>
    <row r="887" spans="1:9" ht="13.2">
      <c r="D887" s="3" t="s">
        <v>1495</v>
      </c>
      <c r="E887" s="1007" t="s">
        <v>2171</v>
      </c>
      <c r="F887" s="1007"/>
      <c r="G887" s="188"/>
    </row>
    <row r="888" spans="1:9" ht="13.2">
      <c r="D888" s="44"/>
      <c r="E888" s="188"/>
      <c r="F888" s="188"/>
      <c r="G888" s="188"/>
      <c r="H888" s="267"/>
      <c r="I888" s="267"/>
    </row>
    <row r="889" spans="1:9" ht="14.4">
      <c r="A889" s="271"/>
      <c r="B889" s="616" t="s">
        <v>1438</v>
      </c>
      <c r="D889" s="967" t="s">
        <v>1969</v>
      </c>
      <c r="E889" s="1037"/>
      <c r="F889" s="1037"/>
    </row>
    <row r="890" spans="1:9" ht="12.6" customHeight="1">
      <c r="D890" s="1037"/>
      <c r="E890" s="1037"/>
      <c r="F890" s="1037"/>
    </row>
    <row r="891" spans="1:9" ht="14.4">
      <c r="A891" s="271"/>
      <c r="B891" s="271"/>
      <c r="D891" s="44"/>
      <c r="E891" s="188"/>
      <c r="F891" s="188"/>
      <c r="G891" s="188"/>
      <c r="H891" s="267"/>
      <c r="I891" s="267"/>
    </row>
    <row r="892" spans="1:9" ht="13.2">
      <c r="B892" s="616" t="s">
        <v>131</v>
      </c>
      <c r="D892" s="1003" t="s">
        <v>1750</v>
      </c>
      <c r="E892" s="1003"/>
      <c r="F892" s="1003"/>
      <c r="G892" s="188"/>
      <c r="H892" s="267"/>
      <c r="I892" s="267"/>
    </row>
    <row r="893" spans="1:9" ht="29.4" customHeight="1">
      <c r="B893" s="572"/>
      <c r="D893" s="1003"/>
      <c r="E893" s="1003"/>
      <c r="F893" s="1003"/>
      <c r="G893" s="188"/>
      <c r="H893" s="267"/>
      <c r="I893" s="267"/>
    </row>
    <row r="894" spans="1:9" ht="14.4">
      <c r="A894" s="271"/>
      <c r="B894"/>
      <c r="D894" s="974" t="s">
        <v>2267</v>
      </c>
      <c r="E894" s="974"/>
      <c r="F894" s="974"/>
      <c r="G894" s="188"/>
      <c r="H894" s="267"/>
      <c r="I894" s="267"/>
    </row>
    <row r="895" spans="1:9" ht="14.4">
      <c r="A895" s="271"/>
      <c r="B895" s="271"/>
      <c r="D895" s="974"/>
      <c r="E895" s="974"/>
      <c r="F895" s="974"/>
      <c r="G895" s="188"/>
      <c r="H895" s="267"/>
      <c r="I895" s="267"/>
    </row>
    <row r="896" spans="1:9" ht="14.4">
      <c r="A896" s="271"/>
      <c r="B896" s="271"/>
      <c r="D896" s="974"/>
      <c r="E896" s="974"/>
      <c r="F896" s="974"/>
      <c r="G896" s="188"/>
      <c r="H896" s="267"/>
      <c r="I896" s="267"/>
    </row>
    <row r="897" spans="1:9" ht="14.4">
      <c r="A897" s="271"/>
      <c r="B897" s="271"/>
      <c r="D897" s="974"/>
      <c r="E897" s="974"/>
      <c r="F897" s="974"/>
      <c r="G897" s="188"/>
      <c r="H897" s="267"/>
      <c r="I897" s="267"/>
    </row>
    <row r="898" spans="1:9" ht="14.4">
      <c r="A898" s="271"/>
      <c r="B898" s="271"/>
      <c r="D898" s="974"/>
      <c r="E898" s="974"/>
      <c r="F898" s="974"/>
      <c r="G898" s="188"/>
      <c r="H898" s="267"/>
      <c r="I898" s="267"/>
    </row>
    <row r="899" spans="1:9" ht="14.4">
      <c r="A899" s="271"/>
      <c r="B899" s="271"/>
      <c r="D899" s="974"/>
      <c r="E899" s="974"/>
      <c r="F899" s="974"/>
      <c r="G899" s="188"/>
      <c r="H899" s="267"/>
      <c r="I899" s="267"/>
    </row>
    <row r="900" spans="1:9" ht="14.4">
      <c r="A900" s="271"/>
      <c r="B900" s="271"/>
      <c r="D900" s="44"/>
      <c r="E900" s="188"/>
      <c r="F900" s="188"/>
      <c r="G900" s="188"/>
      <c r="H900" s="267"/>
      <c r="I900" s="267"/>
    </row>
    <row r="901" spans="1:9" ht="14.4">
      <c r="A901" s="271"/>
      <c r="B901" s="616" t="s">
        <v>131</v>
      </c>
      <c r="D901" s="1004" t="s">
        <v>1221</v>
      </c>
      <c r="E901" s="1004"/>
      <c r="F901" s="1004"/>
      <c r="G901" s="188"/>
      <c r="H901" s="267"/>
      <c r="I901" s="267"/>
    </row>
    <row r="902" spans="1:9" ht="14.4">
      <c r="A902" s="271"/>
      <c r="B902" s="271"/>
      <c r="D902" s="1004" t="s">
        <v>1222</v>
      </c>
      <c r="E902" s="1004"/>
      <c r="F902" s="1004"/>
      <c r="G902" s="188"/>
      <c r="H902" s="267"/>
      <c r="I902" s="267"/>
    </row>
    <row r="903" spans="1:9" ht="14.4">
      <c r="A903" s="271"/>
      <c r="B903" s="271"/>
      <c r="D903" s="3" t="s">
        <v>1542</v>
      </c>
      <c r="E903" s="1005" t="s">
        <v>2171</v>
      </c>
      <c r="F903" s="1005"/>
      <c r="G903" s="188"/>
      <c r="H903" s="267"/>
      <c r="I903" s="267"/>
    </row>
    <row r="904" spans="1:9" ht="14.4">
      <c r="A904" s="271"/>
      <c r="B904" s="271"/>
      <c r="D904" s="44"/>
      <c r="E904" s="188"/>
      <c r="F904" s="188"/>
      <c r="G904" s="188"/>
      <c r="H904" s="267"/>
      <c r="I904" s="267"/>
    </row>
    <row r="905" spans="1:9" ht="14.4">
      <c r="A905" s="271"/>
      <c r="B905" s="616" t="s">
        <v>131</v>
      </c>
      <c r="D905" s="974" t="s">
        <v>1522</v>
      </c>
      <c r="E905" s="974"/>
      <c r="F905" s="974"/>
      <c r="G905" s="188"/>
      <c r="H905" s="267"/>
      <c r="I905" s="267"/>
    </row>
    <row r="906" spans="1:9" ht="14.4">
      <c r="A906" s="271"/>
      <c r="B906" s="271"/>
      <c r="D906" s="974"/>
      <c r="E906" s="974"/>
      <c r="F906" s="974"/>
      <c r="G906" s="188"/>
      <c r="H906" s="267"/>
      <c r="I906" s="267"/>
    </row>
    <row r="907" spans="1:9" ht="14.4">
      <c r="A907" s="271"/>
      <c r="B907" s="271"/>
      <c r="D907" s="974"/>
      <c r="E907" s="974"/>
      <c r="F907" s="974"/>
      <c r="G907" s="188"/>
      <c r="H907" s="267"/>
      <c r="I907" s="267"/>
    </row>
    <row r="908" spans="1:9" ht="14.4">
      <c r="A908" s="271"/>
      <c r="B908" s="271"/>
      <c r="D908" s="974"/>
      <c r="E908" s="974"/>
      <c r="F908" s="974"/>
      <c r="G908" s="188"/>
      <c r="H908" s="267"/>
      <c r="I908" s="267"/>
    </row>
    <row r="909" spans="1:9" ht="13.2">
      <c r="A909" s="44"/>
      <c r="B909" s="44"/>
      <c r="C909" s="207"/>
      <c r="D909" s="188"/>
      <c r="E909" s="188"/>
      <c r="F909" s="188"/>
      <c r="G909" s="188"/>
      <c r="H909" s="267"/>
      <c r="I909" s="267"/>
    </row>
    <row r="910" spans="1:9" ht="13.2">
      <c r="A910" s="1028" t="s">
        <v>1465</v>
      </c>
      <c r="B910" s="1028"/>
      <c r="C910" s="1028"/>
      <c r="D910" s="1028"/>
      <c r="E910" s="1028"/>
      <c r="F910" s="1028"/>
      <c r="G910" s="1028"/>
      <c r="H910" s="267"/>
      <c r="I910" s="267"/>
    </row>
    <row r="911" spans="1:9" ht="13.2">
      <c r="A911" s="44"/>
      <c r="B911" s="44"/>
      <c r="C911" s="207"/>
      <c r="D911" s="188"/>
      <c r="E911" s="188"/>
      <c r="F911" s="188"/>
      <c r="G911" s="188"/>
      <c r="H911" s="267"/>
      <c r="I911" s="267"/>
    </row>
    <row r="912" spans="1:9" ht="13.2">
      <c r="C912" s="207"/>
      <c r="D912" s="998" t="s">
        <v>1703</v>
      </c>
      <c r="E912" s="998"/>
      <c r="F912" s="998"/>
      <c r="G912" s="188"/>
      <c r="H912" s="267"/>
      <c r="I912" s="267"/>
    </row>
    <row r="913" spans="1:9" ht="13.2">
      <c r="A913" s="190"/>
      <c r="B913" s="190"/>
      <c r="C913" s="190"/>
      <c r="D913" s="994" t="s">
        <v>1540</v>
      </c>
      <c r="E913" s="994"/>
      <c r="F913" s="994"/>
      <c r="G913" s="188"/>
      <c r="H913" s="267"/>
      <c r="I913" s="267"/>
    </row>
    <row r="914" spans="1:9" ht="13.2">
      <c r="A914" s="190"/>
      <c r="B914" s="190"/>
      <c r="C914" s="190"/>
      <c r="F914" s="188"/>
      <c r="G914" s="188"/>
      <c r="H914" s="267"/>
      <c r="I914" s="267"/>
    </row>
    <row r="915" spans="1:9" ht="13.65" customHeight="1">
      <c r="A915" s="190"/>
      <c r="B915" s="616" t="s">
        <v>131</v>
      </c>
      <c r="C915" s="190"/>
      <c r="D915" s="1001" t="s">
        <v>1713</v>
      </c>
      <c r="E915" s="1001"/>
      <c r="F915" s="1001"/>
      <c r="G915" s="188"/>
      <c r="H915" s="267"/>
      <c r="I915" s="267"/>
    </row>
    <row r="916" spans="1:9" ht="13.2">
      <c r="A916" s="190"/>
      <c r="B916" s="190"/>
      <c r="C916" s="190"/>
      <c r="D916" s="1001"/>
      <c r="E916" s="1001"/>
      <c r="F916" s="1001"/>
      <c r="G916" s="188"/>
      <c r="H916" s="267"/>
      <c r="I916" s="267"/>
    </row>
    <row r="917" spans="1:9" ht="13.2">
      <c r="A917" s="190"/>
      <c r="B917" s="190"/>
      <c r="C917" s="190"/>
      <c r="D917" s="1001"/>
      <c r="E917" s="1001"/>
      <c r="F917" s="1001"/>
      <c r="G917" s="188"/>
      <c r="H917" s="267"/>
      <c r="I917" s="267"/>
    </row>
    <row r="918" spans="1:9" ht="13.2">
      <c r="A918" s="190"/>
      <c r="B918" s="190"/>
      <c r="C918" s="190"/>
      <c r="D918" s="1001"/>
      <c r="E918" s="1001"/>
      <c r="F918" s="1001"/>
      <c r="G918" s="188"/>
      <c r="H918" s="267"/>
      <c r="I918" s="267"/>
    </row>
    <row r="919" spans="1:9" ht="13.2">
      <c r="A919" s="190"/>
      <c r="B919" s="190"/>
      <c r="C919" s="190"/>
      <c r="D919" s="1001"/>
      <c r="E919" s="1001"/>
      <c r="F919" s="1001"/>
      <c r="G919" s="188"/>
      <c r="H919" s="267"/>
      <c r="I919" s="267"/>
    </row>
    <row r="920" spans="1:9" ht="13.2">
      <c r="A920" s="191"/>
      <c r="B920" s="191"/>
      <c r="C920" s="191"/>
      <c r="F920" s="188"/>
      <c r="G920" s="188"/>
      <c r="H920" s="267"/>
      <c r="I920" s="267"/>
    </row>
    <row r="921" spans="1:9" ht="14.25" customHeight="1">
      <c r="A921" s="271"/>
      <c r="B921" s="616" t="s">
        <v>1438</v>
      </c>
      <c r="C921" s="191"/>
      <c r="D921" s="975" t="s">
        <v>1799</v>
      </c>
      <c r="E921" s="975"/>
      <c r="F921" s="975"/>
      <c r="G921" s="188"/>
      <c r="H921" s="267"/>
      <c r="I921" s="267"/>
    </row>
    <row r="922" spans="1:9" ht="14.25" customHeight="1">
      <c r="A922" s="271"/>
      <c r="B922" s="271"/>
      <c r="C922" s="191"/>
      <c r="D922" s="975"/>
      <c r="E922" s="975"/>
      <c r="F922" s="975"/>
      <c r="G922" s="188"/>
      <c r="H922" s="267"/>
      <c r="I922" s="267"/>
    </row>
    <row r="923" spans="1:9" ht="14.25" customHeight="1">
      <c r="A923" s="271"/>
      <c r="B923" s="271"/>
      <c r="C923" s="191"/>
      <c r="D923" s="975"/>
      <c r="E923" s="975"/>
      <c r="F923" s="975"/>
      <c r="G923" s="188"/>
      <c r="H923" s="267"/>
      <c r="I923" s="267"/>
    </row>
    <row r="924" spans="1:9" ht="14.25" customHeight="1">
      <c r="A924" s="271"/>
      <c r="B924" s="271"/>
      <c r="C924" s="191"/>
      <c r="D924" s="975"/>
      <c r="E924" s="975"/>
      <c r="F924" s="975"/>
      <c r="G924" s="188"/>
      <c r="H924" s="267"/>
      <c r="I924" s="267"/>
    </row>
    <row r="925" spans="1:9" ht="14.25" customHeight="1">
      <c r="A925" s="191"/>
      <c r="B925" s="191"/>
      <c r="C925" s="191"/>
      <c r="D925" s="975"/>
      <c r="E925" s="975"/>
      <c r="F925" s="975"/>
      <c r="G925" s="188"/>
      <c r="H925" s="267"/>
      <c r="I925" s="267"/>
    </row>
    <row r="926" spans="1:9" ht="14.25" customHeight="1">
      <c r="A926" s="191"/>
      <c r="B926" s="191"/>
      <c r="C926" s="191"/>
      <c r="D926" s="975"/>
      <c r="E926" s="975"/>
      <c r="F926" s="975"/>
      <c r="G926" s="188"/>
      <c r="H926" s="267"/>
      <c r="I926" s="267"/>
    </row>
    <row r="927" spans="1:9" ht="14.25" customHeight="1">
      <c r="A927" s="191"/>
      <c r="B927" s="191"/>
      <c r="C927" s="191"/>
      <c r="D927" s="975"/>
      <c r="E927" s="975"/>
      <c r="F927" s="975"/>
      <c r="G927" s="188"/>
      <c r="H927" s="267"/>
      <c r="I927" s="267"/>
    </row>
    <row r="928" spans="1:9" ht="14.25" customHeight="1">
      <c r="A928" s="191"/>
      <c r="B928" s="191"/>
      <c r="C928" s="191"/>
      <c r="D928" s="3"/>
      <c r="F928" s="188"/>
      <c r="G928" s="188"/>
      <c r="H928" s="267"/>
      <c r="I928" s="267"/>
    </row>
    <row r="929" spans="1:9" s="324" customFormat="1" ht="14.25" customHeight="1">
      <c r="A929" s="359"/>
      <c r="B929" s="616" t="s">
        <v>131</v>
      </c>
      <c r="C929" s="360"/>
      <c r="D929" s="975" t="s">
        <v>1800</v>
      </c>
      <c r="E929" s="975"/>
      <c r="F929" s="975"/>
      <c r="G929" s="362"/>
      <c r="H929" s="363"/>
      <c r="I929" s="363"/>
    </row>
    <row r="930" spans="1:9" s="324" customFormat="1" ht="14.25" customHeight="1">
      <c r="A930" s="359"/>
      <c r="B930" s="359"/>
      <c r="C930" s="360"/>
      <c r="D930" s="975"/>
      <c r="E930" s="975"/>
      <c r="F930" s="975"/>
      <c r="G930" s="362"/>
      <c r="H930" s="363"/>
      <c r="I930" s="363"/>
    </row>
    <row r="931" spans="1:9" s="324" customFormat="1" ht="14.25" customHeight="1">
      <c r="A931" s="359"/>
      <c r="B931" s="359"/>
      <c r="C931" s="360"/>
      <c r="D931" s="975"/>
      <c r="E931" s="975"/>
      <c r="F931" s="975"/>
      <c r="G931" s="362"/>
      <c r="H931" s="363"/>
      <c r="I931" s="363"/>
    </row>
    <row r="932" spans="1:9" s="324" customFormat="1" ht="14.25" customHeight="1">
      <c r="A932" s="359"/>
      <c r="B932" s="359"/>
      <c r="C932" s="360"/>
      <c r="D932" s="975"/>
      <c r="E932" s="975"/>
      <c r="F932" s="975"/>
      <c r="G932" s="362"/>
      <c r="H932" s="363"/>
      <c r="I932" s="363"/>
    </row>
    <row r="933" spans="1:9" s="324" customFormat="1" ht="14.25" customHeight="1">
      <c r="A933" s="359"/>
      <c r="B933" s="359"/>
      <c r="C933" s="360"/>
      <c r="D933" s="975"/>
      <c r="E933" s="975"/>
      <c r="F933" s="975"/>
      <c r="G933" s="362"/>
      <c r="H933" s="363"/>
      <c r="I933" s="363"/>
    </row>
    <row r="934" spans="1:9" s="324" customFormat="1" ht="14.4">
      <c r="A934" s="359"/>
      <c r="B934" s="359"/>
      <c r="C934" s="360"/>
      <c r="D934" s="975"/>
      <c r="E934" s="975"/>
      <c r="F934" s="975"/>
      <c r="G934" s="362"/>
      <c r="H934" s="363"/>
      <c r="I934" s="363"/>
    </row>
    <row r="935" spans="1:9" s="324" customFormat="1" ht="14.25" customHeight="1">
      <c r="A935" s="359"/>
      <c r="B935" s="359"/>
      <c r="C935" s="360"/>
      <c r="D935" s="975"/>
      <c r="E935" s="975"/>
      <c r="F935" s="975"/>
      <c r="G935" s="362"/>
      <c r="H935" s="363"/>
      <c r="I935" s="363"/>
    </row>
    <row r="936" spans="1:9" s="324" customFormat="1" ht="14.25" customHeight="1">
      <c r="A936" s="359"/>
      <c r="B936" s="359"/>
      <c r="C936" s="360"/>
      <c r="D936" s="975"/>
      <c r="E936" s="975"/>
      <c r="F936" s="975"/>
      <c r="G936" s="362"/>
      <c r="H936" s="363"/>
      <c r="I936" s="363"/>
    </row>
    <row r="937" spans="1:9" s="324" customFormat="1" ht="14.25" customHeight="1">
      <c r="A937" s="359"/>
      <c r="B937" s="359"/>
      <c r="C937" s="360"/>
      <c r="D937" s="975"/>
      <c r="E937" s="975"/>
      <c r="F937" s="975"/>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02" t="s">
        <v>1714</v>
      </c>
      <c r="E939" s="1002"/>
      <c r="F939" s="1002"/>
      <c r="G939" s="188"/>
      <c r="H939" s="267"/>
      <c r="I939" s="267"/>
    </row>
    <row r="940" spans="1:9" ht="14.25" customHeight="1">
      <c r="A940" s="271"/>
      <c r="B940" s="271"/>
      <c r="C940" s="191"/>
      <c r="D940" s="1002"/>
      <c r="E940" s="1002"/>
      <c r="F940" s="1002"/>
      <c r="G940" s="188"/>
      <c r="H940" s="267"/>
      <c r="I940" s="267"/>
    </row>
    <row r="941" spans="1:9" ht="14.25" customHeight="1">
      <c r="A941" s="271"/>
      <c r="B941" s="271"/>
      <c r="C941" s="191"/>
      <c r="D941" s="1002"/>
      <c r="E941" s="1002"/>
      <c r="F941" s="1002"/>
      <c r="G941" s="188"/>
      <c r="H941" s="267"/>
      <c r="I941" s="267"/>
    </row>
    <row r="942" spans="1:9" ht="14.25" customHeight="1">
      <c r="A942" s="271"/>
      <c r="B942" s="271"/>
      <c r="C942" s="191"/>
      <c r="D942" s="1002"/>
      <c r="E942" s="1002"/>
      <c r="F942" s="1002"/>
      <c r="G942" s="188"/>
      <c r="H942" s="267"/>
      <c r="I942" s="267"/>
    </row>
    <row r="943" spans="1:9" ht="14.25" customHeight="1">
      <c r="A943" s="271"/>
      <c r="B943" s="271"/>
      <c r="C943" s="191"/>
      <c r="D943" s="1002"/>
      <c r="E943" s="1002"/>
      <c r="F943" s="1002"/>
      <c r="G943" s="188"/>
      <c r="H943" s="267"/>
      <c r="I943" s="267"/>
    </row>
    <row r="944" spans="1:9" ht="14.25" customHeight="1">
      <c r="A944" s="271"/>
      <c r="B944" s="271"/>
      <c r="C944" s="191"/>
      <c r="D944" s="1002"/>
      <c r="E944" s="1002"/>
      <c r="F944" s="1002"/>
      <c r="G944" s="188"/>
      <c r="H944" s="267"/>
      <c r="I944" s="267"/>
    </row>
    <row r="945" spans="1:9" ht="14.25" customHeight="1">
      <c r="A945" s="271"/>
      <c r="B945" s="271"/>
      <c r="C945" s="191"/>
      <c r="D945" s="1002"/>
      <c r="E945" s="1002"/>
      <c r="F945" s="1002"/>
      <c r="G945" s="188"/>
      <c r="H945" s="267"/>
      <c r="I945" s="267"/>
    </row>
    <row r="946" spans="1:9" ht="14.25" customHeight="1">
      <c r="A946" s="271"/>
      <c r="B946" s="271"/>
      <c r="C946" s="191"/>
      <c r="D946" s="377"/>
      <c r="F946" s="188"/>
      <c r="G946" s="188"/>
      <c r="H946" s="267"/>
      <c r="I946" s="267"/>
    </row>
    <row r="947" spans="1:9" s="452" customFormat="1" ht="14.4">
      <c r="A947" s="271"/>
      <c r="B947" s="616" t="s">
        <v>131</v>
      </c>
      <c r="C947" s="191"/>
      <c r="D947" s="975" t="s">
        <v>1715</v>
      </c>
      <c r="E947" s="975"/>
      <c r="F947" s="975"/>
      <c r="G947" s="188"/>
    </row>
    <row r="948" spans="1:9" s="452" customFormat="1" ht="14.4">
      <c r="A948" s="271"/>
      <c r="B948" s="271"/>
      <c r="C948" s="191"/>
      <c r="D948" s="975"/>
      <c r="E948" s="975"/>
      <c r="F948" s="975"/>
      <c r="G948" s="188"/>
    </row>
    <row r="949" spans="1:9" s="452" customFormat="1" ht="14.4">
      <c r="A949" s="271"/>
      <c r="B949" s="271"/>
      <c r="C949" s="191"/>
      <c r="D949" s="975"/>
      <c r="E949" s="975"/>
      <c r="F949" s="975"/>
      <c r="G949" s="188"/>
    </row>
    <row r="950" spans="1:9" s="452" customFormat="1" ht="14.4">
      <c r="A950" s="271"/>
      <c r="B950" s="271"/>
      <c r="C950" s="191"/>
      <c r="D950" s="975"/>
      <c r="E950" s="975"/>
      <c r="F950" s="975"/>
      <c r="G950" s="188"/>
    </row>
    <row r="951" spans="1:9" s="452" customFormat="1" ht="14.4">
      <c r="A951" s="271"/>
      <c r="B951" s="271"/>
      <c r="C951" s="191"/>
      <c r="D951" s="3"/>
      <c r="E951" s="5"/>
      <c r="F951" s="188"/>
      <c r="G951" s="188"/>
    </row>
    <row r="952" spans="1:9" ht="14.25" customHeight="1">
      <c r="A952" s="18"/>
      <c r="B952" s="18"/>
      <c r="C952" s="207"/>
      <c r="D952" s="974" t="s">
        <v>1716</v>
      </c>
      <c r="E952" s="974"/>
      <c r="F952" s="974"/>
      <c r="G952" s="188"/>
      <c r="H952" s="267"/>
      <c r="I952" s="267"/>
    </row>
    <row r="953" spans="1:9" ht="14.25" customHeight="1">
      <c r="A953" s="207"/>
      <c r="B953" s="207"/>
      <c r="C953" s="207"/>
      <c r="D953" s="974"/>
      <c r="E953" s="974"/>
      <c r="F953" s="974"/>
      <c r="G953" s="188"/>
      <c r="H953" s="267"/>
      <c r="I953" s="267"/>
    </row>
    <row r="954" spans="1:9" ht="14.25" customHeight="1">
      <c r="A954" s="207"/>
      <c r="B954" s="207"/>
      <c r="C954" s="207"/>
      <c r="D954" s="3"/>
      <c r="E954" s="188"/>
      <c r="F954" s="188"/>
      <c r="G954" s="188"/>
      <c r="H954" s="267"/>
      <c r="I954" s="267"/>
    </row>
    <row r="955" spans="1:9" ht="14.4">
      <c r="A955" s="271"/>
      <c r="B955" s="616" t="s">
        <v>1438</v>
      </c>
      <c r="D955" s="974" t="s">
        <v>1717</v>
      </c>
      <c r="E955" s="974"/>
      <c r="F955" s="974"/>
    </row>
    <row r="956" spans="1:9" ht="13.2">
      <c r="D956" s="974"/>
      <c r="E956" s="974"/>
      <c r="F956" s="974"/>
    </row>
    <row r="957" spans="1:9" ht="14.25" customHeight="1">
      <c r="A957" s="207"/>
      <c r="B957" s="207"/>
      <c r="C957" s="207"/>
      <c r="D957" s="3"/>
      <c r="E957" s="188"/>
      <c r="F957" s="188"/>
      <c r="G957" s="188"/>
      <c r="H957" s="267"/>
      <c r="I957" s="267"/>
    </row>
    <row r="958" spans="1:9" ht="14.25" customHeight="1">
      <c r="A958" s="191"/>
      <c r="B958" s="191"/>
      <c r="C958" s="191"/>
      <c r="D958" s="998" t="s">
        <v>1706</v>
      </c>
      <c r="E958" s="998"/>
      <c r="F958" s="998"/>
      <c r="G958" s="188"/>
      <c r="H958" s="267"/>
      <c r="I958" s="267"/>
    </row>
    <row r="959" spans="1:9" ht="14.25" customHeight="1">
      <c r="A959" s="191"/>
      <c r="B959" s="191"/>
      <c r="C959" s="191"/>
      <c r="D959" s="192"/>
      <c r="F959" s="188"/>
      <c r="G959" s="188"/>
      <c r="H959" s="267"/>
      <c r="I959" s="267"/>
    </row>
    <row r="960" spans="1:9" ht="14.4" customHeight="1">
      <c r="A960" s="271"/>
      <c r="B960" s="616" t="s">
        <v>1438</v>
      </c>
      <c r="C960" s="207"/>
      <c r="D960" s="997" t="s">
        <v>1705</v>
      </c>
      <c r="E960" s="997"/>
      <c r="F960" s="997"/>
      <c r="G960" s="188"/>
      <c r="H960" s="267"/>
      <c r="I960" s="267"/>
    </row>
    <row r="961" spans="1:9" ht="13.2">
      <c r="A961" s="207"/>
      <c r="B961" s="207"/>
      <c r="C961" s="207"/>
      <c r="D961" s="997"/>
      <c r="E961" s="997"/>
      <c r="F961" s="997"/>
      <c r="G961" s="188"/>
      <c r="H961" s="267"/>
      <c r="I961" s="267"/>
    </row>
    <row r="962" spans="1:9" ht="13.2">
      <c r="A962" s="207"/>
      <c r="B962" s="207"/>
      <c r="C962" s="207"/>
      <c r="D962" s="997"/>
      <c r="E962" s="997"/>
      <c r="F962" s="997"/>
      <c r="G962" s="188"/>
      <c r="H962" s="267"/>
      <c r="I962" s="267"/>
    </row>
    <row r="963" spans="1:9" ht="13.2">
      <c r="A963" s="207"/>
      <c r="B963" s="207"/>
      <c r="C963" s="207"/>
      <c r="D963" s="997"/>
      <c r="E963" s="997"/>
      <c r="F963" s="997"/>
      <c r="G963" s="188"/>
      <c r="H963" s="267"/>
      <c r="I963" s="267"/>
    </row>
    <row r="964" spans="1:9" ht="13.2">
      <c r="A964" s="207"/>
      <c r="B964" s="207"/>
      <c r="C964" s="207"/>
      <c r="D964" s="997"/>
      <c r="E964" s="997"/>
      <c r="F964" s="997"/>
      <c r="G964" s="188"/>
      <c r="H964" s="267"/>
      <c r="I964" s="267"/>
    </row>
    <row r="965" spans="1:9" ht="13.2">
      <c r="A965" s="207"/>
      <c r="B965" s="207"/>
      <c r="C965" s="207"/>
      <c r="D965" s="997"/>
      <c r="E965" s="997"/>
      <c r="F965" s="997"/>
      <c r="G965" s="188"/>
      <c r="H965" s="267"/>
      <c r="I965" s="267"/>
    </row>
    <row r="966" spans="1:9" ht="13.2">
      <c r="A966" s="207"/>
      <c r="B966" s="207"/>
      <c r="C966" s="207"/>
      <c r="D966" s="620"/>
      <c r="E966" s="620"/>
      <c r="F966" s="620"/>
      <c r="G966" s="188"/>
      <c r="H966" s="267"/>
      <c r="I966" s="267"/>
    </row>
    <row r="967" spans="1:9" ht="14.4" customHeight="1">
      <c r="A967" s="271"/>
      <c r="B967" s="616" t="s">
        <v>131</v>
      </c>
      <c r="C967" s="207"/>
      <c r="D967" s="997" t="s">
        <v>1704</v>
      </c>
      <c r="E967" s="997"/>
      <c r="F967" s="997"/>
      <c r="G967" s="188"/>
      <c r="H967" s="267"/>
      <c r="I967" s="267"/>
    </row>
    <row r="968" spans="1:9" ht="13.2">
      <c r="A968" s="207"/>
      <c r="B968" s="207"/>
      <c r="C968" s="207"/>
      <c r="D968" s="997"/>
      <c r="E968" s="997"/>
      <c r="F968" s="997"/>
      <c r="G968" s="188"/>
      <c r="H968" s="267"/>
      <c r="I968" s="267"/>
    </row>
    <row r="969" spans="1:9" ht="13.2">
      <c r="A969" s="207"/>
      <c r="B969" s="207"/>
      <c r="C969" s="207"/>
      <c r="D969" s="997"/>
      <c r="E969" s="997"/>
      <c r="F969" s="997"/>
      <c r="G969" s="188"/>
      <c r="H969" s="267"/>
      <c r="I969" s="267"/>
    </row>
    <row r="970" spans="1:9" ht="13.2">
      <c r="A970" s="207"/>
      <c r="B970" s="207"/>
      <c r="C970" s="207"/>
      <c r="D970" s="997"/>
      <c r="E970" s="997"/>
      <c r="F970" s="997"/>
      <c r="G970" s="188"/>
      <c r="H970" s="267"/>
      <c r="I970" s="267"/>
    </row>
    <row r="971" spans="1:9" ht="13.2">
      <c r="A971" s="207"/>
      <c r="B971" s="207"/>
      <c r="C971" s="207"/>
      <c r="D971" s="997"/>
      <c r="E971" s="997"/>
      <c r="F971" s="997"/>
      <c r="G971" s="188"/>
      <c r="H971" s="267"/>
      <c r="I971" s="267"/>
    </row>
    <row r="972" spans="1:9" ht="13.2">
      <c r="A972" s="207"/>
      <c r="B972" s="207"/>
      <c r="C972" s="207"/>
      <c r="D972" s="375"/>
      <c r="E972" s="188"/>
      <c r="F972" s="188"/>
      <c r="G972" s="188"/>
      <c r="H972" s="267"/>
      <c r="I972" s="267"/>
    </row>
    <row r="973" spans="1:9" ht="14.4">
      <c r="A973" s="271"/>
      <c r="B973" s="616" t="s">
        <v>131</v>
      </c>
      <c r="C973" s="207"/>
      <c r="D973" s="997" t="s">
        <v>1707</v>
      </c>
      <c r="E973" s="997"/>
      <c r="F973" s="997"/>
      <c r="G973" s="188"/>
      <c r="H973" s="267"/>
      <c r="I973" s="267"/>
    </row>
    <row r="974" spans="1:9" ht="13.2">
      <c r="A974" s="207"/>
      <c r="B974" s="207"/>
      <c r="C974" s="207"/>
      <c r="D974" s="997"/>
      <c r="E974" s="997"/>
      <c r="F974" s="997"/>
      <c r="G974" s="188"/>
      <c r="H974" s="267"/>
      <c r="I974" s="267"/>
    </row>
    <row r="975" spans="1:9" ht="13.2">
      <c r="A975" s="207"/>
      <c r="B975" s="207"/>
      <c r="C975" s="207"/>
      <c r="D975" s="997"/>
      <c r="E975" s="997"/>
      <c r="F975" s="997"/>
      <c r="G975" s="188"/>
      <c r="H975" s="267"/>
      <c r="I975" s="267"/>
    </row>
    <row r="976" spans="1:9" ht="13.2">
      <c r="A976" s="207"/>
      <c r="B976" s="207"/>
      <c r="C976" s="207"/>
      <c r="D976" s="997"/>
      <c r="E976" s="997"/>
      <c r="F976" s="997"/>
      <c r="G976" s="188"/>
      <c r="H976" s="267"/>
      <c r="I976" s="267"/>
    </row>
    <row r="977" spans="1:9" ht="13.2">
      <c r="A977" s="207"/>
      <c r="B977" s="207"/>
      <c r="C977" s="207"/>
      <c r="D977" s="997"/>
      <c r="E977" s="997"/>
      <c r="F977" s="997"/>
      <c r="G977" s="188"/>
      <c r="H977" s="267"/>
      <c r="I977" s="267"/>
    </row>
    <row r="978" spans="1:9" ht="13.2">
      <c r="A978" s="207"/>
      <c r="B978" s="207"/>
      <c r="C978" s="207"/>
      <c r="D978" s="375"/>
      <c r="E978" s="188"/>
      <c r="F978" s="188"/>
      <c r="G978" s="188"/>
      <c r="H978" s="267"/>
      <c r="I978" s="267"/>
    </row>
    <row r="979" spans="1:9" ht="14.4" customHeight="1">
      <c r="A979" s="271"/>
      <c r="B979" s="616" t="s">
        <v>131</v>
      </c>
      <c r="C979" s="207"/>
      <c r="D979" s="997" t="s">
        <v>1708</v>
      </c>
      <c r="E979" s="997"/>
      <c r="F979" s="997"/>
      <c r="G979" s="188"/>
      <c r="H979" s="267"/>
      <c r="I979" s="267"/>
    </row>
    <row r="980" spans="1:9" ht="13.2">
      <c r="A980" s="207"/>
      <c r="B980" s="207"/>
      <c r="C980" s="207"/>
      <c r="D980" s="997"/>
      <c r="E980" s="997"/>
      <c r="F980" s="997"/>
      <c r="G980" s="188"/>
      <c r="H980" s="267"/>
      <c r="I980" s="267"/>
    </row>
    <row r="981" spans="1:9" ht="13.2">
      <c r="A981" s="207"/>
      <c r="B981" s="207"/>
      <c r="C981" s="207"/>
      <c r="D981" s="997"/>
      <c r="E981" s="997"/>
      <c r="F981" s="997"/>
      <c r="G981" s="188"/>
      <c r="H981" s="267"/>
      <c r="I981" s="267"/>
    </row>
    <row r="982" spans="1:9" ht="13.2">
      <c r="A982" s="207"/>
      <c r="B982" s="207"/>
      <c r="C982" s="207"/>
      <c r="D982" s="620"/>
      <c r="E982" s="620"/>
      <c r="F982" s="620"/>
      <c r="G982" s="188"/>
      <c r="H982" s="267"/>
      <c r="I982" s="267"/>
    </row>
    <row r="983" spans="1:9" ht="14.4">
      <c r="A983" s="271"/>
      <c r="B983" s="616" t="s">
        <v>131</v>
      </c>
      <c r="C983" s="207"/>
      <c r="D983" s="997" t="s">
        <v>1709</v>
      </c>
      <c r="E983" s="997"/>
      <c r="F983" s="997"/>
      <c r="G983" s="188"/>
      <c r="H983" s="267"/>
      <c r="I983" s="267"/>
    </row>
    <row r="984" spans="1:9" ht="13.2">
      <c r="A984" s="207"/>
      <c r="B984" s="207"/>
      <c r="C984" s="207"/>
      <c r="D984" s="997"/>
      <c r="E984" s="997"/>
      <c r="F984" s="997"/>
      <c r="G984" s="188"/>
      <c r="H984" s="267"/>
      <c r="I984" s="267"/>
    </row>
    <row r="985" spans="1:9" ht="13.2">
      <c r="A985" s="207"/>
      <c r="B985" s="207"/>
      <c r="C985" s="207"/>
      <c r="D985" s="375"/>
      <c r="E985" s="188"/>
      <c r="F985" s="188"/>
      <c r="G985" s="188"/>
      <c r="H985" s="267"/>
      <c r="I985" s="267"/>
    </row>
    <row r="986" spans="1:9" ht="13.2">
      <c r="A986" s="207"/>
      <c r="B986" s="616" t="s">
        <v>131</v>
      </c>
      <c r="C986" s="207"/>
      <c r="D986" s="974" t="s">
        <v>1710</v>
      </c>
      <c r="E986" s="974"/>
      <c r="F986" s="974"/>
      <c r="G986" s="188"/>
      <c r="H986" s="267"/>
      <c r="I986" s="267"/>
    </row>
    <row r="987" spans="1:9" ht="13.2">
      <c r="A987" s="207"/>
      <c r="B987" s="207"/>
      <c r="C987" s="207"/>
      <c r="D987" s="974"/>
      <c r="E987" s="974"/>
      <c r="F987" s="974"/>
      <c r="G987" s="188"/>
      <c r="H987" s="267"/>
      <c r="I987" s="267"/>
    </row>
    <row r="988" spans="1:9" ht="13.2">
      <c r="A988" s="207"/>
      <c r="B988" s="207"/>
      <c r="C988" s="207"/>
      <c r="D988" s="188"/>
      <c r="E988" s="188"/>
      <c r="F988" s="188"/>
      <c r="G988" s="188"/>
      <c r="H988" s="267"/>
      <c r="I988" s="267"/>
    </row>
    <row r="989" spans="1:9" ht="13.2">
      <c r="A989" s="207"/>
      <c r="B989" s="616" t="s">
        <v>131</v>
      </c>
      <c r="C989" s="207"/>
      <c r="D989" s="999" t="s">
        <v>1843</v>
      </c>
      <c r="E989" s="1000"/>
      <c r="F989" s="1000"/>
      <c r="G989" s="188"/>
      <c r="H989" s="267"/>
      <c r="I989" s="267"/>
    </row>
    <row r="990" spans="1:9" ht="13.2">
      <c r="A990" s="207"/>
      <c r="B990" s="207"/>
      <c r="C990" s="207"/>
      <c r="D990" s="999"/>
      <c r="E990" s="1000"/>
      <c r="F990" s="1000"/>
      <c r="G990" s="188"/>
      <c r="H990" s="267"/>
      <c r="I990" s="267"/>
    </row>
    <row r="991" spans="1:9" ht="13.2">
      <c r="A991" s="207"/>
      <c r="B991" s="207"/>
      <c r="C991" s="207"/>
      <c r="D991" s="999"/>
      <c r="E991" s="1000"/>
      <c r="F991" s="1000"/>
      <c r="G991" s="188"/>
      <c r="H991" s="267"/>
      <c r="I991" s="267"/>
    </row>
    <row r="992" spans="1:9" ht="13.2">
      <c r="A992" s="207"/>
      <c r="B992" s="207"/>
      <c r="C992" s="207"/>
      <c r="D992" s="1000"/>
      <c r="E992" s="1000"/>
      <c r="F992" s="1000"/>
      <c r="G992" s="188"/>
      <c r="H992" s="267"/>
      <c r="I992" s="267"/>
    </row>
    <row r="993" spans="1:9" ht="13.2">
      <c r="A993" s="207"/>
      <c r="B993" s="207"/>
      <c r="C993" s="207"/>
      <c r="D993" s="44"/>
      <c r="E993" s="188"/>
      <c r="F993" s="188"/>
      <c r="G993" s="188"/>
      <c r="H993" s="267"/>
      <c r="I993" s="267"/>
    </row>
    <row r="994" spans="1:9" ht="13.2">
      <c r="A994" s="207"/>
      <c r="B994" s="616" t="s">
        <v>131</v>
      </c>
      <c r="C994" s="207"/>
      <c r="D994" s="994" t="s">
        <v>2268</v>
      </c>
      <c r="E994" s="994"/>
      <c r="F994" s="994"/>
      <c r="G994" s="188"/>
      <c r="H994" s="267"/>
      <c r="I994" s="267"/>
    </row>
    <row r="995" spans="1:9" ht="13.2">
      <c r="A995" s="207"/>
      <c r="B995" s="207"/>
      <c r="C995" s="207"/>
      <c r="D995" s="44"/>
      <c r="E995" s="188"/>
      <c r="F995" s="188"/>
      <c r="G995" s="188"/>
      <c r="H995" s="267"/>
      <c r="I995" s="267"/>
    </row>
    <row r="996" spans="1:9" ht="13.2">
      <c r="A996" s="207"/>
      <c r="B996" s="616" t="s">
        <v>131</v>
      </c>
      <c r="C996" s="207"/>
      <c r="D996" s="994" t="s">
        <v>2269</v>
      </c>
      <c r="E996" s="994"/>
      <c r="F996" s="994"/>
      <c r="G996" s="188"/>
      <c r="H996" s="267"/>
      <c r="I996" s="267"/>
    </row>
    <row r="997" spans="1:9" ht="12.75" customHeight="1">
      <c r="A997" s="207"/>
      <c r="B997" s="207"/>
      <c r="C997" s="207"/>
      <c r="D997" s="188"/>
      <c r="E997" s="188"/>
      <c r="F997" s="188"/>
      <c r="G997" s="188"/>
      <c r="H997" s="267"/>
      <c r="I997" s="267"/>
    </row>
    <row r="998" spans="1:9" ht="13.2">
      <c r="A998" s="207"/>
      <c r="C998" s="207"/>
      <c r="D998" s="995" t="s">
        <v>1543</v>
      </c>
      <c r="E998" s="995"/>
      <c r="F998" s="995"/>
      <c r="G998" s="188"/>
      <c r="H998" s="267"/>
      <c r="I998" s="267"/>
    </row>
    <row r="999" spans="1:9" ht="13.2">
      <c r="A999" s="207"/>
      <c r="C999" s="207"/>
      <c r="D999" s="192"/>
      <c r="E999" s="188"/>
      <c r="F999" s="188"/>
      <c r="G999" s="188"/>
      <c r="H999" s="267"/>
      <c r="I999" s="267"/>
    </row>
    <row r="1000" spans="1:9" ht="14.4">
      <c r="A1000" s="271"/>
      <c r="B1000" s="616" t="s">
        <v>1438</v>
      </c>
      <c r="C1000" s="207"/>
      <c r="D1000" s="974" t="s">
        <v>1711</v>
      </c>
      <c r="E1000" s="974"/>
      <c r="F1000" s="974"/>
      <c r="G1000" s="188"/>
      <c r="H1000" s="267"/>
      <c r="I1000" s="267"/>
    </row>
    <row r="1001" spans="1:9" ht="13.2">
      <c r="A1001" s="207"/>
      <c r="B1001" s="207"/>
      <c r="C1001" s="207"/>
      <c r="D1001" s="974"/>
      <c r="E1001" s="974"/>
      <c r="F1001" s="974"/>
      <c r="G1001" s="188"/>
      <c r="H1001" s="267"/>
      <c r="I1001" s="267"/>
    </row>
    <row r="1002" spans="1:9" ht="13.2">
      <c r="A1002" s="207"/>
      <c r="B1002" s="207"/>
      <c r="C1002" s="207"/>
      <c r="D1002" s="974"/>
      <c r="E1002" s="974"/>
      <c r="F1002" s="974"/>
      <c r="G1002" s="188"/>
      <c r="H1002" s="267"/>
      <c r="I1002" s="267"/>
    </row>
    <row r="1003" spans="1:9" ht="13.2">
      <c r="A1003" s="207"/>
      <c r="B1003" s="207"/>
      <c r="C1003" s="207"/>
      <c r="D1003" s="974"/>
      <c r="E1003" s="974"/>
      <c r="F1003" s="974"/>
      <c r="G1003" s="188"/>
      <c r="H1003" s="267"/>
      <c r="I1003" s="267"/>
    </row>
    <row r="1004" spans="1:9" ht="13.2">
      <c r="A1004" s="207"/>
      <c r="B1004" s="207"/>
      <c r="C1004" s="207"/>
      <c r="D1004" s="974"/>
      <c r="E1004" s="974"/>
      <c r="F1004" s="974"/>
      <c r="G1004" s="188"/>
      <c r="H1004" s="267"/>
      <c r="I1004" s="267"/>
    </row>
    <row r="1005" spans="1:9" ht="13.2">
      <c r="A1005" s="207"/>
      <c r="B1005" s="207"/>
      <c r="C1005" s="207"/>
      <c r="G1005" s="188"/>
      <c r="H1005" s="267"/>
      <c r="I1005" s="267"/>
    </row>
    <row r="1006" spans="1:9" ht="14.4">
      <c r="A1006" s="271"/>
      <c r="B1006" s="616" t="s">
        <v>131</v>
      </c>
      <c r="C1006" s="207"/>
      <c r="D1006" s="974" t="s">
        <v>1712</v>
      </c>
      <c r="E1006" s="974"/>
      <c r="F1006" s="974"/>
      <c r="G1006" s="188"/>
      <c r="H1006" s="267"/>
      <c r="I1006" s="267"/>
    </row>
    <row r="1007" spans="1:9" ht="13.2">
      <c r="A1007" s="207"/>
      <c r="B1007" s="207"/>
      <c r="C1007" s="207"/>
      <c r="D1007" s="974"/>
      <c r="E1007" s="974"/>
      <c r="F1007" s="974"/>
      <c r="G1007" s="188"/>
      <c r="H1007" s="267"/>
      <c r="I1007" s="267"/>
    </row>
    <row r="1008" spans="1:9" ht="13.2">
      <c r="A1008" s="207"/>
      <c r="B1008" s="207"/>
      <c r="C1008" s="207"/>
      <c r="D1008" s="974"/>
      <c r="E1008" s="974"/>
      <c r="F1008" s="974"/>
      <c r="G1008" s="188"/>
      <c r="H1008" s="267"/>
      <c r="I1008" s="267"/>
    </row>
    <row r="1009" spans="1:9" ht="13.2">
      <c r="A1009" s="207"/>
      <c r="B1009" s="207"/>
      <c r="C1009" s="207"/>
      <c r="D1009" s="974"/>
      <c r="E1009" s="974"/>
      <c r="F1009" s="974"/>
      <c r="G1009" s="188"/>
      <c r="H1009" s="267"/>
      <c r="I1009" s="267"/>
    </row>
    <row r="1010" spans="1:9" ht="13.2">
      <c r="A1010" s="207"/>
      <c r="B1010" s="207"/>
      <c r="C1010" s="207"/>
      <c r="D1010" s="974"/>
      <c r="E1010" s="974"/>
      <c r="F1010" s="974"/>
      <c r="G1010" s="188"/>
      <c r="H1010" s="267"/>
      <c r="I1010" s="267"/>
    </row>
    <row r="1011" spans="1:9" ht="13.2">
      <c r="A1011" s="207"/>
      <c r="B1011" s="207"/>
      <c r="C1011" s="207"/>
      <c r="D1011" s="188"/>
      <c r="E1011" s="188"/>
      <c r="F1011" s="188"/>
      <c r="G1011" s="188"/>
      <c r="H1011" s="267"/>
      <c r="I1011" s="267"/>
    </row>
    <row r="1012" spans="1:9" ht="13.2">
      <c r="A1012" s="207"/>
      <c r="B1012" s="207"/>
      <c r="C1012" s="207"/>
      <c r="D1012" s="995" t="s">
        <v>1544</v>
      </c>
      <c r="E1012" s="995"/>
      <c r="F1012" s="995"/>
      <c r="G1012" s="188"/>
      <c r="H1012" s="267"/>
      <c r="I1012" s="267"/>
    </row>
    <row r="1013" spans="1:9" ht="13.2">
      <c r="A1013" s="207"/>
      <c r="B1013" s="207"/>
      <c r="C1013" s="207"/>
      <c r="D1013" s="192"/>
      <c r="E1013" s="188"/>
      <c r="F1013" s="188"/>
      <c r="G1013" s="188"/>
      <c r="H1013" s="267"/>
      <c r="I1013" s="267"/>
    </row>
    <row r="1014" spans="1:9" ht="14.4">
      <c r="A1014" s="271"/>
      <c r="B1014" s="616" t="s">
        <v>131</v>
      </c>
      <c r="C1014" s="207"/>
      <c r="D1014" s="974" t="s">
        <v>1718</v>
      </c>
      <c r="E1014" s="974"/>
      <c r="F1014" s="974"/>
      <c r="G1014" s="188"/>
      <c r="H1014" s="267"/>
      <c r="I1014" s="267"/>
    </row>
    <row r="1015" spans="1:9" ht="13.2">
      <c r="A1015" s="207"/>
      <c r="B1015" s="207"/>
      <c r="C1015" s="207"/>
      <c r="D1015" s="974"/>
      <c r="E1015" s="974"/>
      <c r="F1015" s="974"/>
      <c r="G1015" s="188"/>
      <c r="H1015" s="267"/>
      <c r="I1015" s="267"/>
    </row>
    <row r="1016" spans="1:9" ht="13.2">
      <c r="A1016" s="207"/>
      <c r="B1016" s="207"/>
      <c r="C1016" s="207"/>
      <c r="D1016" s="974"/>
      <c r="E1016" s="974"/>
      <c r="F1016" s="974"/>
      <c r="G1016" s="188"/>
      <c r="H1016" s="267"/>
      <c r="I1016" s="267"/>
    </row>
    <row r="1017" spans="1:9" ht="13.2">
      <c r="A1017" s="207"/>
      <c r="B1017" s="207"/>
      <c r="C1017" s="207"/>
      <c r="G1017" s="188"/>
      <c r="H1017" s="267"/>
      <c r="I1017" s="267"/>
    </row>
    <row r="1018" spans="1:9" ht="14.4">
      <c r="A1018" s="271"/>
      <c r="B1018" s="616" t="s">
        <v>131</v>
      </c>
      <c r="C1018" s="207"/>
      <c r="D1018" s="974" t="s">
        <v>1719</v>
      </c>
      <c r="E1018" s="974"/>
      <c r="F1018" s="974"/>
      <c r="G1018" s="188"/>
      <c r="H1018" s="267"/>
      <c r="I1018" s="267"/>
    </row>
    <row r="1019" spans="1:9" ht="13.2">
      <c r="A1019" s="207"/>
      <c r="B1019" s="207"/>
      <c r="C1019" s="207"/>
      <c r="D1019" s="974"/>
      <c r="E1019" s="974"/>
      <c r="F1019" s="974"/>
      <c r="G1019" s="188"/>
      <c r="H1019" s="267"/>
      <c r="I1019" s="267"/>
    </row>
    <row r="1020" spans="1:9" ht="13.2">
      <c r="A1020" s="207"/>
      <c r="B1020" s="207"/>
      <c r="C1020" s="207"/>
      <c r="D1020" s="974"/>
      <c r="E1020" s="974"/>
      <c r="F1020" s="974"/>
      <c r="G1020" s="188"/>
      <c r="H1020" s="267"/>
      <c r="I1020" s="267"/>
    </row>
    <row r="1021" spans="1:9" ht="13.2">
      <c r="A1021" s="207"/>
      <c r="B1021" s="207"/>
      <c r="C1021" s="207"/>
      <c r="D1021" s="44"/>
      <c r="E1021" s="188"/>
      <c r="F1021" s="188"/>
      <c r="G1021" s="188"/>
      <c r="H1021" s="267"/>
      <c r="I1021" s="267"/>
    </row>
    <row r="1022" spans="1:9" ht="13.2">
      <c r="A1022" s="207"/>
      <c r="B1022" s="207"/>
      <c r="C1022" s="207"/>
      <c r="D1022" s="995" t="s">
        <v>1545</v>
      </c>
      <c r="E1022" s="995"/>
      <c r="F1022" s="995"/>
      <c r="G1022" s="188"/>
      <c r="H1022" s="267"/>
      <c r="I1022" s="267"/>
    </row>
    <row r="1023" spans="1:9" ht="13.2">
      <c r="A1023" s="207"/>
      <c r="B1023" s="207"/>
      <c r="C1023" s="207"/>
      <c r="D1023" s="192"/>
      <c r="E1023" s="188"/>
      <c r="F1023" s="188"/>
      <c r="G1023" s="188"/>
      <c r="H1023" s="267"/>
      <c r="I1023" s="267"/>
    </row>
    <row r="1024" spans="1:9" ht="14.25" customHeight="1">
      <c r="A1024" s="271"/>
      <c r="B1024" s="616" t="s">
        <v>1438</v>
      </c>
      <c r="C1024" s="207"/>
      <c r="D1024" s="974" t="s">
        <v>1721</v>
      </c>
      <c r="E1024" s="974"/>
      <c r="F1024" s="974"/>
      <c r="G1024" s="24"/>
      <c r="H1024" s="209"/>
      <c r="I1024" s="209"/>
    </row>
    <row r="1025" spans="1:9" ht="13.2">
      <c r="A1025" s="207"/>
      <c r="B1025" s="207"/>
      <c r="C1025" s="207"/>
      <c r="D1025" s="974"/>
      <c r="E1025" s="974"/>
      <c r="F1025" s="974"/>
      <c r="G1025" s="24"/>
      <c r="H1025" s="209"/>
      <c r="I1025" s="209"/>
    </row>
    <row r="1026" spans="1:9" ht="13.2">
      <c r="A1026" s="207"/>
      <c r="B1026" s="207"/>
      <c r="C1026" s="207"/>
      <c r="D1026" s="974"/>
      <c r="E1026" s="974"/>
      <c r="F1026" s="974"/>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131</v>
      </c>
      <c r="C1028" s="207"/>
      <c r="D1028" s="974" t="s">
        <v>1720</v>
      </c>
      <c r="E1028" s="974"/>
      <c r="F1028" s="974"/>
      <c r="G1028" s="209"/>
      <c r="H1028" s="267"/>
      <c r="I1028" s="267"/>
    </row>
    <row r="1029" spans="1:9" ht="13.2">
      <c r="A1029" s="207"/>
      <c r="B1029" s="207"/>
      <c r="C1029" s="207"/>
      <c r="D1029" s="974"/>
      <c r="E1029" s="974"/>
      <c r="F1029" s="974"/>
      <c r="G1029" s="209"/>
      <c r="H1029" s="267"/>
      <c r="I1029" s="267"/>
    </row>
    <row r="1030" spans="1:9" ht="13.2">
      <c r="A1030" s="207"/>
      <c r="B1030" s="207"/>
      <c r="C1030" s="207"/>
      <c r="D1030" s="974"/>
      <c r="E1030" s="974"/>
      <c r="F1030" s="974"/>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2" t="s">
        <v>1722</v>
      </c>
      <c r="E1032" s="972"/>
      <c r="F1032" s="972"/>
      <c r="G1032" s="208"/>
      <c r="H1032" s="267"/>
      <c r="I1032" s="267"/>
    </row>
    <row r="1033" spans="1:9" ht="13.2">
      <c r="A1033" s="207"/>
      <c r="B1033" s="207"/>
      <c r="C1033" s="207"/>
      <c r="D1033" s="972"/>
      <c r="E1033" s="972"/>
      <c r="F1033" s="972"/>
      <c r="G1033" s="208"/>
      <c r="H1033" s="267"/>
      <c r="I1033" s="267"/>
    </row>
    <row r="1034" spans="1:9" ht="13.2">
      <c r="A1034" s="207"/>
      <c r="B1034" s="207"/>
      <c r="C1034" s="207"/>
      <c r="D1034" s="972"/>
      <c r="E1034" s="972"/>
      <c r="F1034" s="972"/>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4" t="s">
        <v>1723</v>
      </c>
      <c r="E1036" s="974"/>
      <c r="F1036" s="974"/>
      <c r="G1036" s="208"/>
      <c r="H1036" s="208"/>
      <c r="I1036" s="208"/>
    </row>
    <row r="1037" spans="1:9" ht="13.2">
      <c r="A1037" s="207"/>
      <c r="B1037" s="207"/>
      <c r="C1037" s="207"/>
      <c r="D1037" s="974"/>
      <c r="E1037" s="974"/>
      <c r="F1037" s="974"/>
      <c r="G1037" s="208"/>
      <c r="H1037" s="208"/>
      <c r="I1037" s="208"/>
    </row>
    <row r="1038" spans="1:9" ht="13.2">
      <c r="A1038" s="207"/>
      <c r="B1038" s="207"/>
      <c r="C1038" s="207"/>
      <c r="D1038" s="974"/>
      <c r="E1038" s="974"/>
      <c r="F1038" s="974"/>
      <c r="G1038" s="208"/>
      <c r="H1038" s="208"/>
      <c r="I1038" s="208"/>
    </row>
    <row r="1039" spans="1:9" ht="14.4">
      <c r="A1039" s="271"/>
      <c r="B1039" s="271"/>
      <c r="C1039" s="207"/>
      <c r="D1039" s="44"/>
      <c r="E1039" s="188"/>
      <c r="F1039" s="188"/>
      <c r="G1039" s="188"/>
      <c r="H1039" s="267"/>
      <c r="I1039" s="267"/>
    </row>
    <row r="1040" spans="1:9" ht="12.75" customHeight="1">
      <c r="A1040" s="207"/>
      <c r="B1040" s="616" t="s">
        <v>131</v>
      </c>
      <c r="C1040" s="207"/>
      <c r="D1040" s="974" t="s">
        <v>1724</v>
      </c>
      <c r="E1040" s="974"/>
      <c r="F1040" s="974"/>
      <c r="G1040" s="208"/>
      <c r="H1040" s="208"/>
      <c r="I1040" s="208"/>
    </row>
    <row r="1041" spans="1:9" ht="13.2">
      <c r="A1041" s="207"/>
      <c r="B1041" s="207"/>
      <c r="C1041" s="207"/>
      <c r="D1041" s="974"/>
      <c r="E1041" s="974"/>
      <c r="F1041" s="974"/>
      <c r="G1041" s="208"/>
      <c r="H1041" s="208"/>
      <c r="I1041" s="208"/>
    </row>
    <row r="1042" spans="1:9" ht="13.2">
      <c r="A1042" s="207"/>
      <c r="B1042" s="207"/>
      <c r="C1042" s="207"/>
      <c r="D1042" s="974"/>
      <c r="E1042" s="974"/>
      <c r="F1042" s="974"/>
      <c r="G1042" s="208"/>
      <c r="H1042" s="208"/>
      <c r="I1042" s="208"/>
    </row>
    <row r="1043" spans="1:9" ht="13.2">
      <c r="A1043" s="207"/>
      <c r="B1043" s="207"/>
      <c r="C1043" s="207"/>
      <c r="D1043" s="44"/>
      <c r="E1043" s="188"/>
      <c r="F1043" s="188"/>
      <c r="G1043" s="188"/>
      <c r="H1043" s="267"/>
      <c r="I1043" s="267"/>
    </row>
    <row r="1044" spans="1:9" ht="12.75" customHeight="1">
      <c r="A1044" s="207"/>
      <c r="B1044" s="616" t="s">
        <v>131</v>
      </c>
      <c r="C1044" s="207"/>
      <c r="D1044" s="974" t="s">
        <v>1546</v>
      </c>
      <c r="E1044" s="974"/>
      <c r="F1044" s="974"/>
      <c r="G1044" s="24"/>
      <c r="H1044" s="267"/>
      <c r="I1044" s="267"/>
    </row>
    <row r="1045" spans="1:9" ht="13.2">
      <c r="A1045" s="207"/>
      <c r="B1045" s="207"/>
      <c r="C1045" s="207"/>
      <c r="D1045" s="974"/>
      <c r="E1045" s="974"/>
      <c r="F1045" s="974"/>
      <c r="G1045" s="24"/>
      <c r="H1045" s="267"/>
      <c r="I1045" s="267"/>
    </row>
    <row r="1046" spans="1:9" ht="13.2">
      <c r="A1046" s="207"/>
      <c r="B1046" s="207"/>
      <c r="C1046" s="207"/>
      <c r="D1046" s="974"/>
      <c r="E1046" s="974"/>
      <c r="F1046" s="974"/>
      <c r="G1046" s="24"/>
      <c r="H1046" s="267"/>
      <c r="I1046" s="267"/>
    </row>
    <row r="1047" spans="1:9" ht="13.2">
      <c r="A1047" s="207"/>
      <c r="B1047" s="207"/>
      <c r="C1047" s="207"/>
      <c r="D1047" s="24"/>
      <c r="E1047" s="24"/>
      <c r="F1047" s="24"/>
      <c r="G1047" s="24"/>
      <c r="H1047" s="267"/>
      <c r="I1047" s="267"/>
    </row>
    <row r="1048" spans="1:9" ht="12.75" customHeight="1">
      <c r="A1048" s="207"/>
      <c r="B1048" s="616" t="s">
        <v>131</v>
      </c>
      <c r="C1048" s="207"/>
      <c r="D1048" s="974" t="s">
        <v>1547</v>
      </c>
      <c r="E1048" s="974"/>
      <c r="F1048" s="974"/>
      <c r="G1048" s="24"/>
      <c r="H1048" s="267"/>
      <c r="I1048" s="267"/>
    </row>
    <row r="1049" spans="1:9" ht="13.2">
      <c r="A1049" s="207"/>
      <c r="B1049" s="207"/>
      <c r="C1049" s="207"/>
      <c r="D1049" s="974"/>
      <c r="E1049" s="974"/>
      <c r="F1049" s="974"/>
      <c r="G1049" s="24"/>
      <c r="H1049" s="267"/>
      <c r="I1049" s="267"/>
    </row>
    <row r="1050" spans="1:9" ht="13.2">
      <c r="A1050" s="207"/>
      <c r="B1050" s="207"/>
      <c r="C1050" s="207"/>
      <c r="D1050" s="974"/>
      <c r="E1050" s="974"/>
      <c r="F1050" s="974"/>
      <c r="G1050" s="24"/>
      <c r="H1050" s="267"/>
      <c r="I1050" s="267"/>
    </row>
    <row r="1051" spans="1:9" ht="13.2">
      <c r="A1051" s="207"/>
      <c r="B1051" s="207"/>
      <c r="C1051" s="207"/>
      <c r="D1051" s="302"/>
      <c r="E1051" s="302"/>
      <c r="F1051" s="302"/>
      <c r="G1051" s="302"/>
      <c r="H1051" s="267"/>
      <c r="I1051" s="267"/>
    </row>
    <row r="1052" spans="1:9" ht="12.75" customHeight="1">
      <c r="A1052" s="207"/>
      <c r="B1052" s="616" t="s">
        <v>1438</v>
      </c>
      <c r="C1052" s="207"/>
      <c r="D1052" s="1036" t="s">
        <v>1170</v>
      </c>
      <c r="E1052" s="1036"/>
      <c r="F1052" s="1036"/>
      <c r="G1052" s="615"/>
      <c r="H1052" s="267"/>
      <c r="I1052" s="267"/>
    </row>
    <row r="1053" spans="1:9" ht="13.2">
      <c r="A1053" s="207"/>
      <c r="B1053" s="207"/>
      <c r="C1053" s="207"/>
      <c r="D1053" s="1036"/>
      <c r="E1053" s="1036"/>
      <c r="F1053" s="1036"/>
      <c r="G1053" s="615"/>
      <c r="H1053" s="267"/>
      <c r="I1053" s="267"/>
    </row>
    <row r="1054" spans="1:9" ht="13.2">
      <c r="A1054" s="207"/>
      <c r="B1054" s="207"/>
      <c r="C1054" s="207"/>
      <c r="D1054" s="1036"/>
      <c r="E1054" s="1036"/>
      <c r="F1054" s="1036"/>
      <c r="G1054" s="615"/>
      <c r="H1054" s="267"/>
      <c r="I1054" s="267"/>
    </row>
    <row r="1055" spans="1:9" ht="13.2">
      <c r="A1055" s="207"/>
      <c r="B1055" s="207"/>
      <c r="C1055" s="207"/>
      <c r="D1055" s="1036"/>
      <c r="E1055" s="1036"/>
      <c r="F1055" s="1036"/>
      <c r="G1055" s="615"/>
      <c r="H1055" s="267"/>
      <c r="I1055" s="267"/>
    </row>
    <row r="1056" spans="1:9" ht="13.2">
      <c r="A1056" s="207"/>
      <c r="B1056" s="207"/>
      <c r="C1056" s="207"/>
      <c r="D1056" s="1036"/>
      <c r="E1056" s="1036"/>
      <c r="F1056" s="1036"/>
      <c r="G1056" s="615"/>
      <c r="H1056" s="267"/>
      <c r="I1056" s="267"/>
    </row>
    <row r="1057" spans="1:9" ht="13.2">
      <c r="A1057" s="207"/>
      <c r="B1057" s="207"/>
      <c r="C1057" s="207"/>
      <c r="D1057" s="1036"/>
      <c r="E1057" s="1036"/>
      <c r="F1057" s="1036"/>
      <c r="G1057" s="615"/>
      <c r="H1057" s="267"/>
      <c r="I1057" s="267"/>
    </row>
    <row r="1058" spans="1:9" ht="13.2">
      <c r="A1058" s="207"/>
      <c r="B1058" s="207"/>
      <c r="C1058" s="207"/>
      <c r="D1058" s="1036"/>
      <c r="E1058" s="1036"/>
      <c r="F1058" s="1036"/>
      <c r="G1058" s="615"/>
      <c r="H1058" s="267"/>
      <c r="I1058" s="267"/>
    </row>
    <row r="1059" spans="1:9" ht="13.2">
      <c r="A1059" s="207"/>
      <c r="B1059" s="207"/>
      <c r="C1059" s="207"/>
      <c r="D1059" s="1036"/>
      <c r="E1059" s="1036"/>
      <c r="F1059" s="1036"/>
      <c r="G1059" s="615"/>
      <c r="H1059" s="267"/>
      <c r="I1059" s="267"/>
    </row>
    <row r="1060" spans="1:9" ht="13.2">
      <c r="A1060" s="207"/>
      <c r="B1060" s="207"/>
      <c r="C1060" s="207"/>
      <c r="D1060" s="1036"/>
      <c r="E1060" s="1036"/>
      <c r="F1060" s="1036"/>
      <c r="G1060" s="615"/>
      <c r="H1060" s="267"/>
      <c r="I1060" s="267"/>
    </row>
    <row r="1061" spans="1:9" ht="13.2">
      <c r="A1061" s="207"/>
      <c r="B1061" s="207"/>
      <c r="C1061" s="207"/>
      <c r="D1061" s="1036"/>
      <c r="E1061" s="1036"/>
      <c r="F1061" s="1036"/>
      <c r="G1061" s="615"/>
      <c r="H1061" s="267"/>
      <c r="I1061" s="267"/>
    </row>
    <row r="1062" spans="1:9" ht="27.6" customHeight="1">
      <c r="A1062" s="207"/>
      <c r="B1062" s="207"/>
      <c r="C1062" s="207"/>
      <c r="D1062" s="1036"/>
      <c r="E1062" s="1036"/>
      <c r="F1062" s="1036"/>
      <c r="G1062" s="615"/>
      <c r="H1062" s="267"/>
      <c r="I1062" s="267"/>
    </row>
    <row r="1063" spans="1:9" ht="13.2">
      <c r="A1063" s="207"/>
      <c r="B1063" s="207"/>
      <c r="C1063" s="207"/>
      <c r="D1063" s="422"/>
      <c r="E1063" s="422"/>
      <c r="F1063" s="422"/>
      <c r="G1063" s="422"/>
      <c r="H1063" s="267"/>
      <c r="I1063" s="267"/>
    </row>
    <row r="1064" spans="1:9" ht="12.75" customHeight="1">
      <c r="A1064" s="207"/>
      <c r="B1064" s="207"/>
      <c r="C1064" s="207"/>
      <c r="D1064" s="995" t="s">
        <v>1548</v>
      </c>
      <c r="E1064" s="995"/>
      <c r="F1064" s="995"/>
      <c r="G1064" s="422"/>
      <c r="H1064" s="267"/>
      <c r="I1064" s="267"/>
    </row>
    <row r="1065" spans="1:9" ht="12.75" customHeight="1">
      <c r="A1065" s="207"/>
      <c r="B1065" s="207"/>
      <c r="C1065" s="207"/>
      <c r="D1065" s="192"/>
      <c r="E1065" s="422"/>
      <c r="F1065" s="422"/>
      <c r="G1065" s="422"/>
      <c r="H1065" s="267"/>
      <c r="I1065" s="267"/>
    </row>
    <row r="1066" spans="1:9" ht="14.4">
      <c r="A1066" s="271"/>
      <c r="B1066" s="616" t="s">
        <v>131</v>
      </c>
      <c r="C1066" s="207"/>
      <c r="D1066" s="967" t="s">
        <v>2321</v>
      </c>
      <c r="E1066" s="974"/>
      <c r="F1066" s="974"/>
      <c r="G1066" s="188"/>
      <c r="H1066" s="267"/>
      <c r="I1066" s="267"/>
    </row>
    <row r="1067" spans="1:9" ht="13.2">
      <c r="A1067" s="207"/>
      <c r="B1067" s="207"/>
      <c r="C1067" s="207"/>
      <c r="D1067" s="974"/>
      <c r="E1067" s="974"/>
      <c r="F1067" s="974"/>
      <c r="G1067" s="188"/>
      <c r="H1067" s="267"/>
      <c r="I1067" s="267"/>
    </row>
    <row r="1068" spans="1:9" ht="13.2">
      <c r="A1068" s="207"/>
      <c r="B1068" s="207"/>
      <c r="C1068" s="207"/>
      <c r="D1068" s="974"/>
      <c r="E1068" s="974"/>
      <c r="F1068" s="974"/>
      <c r="G1068" s="188"/>
      <c r="H1068" s="267"/>
      <c r="I1068" s="267"/>
    </row>
    <row r="1069" spans="1:9" ht="13.2">
      <c r="A1069" s="207"/>
      <c r="B1069" s="207"/>
      <c r="C1069" s="207"/>
      <c r="D1069" s="974"/>
      <c r="E1069" s="974"/>
      <c r="F1069" s="974"/>
      <c r="G1069" s="188"/>
      <c r="H1069" s="267"/>
      <c r="I1069" s="267"/>
    </row>
    <row r="1070" spans="1:9" ht="13.2">
      <c r="A1070" s="207"/>
      <c r="B1070" s="207"/>
      <c r="C1070" s="207"/>
      <c r="D1070" s="188"/>
      <c r="E1070" s="188"/>
      <c r="F1070" s="188"/>
      <c r="G1070" s="188"/>
      <c r="H1070" s="267"/>
      <c r="I1070" s="267"/>
    </row>
    <row r="1071" spans="1:9" ht="14.4">
      <c r="A1071" s="271"/>
      <c r="B1071" s="616" t="s">
        <v>131</v>
      </c>
      <c r="C1071" s="207"/>
      <c r="D1071" s="967" t="s">
        <v>2322</v>
      </c>
      <c r="E1071" s="974"/>
      <c r="F1071" s="974"/>
      <c r="G1071" s="188"/>
      <c r="H1071" s="267"/>
      <c r="I1071" s="267"/>
    </row>
    <row r="1072" spans="1:9" ht="13.2">
      <c r="A1072" s="207"/>
      <c r="B1072" s="207"/>
      <c r="C1072" s="207"/>
      <c r="D1072" s="974"/>
      <c r="E1072" s="974"/>
      <c r="F1072" s="974"/>
      <c r="G1072" s="188"/>
      <c r="H1072" s="267"/>
      <c r="I1072" s="267"/>
    </row>
    <row r="1073" spans="1:9" ht="13.2">
      <c r="A1073" s="207"/>
      <c r="B1073" s="207"/>
      <c r="C1073" s="207"/>
      <c r="D1073" s="974"/>
      <c r="E1073" s="974"/>
      <c r="F1073" s="974"/>
      <c r="G1073" s="188"/>
      <c r="H1073" s="267"/>
      <c r="I1073" s="267"/>
    </row>
    <row r="1074" spans="1:9" ht="13.2">
      <c r="A1074" s="207"/>
      <c r="B1074" s="207"/>
      <c r="C1074" s="207"/>
      <c r="D1074" s="974"/>
      <c r="E1074" s="974"/>
      <c r="F1074" s="974"/>
      <c r="G1074" s="188"/>
      <c r="H1074" s="267"/>
      <c r="I1074" s="267"/>
    </row>
    <row r="1075" spans="1:9" ht="13.2">
      <c r="A1075" s="207"/>
      <c r="B1075" s="207"/>
      <c r="C1075" s="207"/>
      <c r="D1075" s="188"/>
      <c r="E1075" s="188"/>
      <c r="F1075" s="188"/>
      <c r="G1075" s="188"/>
    </row>
    <row r="1076" spans="1:9" ht="13.2">
      <c r="A1076" s="207"/>
      <c r="B1076" s="616" t="s">
        <v>131</v>
      </c>
      <c r="C1076" s="207"/>
      <c r="D1076" s="1000" t="s">
        <v>1725</v>
      </c>
      <c r="E1076" s="1000"/>
      <c r="F1076" s="1000"/>
      <c r="G1076" s="188"/>
    </row>
    <row r="1077" spans="1:9" ht="13.2">
      <c r="A1077" s="207"/>
      <c r="B1077" s="207"/>
      <c r="C1077" s="207"/>
      <c r="D1077" s="1000"/>
      <c r="E1077" s="1000"/>
      <c r="F1077" s="1000"/>
      <c r="G1077" s="188"/>
    </row>
    <row r="1078" spans="1:9" ht="13.2">
      <c r="A1078" s="207"/>
      <c r="B1078" s="207"/>
      <c r="C1078" s="207"/>
      <c r="D1078" s="1000"/>
      <c r="E1078" s="1000"/>
      <c r="F1078" s="1000"/>
      <c r="G1078" s="188"/>
    </row>
    <row r="1079" spans="1:9" ht="13.2">
      <c r="A1079" s="207"/>
      <c r="B1079" s="207"/>
      <c r="C1079" s="207"/>
      <c r="D1079" s="188"/>
      <c r="E1079" s="188"/>
      <c r="F1079" s="188"/>
      <c r="G1079" s="188"/>
    </row>
    <row r="1080" spans="1:9" ht="14.4">
      <c r="A1080" s="271"/>
      <c r="B1080" s="616" t="s">
        <v>131</v>
      </c>
      <c r="C1080" s="433"/>
      <c r="D1080" s="1030" t="s">
        <v>2270</v>
      </c>
      <c r="E1080" s="1030"/>
      <c r="F1080" s="1030"/>
      <c r="G1080" s="453"/>
    </row>
    <row r="1081" spans="1:9" ht="13.2">
      <c r="A1081" s="433"/>
      <c r="B1081" s="433"/>
      <c r="C1081" s="433"/>
      <c r="D1081" s="1030"/>
      <c r="E1081" s="1030"/>
      <c r="F1081" s="1030"/>
      <c r="G1081" s="453"/>
    </row>
    <row r="1082" spans="1:9" ht="13.2">
      <c r="A1082" s="433"/>
      <c r="B1082" s="433"/>
      <c r="C1082" s="433"/>
      <c r="D1082" s="1030"/>
      <c r="E1082" s="1030"/>
      <c r="F1082" s="1030"/>
      <c r="G1082" s="453"/>
    </row>
    <row r="1083" spans="1:9" ht="13.2">
      <c r="A1083" s="207"/>
      <c r="B1083" s="207"/>
      <c r="C1083" s="207"/>
      <c r="D1083" s="188"/>
      <c r="E1083" s="188"/>
      <c r="F1083" s="188"/>
      <c r="G1083" s="188"/>
    </row>
    <row r="1084" spans="1:9" ht="13.2">
      <c r="C1084" s="207"/>
      <c r="D1084" s="995" t="s">
        <v>1549</v>
      </c>
      <c r="E1084" s="995"/>
      <c r="F1084" s="995"/>
      <c r="G1084" s="188"/>
    </row>
    <row r="1085" spans="1:9" ht="13.2">
      <c r="C1085" s="207"/>
      <c r="D1085" s="192"/>
      <c r="E1085" s="188"/>
      <c r="F1085" s="188"/>
      <c r="G1085" s="188"/>
    </row>
    <row r="1086" spans="1:9" ht="13.2">
      <c r="A1086" s="207"/>
      <c r="B1086" s="616" t="s">
        <v>131</v>
      </c>
      <c r="C1086" s="207"/>
      <c r="D1086" s="974" t="s">
        <v>1726</v>
      </c>
      <c r="E1086" s="974"/>
      <c r="F1086" s="974"/>
      <c r="G1086" s="188"/>
    </row>
    <row r="1087" spans="1:9" ht="13.2">
      <c r="A1087" s="207"/>
      <c r="B1087" s="207"/>
      <c r="C1087" s="207"/>
      <c r="D1087" s="974"/>
      <c r="E1087" s="974"/>
      <c r="F1087" s="974"/>
      <c r="G1087" s="188"/>
    </row>
    <row r="1088" spans="1:9" ht="13.2">
      <c r="A1088" s="207"/>
      <c r="B1088" s="207"/>
      <c r="C1088" s="207"/>
      <c r="D1088" s="974"/>
      <c r="E1088" s="974"/>
      <c r="F1088" s="974"/>
      <c r="G1088" s="188"/>
    </row>
    <row r="1089" spans="1:7" ht="13.2">
      <c r="A1089" s="207"/>
      <c r="B1089" s="207"/>
      <c r="C1089" s="207"/>
      <c r="D1089" s="188"/>
      <c r="E1089" s="188"/>
      <c r="F1089" s="188"/>
      <c r="G1089" s="188"/>
    </row>
    <row r="1090" spans="1:7" ht="14.4">
      <c r="A1090" s="271"/>
      <c r="B1090" s="616" t="s">
        <v>131</v>
      </c>
      <c r="C1090" s="207"/>
      <c r="D1090" s="974" t="s">
        <v>1727</v>
      </c>
      <c r="E1090" s="974"/>
      <c r="F1090" s="974"/>
      <c r="G1090" s="188"/>
    </row>
    <row r="1091" spans="1:7" ht="13.2">
      <c r="A1091" s="207"/>
      <c r="B1091" s="207"/>
      <c r="C1091" s="207"/>
      <c r="D1091" s="974"/>
      <c r="E1091" s="974"/>
      <c r="F1091" s="974"/>
      <c r="G1091" s="188"/>
    </row>
    <row r="1092" spans="1:7" ht="13.2">
      <c r="A1092" s="207"/>
      <c r="B1092" s="207"/>
      <c r="C1092" s="207"/>
      <c r="D1092" s="974"/>
      <c r="E1092" s="974"/>
      <c r="F1092" s="974"/>
      <c r="G1092" s="188"/>
    </row>
    <row r="1093" spans="1:7" ht="13.2">
      <c r="A1093" s="207"/>
      <c r="B1093" s="207"/>
      <c r="C1093" s="207"/>
      <c r="D1093" s="188"/>
      <c r="E1093" s="188"/>
      <c r="F1093" s="188"/>
      <c r="G1093" s="188"/>
    </row>
    <row r="1094" spans="1:7" ht="13.2">
      <c r="A1094" s="207"/>
      <c r="B1094" s="207"/>
      <c r="C1094" s="207"/>
      <c r="D1094" s="995" t="s">
        <v>1162</v>
      </c>
      <c r="E1094" s="995"/>
      <c r="F1094" s="995"/>
      <c r="G1094" s="188"/>
    </row>
    <row r="1095" spans="1:7" ht="13.2">
      <c r="A1095" s="207"/>
      <c r="B1095" s="207"/>
      <c r="C1095" s="207"/>
      <c r="D1095" s="994" t="s">
        <v>1550</v>
      </c>
      <c r="E1095" s="994"/>
      <c r="F1095" s="994"/>
      <c r="G1095" s="188"/>
    </row>
    <row r="1096" spans="1:7" ht="13.2">
      <c r="A1096" s="207"/>
      <c r="B1096" s="207"/>
      <c r="C1096" s="207"/>
      <c r="D1096" s="423"/>
      <c r="E1096" s="188"/>
      <c r="F1096" s="188"/>
      <c r="G1096" s="188"/>
    </row>
    <row r="1097" spans="1:7" ht="14.4">
      <c r="A1097" s="271"/>
      <c r="B1097" s="616" t="s">
        <v>131</v>
      </c>
      <c r="C1097" s="207"/>
      <c r="D1097" s="974" t="s">
        <v>1728</v>
      </c>
      <c r="E1097" s="974"/>
      <c r="F1097" s="974"/>
      <c r="G1097" s="188"/>
    </row>
    <row r="1098" spans="1:7" ht="13.2">
      <c r="A1098" s="207"/>
      <c r="B1098" s="207"/>
      <c r="C1098" s="207"/>
      <c r="D1098" s="974"/>
      <c r="E1098" s="974"/>
      <c r="F1098" s="974"/>
      <c r="G1098" s="188"/>
    </row>
    <row r="1099" spans="1:7" ht="13.2">
      <c r="A1099" s="207"/>
      <c r="B1099" s="207"/>
      <c r="C1099" s="207"/>
      <c r="D1099" s="188"/>
      <c r="E1099" s="188"/>
      <c r="F1099" s="188"/>
      <c r="G1099" s="188"/>
    </row>
    <row r="1100" spans="1:7" ht="14.4">
      <c r="A1100" s="271"/>
      <c r="B1100" s="616" t="s">
        <v>131</v>
      </c>
      <c r="C1100" s="207"/>
      <c r="D1100" s="974" t="s">
        <v>1729</v>
      </c>
      <c r="E1100" s="974"/>
      <c r="F1100" s="974"/>
      <c r="G1100" s="188"/>
    </row>
    <row r="1101" spans="1:7" ht="13.2">
      <c r="A1101" s="207"/>
      <c r="B1101" s="207"/>
      <c r="C1101" s="207"/>
      <c r="D1101" s="974"/>
      <c r="E1101" s="974"/>
      <c r="F1101" s="974"/>
      <c r="G1101" s="188"/>
    </row>
    <row r="1102" spans="1:7" ht="13.2">
      <c r="A1102" s="207"/>
      <c r="B1102" s="207"/>
      <c r="C1102" s="207"/>
      <c r="E1102" s="188"/>
      <c r="F1102" s="188"/>
      <c r="G1102" s="188"/>
    </row>
    <row r="1103" spans="1:7" ht="13.2">
      <c r="A1103" s="207"/>
      <c r="B1103" s="207"/>
      <c r="C1103" s="207"/>
      <c r="D1103" s="995" t="s">
        <v>1551</v>
      </c>
      <c r="E1103" s="995"/>
      <c r="F1103" s="995"/>
      <c r="G1103" s="188"/>
    </row>
    <row r="1104" spans="1:7" ht="13.2">
      <c r="A1104" s="207"/>
      <c r="B1104" s="207"/>
      <c r="C1104" s="207"/>
      <c r="D1104" s="192"/>
      <c r="E1104" s="188"/>
      <c r="F1104" s="188"/>
      <c r="G1104" s="188"/>
    </row>
    <row r="1105" spans="1:7" ht="14.4">
      <c r="A1105" s="271"/>
      <c r="B1105" s="616" t="s">
        <v>131</v>
      </c>
      <c r="C1105" s="207"/>
      <c r="D1105" s="974" t="s">
        <v>1730</v>
      </c>
      <c r="E1105" s="974"/>
      <c r="F1105" s="974"/>
      <c r="G1105" s="188"/>
    </row>
    <row r="1106" spans="1:7" ht="13.2">
      <c r="A1106" s="207"/>
      <c r="B1106" s="207"/>
      <c r="C1106" s="207"/>
      <c r="D1106" s="974"/>
      <c r="E1106" s="974"/>
      <c r="F1106" s="974"/>
      <c r="G1106" s="188"/>
    </row>
    <row r="1107" spans="1:7" ht="13.2">
      <c r="A1107" s="207"/>
      <c r="B1107" s="207"/>
      <c r="C1107" s="207"/>
      <c r="D1107" s="974"/>
      <c r="E1107" s="974"/>
      <c r="F1107" s="974"/>
      <c r="G1107" s="188"/>
    </row>
    <row r="1108" spans="1:7" ht="13.2">
      <c r="A1108" s="207"/>
      <c r="B1108" s="207"/>
      <c r="C1108" s="207"/>
      <c r="D1108" s="974"/>
      <c r="E1108" s="974"/>
      <c r="F1108" s="974"/>
      <c r="G1108" s="188"/>
    </row>
    <row r="1109" spans="1:7" ht="13.2">
      <c r="A1109" s="207"/>
      <c r="B1109" s="207"/>
      <c r="C1109" s="207"/>
      <c r="D1109" s="974"/>
      <c r="E1109" s="974"/>
      <c r="F1109" s="974"/>
      <c r="G1109" s="188"/>
    </row>
    <row r="1110" spans="1:7" ht="13.2">
      <c r="A1110" s="207"/>
      <c r="B1110" s="207"/>
      <c r="C1110" s="207"/>
      <c r="D1110" s="974"/>
      <c r="E1110" s="974"/>
      <c r="F1110" s="974"/>
      <c r="G1110" s="188"/>
    </row>
    <row r="1111" spans="1:7" ht="13.2">
      <c r="A1111" s="207"/>
      <c r="B1111" s="207"/>
      <c r="C1111" s="207"/>
      <c r="D1111" s="974"/>
      <c r="E1111" s="974"/>
      <c r="F1111" s="974"/>
      <c r="G1111" s="188"/>
    </row>
    <row r="1112" spans="1:7" ht="13.2">
      <c r="A1112" s="207"/>
      <c r="B1112" s="207"/>
      <c r="C1112" s="207"/>
      <c r="D1112" s="188"/>
      <c r="E1112" s="188"/>
      <c r="F1112" s="188"/>
      <c r="G1112" s="188"/>
    </row>
    <row r="1113" spans="1:7" ht="14.4">
      <c r="A1113" s="271"/>
      <c r="B1113" s="616" t="s">
        <v>131</v>
      </c>
      <c r="C1113" s="207"/>
      <c r="D1113" s="974" t="s">
        <v>1731</v>
      </c>
      <c r="E1113" s="974"/>
      <c r="F1113" s="974"/>
      <c r="G1113" s="188"/>
    </row>
    <row r="1114" spans="1:7" ht="13.2">
      <c r="A1114" s="207"/>
      <c r="B1114" s="207"/>
      <c r="C1114" s="207"/>
      <c r="D1114" s="974"/>
      <c r="E1114" s="974"/>
      <c r="F1114" s="974"/>
      <c r="G1114" s="188"/>
    </row>
    <row r="1115" spans="1:7" ht="13.2">
      <c r="A1115" s="207"/>
      <c r="B1115" s="207"/>
      <c r="C1115" s="207"/>
      <c r="D1115" s="974"/>
      <c r="E1115" s="974"/>
      <c r="F1115" s="974"/>
      <c r="G1115" s="188"/>
    </row>
    <row r="1116" spans="1:7" ht="13.2">
      <c r="A1116" s="207"/>
      <c r="B1116" s="207"/>
      <c r="C1116" s="207"/>
      <c r="D1116" s="974"/>
      <c r="E1116" s="974"/>
      <c r="F1116" s="974"/>
      <c r="G1116" s="188"/>
    </row>
    <row r="1117" spans="1:7" ht="13.2">
      <c r="A1117" s="207"/>
      <c r="B1117" s="207"/>
      <c r="C1117" s="207"/>
      <c r="D1117" s="974"/>
      <c r="E1117" s="974"/>
      <c r="F1117" s="974"/>
      <c r="G1117" s="188"/>
    </row>
    <row r="1118" spans="1:7" ht="13.2">
      <c r="A1118" s="207"/>
      <c r="B1118" s="207"/>
      <c r="C1118" s="207"/>
      <c r="D1118" s="974"/>
      <c r="E1118" s="974"/>
      <c r="F1118" s="974"/>
      <c r="G1118" s="188"/>
    </row>
    <row r="1119" spans="1:7" ht="13.2">
      <c r="A1119" s="207"/>
      <c r="B1119" s="207"/>
      <c r="C1119" s="207"/>
      <c r="D1119" s="974"/>
      <c r="E1119" s="974"/>
      <c r="F1119" s="974"/>
      <c r="G1119" s="188"/>
    </row>
    <row r="1120" spans="1:7" ht="13.2">
      <c r="A1120" s="207"/>
      <c r="B1120" s="207"/>
      <c r="C1120" s="207"/>
      <c r="D1120" s="24"/>
      <c r="E1120" s="24"/>
      <c r="F1120" s="24"/>
      <c r="G1120" s="188"/>
    </row>
    <row r="1121" spans="1:7" ht="12.45" customHeight="1">
      <c r="A1121" s="207"/>
      <c r="B1121" s="616" t="s">
        <v>131</v>
      </c>
      <c r="C1121" s="207"/>
      <c r="D1121" s="999" t="s">
        <v>1844</v>
      </c>
      <c r="E1121" s="1000"/>
      <c r="F1121" s="1000"/>
      <c r="G1121" s="188"/>
    </row>
    <row r="1122" spans="1:7" ht="12.45" customHeight="1">
      <c r="A1122" s="207"/>
      <c r="B1122" s="207"/>
      <c r="C1122" s="207"/>
      <c r="D1122" s="1000"/>
      <c r="E1122" s="1000"/>
      <c r="F1122" s="1000"/>
      <c r="G1122" s="188"/>
    </row>
    <row r="1123" spans="1:7" ht="13.2">
      <c r="A1123" s="207"/>
      <c r="B1123" s="207"/>
      <c r="C1123" s="207"/>
      <c r="D1123" s="1000"/>
      <c r="E1123" s="1000"/>
      <c r="F1123" s="1000"/>
      <c r="G1123" s="188"/>
    </row>
    <row r="1124" spans="1:7" ht="13.2">
      <c r="A1124" s="207"/>
      <c r="B1124" s="207"/>
      <c r="C1124" s="207"/>
      <c r="D1124" s="660"/>
      <c r="E1124" s="660"/>
      <c r="F1124" s="660"/>
      <c r="G1124" s="188"/>
    </row>
    <row r="1125" spans="1:7" ht="13.2">
      <c r="D1125" s="995" t="s">
        <v>1552</v>
      </c>
      <c r="E1125" s="995"/>
      <c r="F1125" s="995"/>
    </row>
    <row r="1126" spans="1:7" ht="13.2">
      <c r="D1126" s="192"/>
    </row>
    <row r="1127" spans="1:7" ht="14.4">
      <c r="A1127" s="271"/>
      <c r="B1127" s="616" t="s">
        <v>1438</v>
      </c>
      <c r="D1127" s="974" t="s">
        <v>1732</v>
      </c>
      <c r="E1127" s="974"/>
      <c r="F1127" s="974"/>
    </row>
    <row r="1128" spans="1:7" ht="13.2">
      <c r="D1128" s="974"/>
      <c r="E1128" s="974"/>
      <c r="F1128" s="974"/>
    </row>
    <row r="1129" spans="1:7" ht="13.2"/>
    <row r="1130" spans="1:7" ht="14.4">
      <c r="A1130" s="271"/>
      <c r="B1130" s="616" t="s">
        <v>131</v>
      </c>
      <c r="D1130" s="974" t="s">
        <v>1733</v>
      </c>
      <c r="E1130" s="974"/>
      <c r="F1130" s="974"/>
    </row>
    <row r="1131" spans="1:7" ht="13.2">
      <c r="D1131" s="974"/>
      <c r="E1131" s="974"/>
      <c r="F1131" s="974"/>
    </row>
    <row r="1132" spans="1:7" ht="13.2"/>
    <row r="1133" spans="1:7" ht="13.2">
      <c r="D1133" s="995" t="s">
        <v>1553</v>
      </c>
      <c r="E1133" s="995"/>
      <c r="F1133" s="995"/>
    </row>
    <row r="1134" spans="1:7" ht="13.2">
      <c r="D1134" s="192"/>
    </row>
    <row r="1135" spans="1:7" ht="14.4">
      <c r="A1135" s="271"/>
      <c r="B1135" s="616" t="s">
        <v>131</v>
      </c>
      <c r="D1135" s="994" t="s">
        <v>1734</v>
      </c>
      <c r="E1135" s="994"/>
      <c r="F1135" s="994"/>
    </row>
    <row r="1136" spans="1:7" ht="13.2"/>
    <row r="1137" spans="1:7" ht="14.4">
      <c r="A1137" s="271"/>
      <c r="B1137" s="616" t="s">
        <v>131</v>
      </c>
      <c r="D1137" s="974" t="s">
        <v>1735</v>
      </c>
      <c r="E1137" s="974"/>
      <c r="F1137" s="974"/>
    </row>
    <row r="1138" spans="1:7" ht="14.4">
      <c r="A1138" s="271"/>
      <c r="B1138" s="271"/>
      <c r="D1138" s="974"/>
      <c r="E1138" s="974"/>
      <c r="F1138" s="974"/>
    </row>
    <row r="1139" spans="1:7" ht="14.4">
      <c r="A1139" s="271"/>
      <c r="B1139" s="271"/>
      <c r="D1139" s="24"/>
      <c r="E1139" s="24"/>
      <c r="F1139" s="24"/>
      <c r="G1139"/>
    </row>
    <row r="1140" spans="1:7" ht="13.2">
      <c r="D1140" s="995" t="s">
        <v>1745</v>
      </c>
      <c r="E1140" s="995"/>
      <c r="F1140" s="995"/>
      <c r="G1140"/>
    </row>
    <row r="1141" spans="1:7" ht="13.2">
      <c r="D1141" s="192"/>
      <c r="G1141"/>
    </row>
    <row r="1142" spans="1:7" ht="14.4" customHeight="1">
      <c r="A1142" s="271"/>
      <c r="B1142" s="616" t="s">
        <v>1438</v>
      </c>
      <c r="D1142" s="967" t="s">
        <v>2323</v>
      </c>
      <c r="E1142" s="974"/>
      <c r="F1142" s="974"/>
      <c r="G1142"/>
    </row>
    <row r="1143" spans="1:7" ht="14.4">
      <c r="A1143" s="271"/>
      <c r="B1143" s="271"/>
      <c r="D1143" s="974"/>
      <c r="E1143" s="974"/>
      <c r="F1143" s="974"/>
      <c r="G1143"/>
    </row>
    <row r="1144" spans="1:7" ht="14.4">
      <c r="A1144" s="271"/>
      <c r="B1144" s="271"/>
      <c r="D1144" s="974"/>
      <c r="E1144" s="974"/>
      <c r="F1144" s="974"/>
      <c r="G1144"/>
    </row>
    <row r="1145" spans="1:7" ht="14.4">
      <c r="A1145" s="271"/>
      <c r="B1145" s="271"/>
      <c r="D1145" s="974"/>
      <c r="E1145" s="974"/>
      <c r="F1145" s="974"/>
      <c r="G1145"/>
    </row>
    <row r="1146" spans="1:7" ht="14.4">
      <c r="A1146" s="271"/>
      <c r="B1146" s="271"/>
      <c r="D1146" s="974"/>
      <c r="E1146" s="974"/>
      <c r="F1146" s="974"/>
      <c r="G1146"/>
    </row>
    <row r="1147" spans="1:7" ht="14.4">
      <c r="A1147" s="271"/>
      <c r="B1147" s="271"/>
      <c r="D1147" s="974"/>
      <c r="E1147" s="974"/>
      <c r="F1147" s="974"/>
      <c r="G1147"/>
    </row>
    <row r="1148" spans="1:7" ht="14.4">
      <c r="A1148" s="271"/>
      <c r="B1148" s="271"/>
      <c r="D1148" s="974"/>
      <c r="E1148" s="974"/>
      <c r="F1148" s="974"/>
      <c r="G1148"/>
    </row>
    <row r="1149" spans="1:7" ht="14.4">
      <c r="A1149" s="271"/>
      <c r="B1149" s="271"/>
      <c r="D1149" s="974"/>
      <c r="E1149" s="974"/>
      <c r="F1149" s="974"/>
      <c r="G1149"/>
    </row>
    <row r="1150" spans="1:7" ht="14.4">
      <c r="A1150" s="271"/>
      <c r="B1150" s="271"/>
      <c r="D1150" s="974"/>
      <c r="E1150" s="974"/>
      <c r="F1150" s="974"/>
      <c r="G1150"/>
    </row>
    <row r="1151" spans="1:7" ht="14.4">
      <c r="A1151" s="271"/>
      <c r="B1151" s="271"/>
      <c r="D1151" s="974"/>
      <c r="E1151" s="974"/>
      <c r="F1151" s="974"/>
      <c r="G1151"/>
    </row>
    <row r="1152" spans="1:7" ht="14.4">
      <c r="A1152" s="271"/>
      <c r="B1152" s="271"/>
      <c r="D1152" s="974"/>
      <c r="E1152" s="974"/>
      <c r="F1152" s="974"/>
      <c r="G1152"/>
    </row>
    <row r="1153" spans="1:7" ht="14.4">
      <c r="A1153" s="271"/>
      <c r="B1153" s="271"/>
      <c r="D1153" s="974"/>
      <c r="E1153" s="974"/>
      <c r="F1153" s="974"/>
      <c r="G1153"/>
    </row>
    <row r="1154" spans="1:7" ht="14.4">
      <c r="A1154" s="271"/>
      <c r="B1154" s="271"/>
      <c r="D1154" s="974"/>
      <c r="E1154" s="974"/>
      <c r="F1154" s="974"/>
      <c r="G1154"/>
    </row>
    <row r="1155" spans="1:7" ht="38.25" customHeight="1">
      <c r="A1155" s="271"/>
      <c r="B1155" s="271"/>
      <c r="D1155" s="974"/>
      <c r="E1155" s="974"/>
      <c r="F1155" s="974"/>
    </row>
    <row r="1156" spans="1:7" ht="13.2"/>
    <row r="1157" spans="1:7" ht="13.2">
      <c r="A1157" s="1028" t="s">
        <v>1466</v>
      </c>
      <c r="B1157" s="1028"/>
      <c r="C1157" s="1028"/>
      <c r="D1157" s="1028"/>
      <c r="E1157" s="1028"/>
      <c r="F1157" s="1028"/>
      <c r="G1157" s="1028"/>
    </row>
    <row r="1158" spans="1:7" ht="13.2">
      <c r="A1158" s="44"/>
      <c r="B1158" s="44"/>
    </row>
    <row r="1159" spans="1:7" ht="13.2">
      <c r="C1159" s="207"/>
      <c r="D1159" s="995" t="s">
        <v>1736</v>
      </c>
      <c r="E1159" s="995"/>
      <c r="F1159" s="995"/>
    </row>
    <row r="1160" spans="1:7" ht="13.2">
      <c r="A1160" s="190"/>
      <c r="B1160" s="190"/>
      <c r="C1160" s="190"/>
      <c r="D1160" s="996" t="s">
        <v>1557</v>
      </c>
      <c r="E1160" s="994"/>
      <c r="F1160" s="994"/>
    </row>
    <row r="1161" spans="1:7" ht="13.2">
      <c r="A1161" s="190"/>
      <c r="B1161" s="190"/>
      <c r="C1161" s="190"/>
      <c r="F1161" s="188"/>
      <c r="G1161"/>
    </row>
    <row r="1162" spans="1:7" ht="13.65" customHeight="1">
      <c r="B1162" s="616" t="s">
        <v>1438</v>
      </c>
      <c r="D1162" s="1049" t="s">
        <v>2188</v>
      </c>
      <c r="E1162" s="1049"/>
      <c r="F1162" s="1049"/>
      <c r="G1162"/>
    </row>
    <row r="1163" spans="1:7" ht="13.2">
      <c r="D1163" s="1049"/>
      <c r="E1163" s="1049"/>
      <c r="F1163" s="1049"/>
      <c r="G1163"/>
    </row>
    <row r="1164" spans="1:7" ht="13.2">
      <c r="D1164" s="15"/>
      <c r="E1164" s="933" t="s">
        <v>2189</v>
      </c>
      <c r="F1164" s="15"/>
      <c r="G1164"/>
    </row>
    <row r="1165" spans="1:7" ht="13.2">
      <c r="D1165" s="15"/>
      <c r="E1165" s="15"/>
      <c r="F1165" s="15"/>
      <c r="G1165"/>
    </row>
    <row r="1166" spans="1:7" ht="13.2">
      <c r="D1166" s="991" t="s">
        <v>2187</v>
      </c>
      <c r="E1166" s="991"/>
      <c r="F1166" s="991"/>
      <c r="G1166"/>
    </row>
    <row r="1167" spans="1:7" ht="13.2">
      <c r="A1167" s="191"/>
      <c r="B1167" s="191"/>
      <c r="C1167" s="191"/>
      <c r="D1167" s="991"/>
      <c r="E1167" s="991"/>
      <c r="F1167" s="991"/>
      <c r="G1167"/>
    </row>
    <row r="1168" spans="1:7" ht="14.4" customHeight="1">
      <c r="A1168" s="191"/>
      <c r="B1168" s="191"/>
      <c r="C1168" s="191"/>
      <c r="D1168" s="991"/>
      <c r="E1168" s="991"/>
      <c r="F1168" s="991"/>
      <c r="G1168"/>
    </row>
    <row r="1169" spans="1:7" ht="13.2">
      <c r="A1169" s="191"/>
      <c r="B1169" s="191"/>
      <c r="C1169" s="191"/>
      <c r="D1169" s="106"/>
      <c r="E1169" s="106"/>
      <c r="F1169" s="106"/>
      <c r="G1169"/>
    </row>
    <row r="1170" spans="1:7" ht="13.2">
      <c r="A1170" s="191"/>
      <c r="B1170" s="616" t="s">
        <v>131</v>
      </c>
      <c r="C1170" s="191"/>
      <c r="D1170" s="974" t="s">
        <v>1746</v>
      </c>
      <c r="E1170" s="974"/>
      <c r="F1170" s="974"/>
      <c r="G1170"/>
    </row>
    <row r="1171" spans="1:7" ht="13.2">
      <c r="A1171" s="191"/>
      <c r="B1171" s="191"/>
      <c r="C1171" s="191"/>
      <c r="D1171" s="974"/>
      <c r="E1171" s="974"/>
      <c r="F1171" s="974"/>
      <c r="G1171"/>
    </row>
    <row r="1172" spans="1:7" ht="13.2">
      <c r="A1172" s="191"/>
      <c r="B1172" s="191"/>
      <c r="C1172" s="191"/>
      <c r="D1172" s="974"/>
      <c r="E1172" s="974"/>
      <c r="F1172" s="974"/>
      <c r="G1172"/>
    </row>
    <row r="1173" spans="1:7" ht="13.2">
      <c r="A1173" s="191"/>
      <c r="B1173" s="191"/>
      <c r="C1173" s="191"/>
      <c r="D1173" s="974"/>
      <c r="E1173" s="974"/>
      <c r="F1173" s="974"/>
      <c r="G1173"/>
    </row>
    <row r="1174" spans="1:7" ht="13.2">
      <c r="A1174" s="191"/>
      <c r="B1174" s="191"/>
      <c r="C1174" s="191"/>
      <c r="D1174" s="24"/>
      <c r="E1174" s="24"/>
      <c r="F1174" s="24"/>
      <c r="G1174"/>
    </row>
    <row r="1175" spans="1:7" ht="13.2">
      <c r="A1175" s="191"/>
      <c r="B1175" s="616" t="s">
        <v>131</v>
      </c>
      <c r="C1175" s="191"/>
      <c r="D1175" s="967" t="s">
        <v>1827</v>
      </c>
      <c r="E1175" s="974"/>
      <c r="F1175" s="974"/>
      <c r="G1175"/>
    </row>
    <row r="1176" spans="1:7" ht="13.2">
      <c r="A1176" s="191"/>
      <c r="B1176" s="191"/>
      <c r="C1176" s="191"/>
      <c r="D1176" s="974"/>
      <c r="E1176" s="974"/>
      <c r="F1176" s="974"/>
      <c r="G1176"/>
    </row>
    <row r="1177" spans="1:7" ht="13.2">
      <c r="A1177" s="191"/>
      <c r="B1177" s="191"/>
      <c r="C1177" s="191"/>
      <c r="D1177" s="24"/>
      <c r="E1177" s="24"/>
      <c r="F1177" s="24"/>
      <c r="G1177"/>
    </row>
    <row r="1178" spans="1:7" ht="14.4">
      <c r="A1178" s="271"/>
      <c r="B1178" s="616" t="s">
        <v>1438</v>
      </c>
      <c r="D1178" s="994" t="s">
        <v>1737</v>
      </c>
      <c r="E1178" s="994"/>
      <c r="F1178" s="994"/>
      <c r="G1178"/>
    </row>
    <row r="1179" spans="1:7" ht="13.2">
      <c r="G1179"/>
    </row>
    <row r="1180" spans="1:7" ht="14.4">
      <c r="A1180" s="271"/>
      <c r="B1180" s="616" t="s">
        <v>131</v>
      </c>
      <c r="D1180" s="994" t="s">
        <v>1738</v>
      </c>
      <c r="E1180" s="994"/>
      <c r="F1180" s="994"/>
      <c r="G1180"/>
    </row>
    <row r="1181" spans="1:7" ht="13.2">
      <c r="D1181" s="44"/>
      <c r="G1181"/>
    </row>
    <row r="1182" spans="1:7" ht="14.4">
      <c r="A1182" s="271"/>
      <c r="B1182" s="616" t="s">
        <v>1438</v>
      </c>
      <c r="D1182" s="994" t="s">
        <v>1739</v>
      </c>
      <c r="E1182" s="994"/>
      <c r="F1182" s="994"/>
      <c r="G1182"/>
    </row>
    <row r="1183" spans="1:7" ht="13.2">
      <c r="D1183" s="44"/>
      <c r="G1183"/>
    </row>
    <row r="1184" spans="1:7" ht="14.4">
      <c r="A1184" s="271"/>
      <c r="B1184" s="616" t="s">
        <v>131</v>
      </c>
      <c r="D1184" s="974" t="s">
        <v>1740</v>
      </c>
      <c r="E1184" s="974"/>
      <c r="F1184" s="974"/>
      <c r="G1184"/>
    </row>
    <row r="1185" spans="1:7" ht="14.4">
      <c r="A1185" s="271"/>
      <c r="B1185" s="271"/>
      <c r="D1185" s="974"/>
      <c r="E1185" s="974"/>
      <c r="F1185" s="974"/>
      <c r="G1185"/>
    </row>
    <row r="1186" spans="1:7" ht="14.4">
      <c r="A1186" s="271"/>
      <c r="B1186" s="271"/>
      <c r="D1186" s="44"/>
    </row>
    <row r="1187" spans="1:7" s="452" customFormat="1" ht="14.4">
      <c r="A1187" s="289"/>
      <c r="B1187" s="616" t="s">
        <v>131</v>
      </c>
      <c r="C1187" s="290"/>
      <c r="D1187" s="992" t="s">
        <v>1741</v>
      </c>
      <c r="E1187" s="992"/>
      <c r="F1187" s="992"/>
      <c r="G1187" s="292"/>
    </row>
    <row r="1188" spans="1:7" s="452" customFormat="1" ht="13.2">
      <c r="A1188" s="290"/>
      <c r="B1188" s="290"/>
      <c r="C1188" s="290"/>
      <c r="D1188" s="992"/>
      <c r="E1188" s="992"/>
      <c r="F1188" s="992"/>
      <c r="G1188" s="292"/>
    </row>
    <row r="1189" spans="1:7" s="452" customFormat="1" ht="13.2">
      <c r="A1189" s="290"/>
      <c r="B1189" s="290"/>
      <c r="C1189" s="290"/>
      <c r="D1189" s="291"/>
      <c r="E1189" s="292"/>
      <c r="F1189" s="292"/>
      <c r="G1189" s="292"/>
    </row>
    <row r="1190" spans="1:7" s="452" customFormat="1" ht="14.4">
      <c r="A1190" s="289"/>
      <c r="B1190" s="616" t="s">
        <v>131</v>
      </c>
      <c r="C1190" s="290"/>
      <c r="D1190" s="993" t="s">
        <v>1742</v>
      </c>
      <c r="E1190" s="993"/>
      <c r="F1190" s="993"/>
      <c r="G1190" s="292"/>
    </row>
    <row r="1191" spans="1:7" s="452" customFormat="1" ht="13.2">
      <c r="A1191" s="290"/>
      <c r="B1191" s="290"/>
      <c r="C1191" s="290"/>
      <c r="D1191" s="291"/>
      <c r="E1191" s="292"/>
      <c r="F1191" s="292"/>
      <c r="G1191" s="292"/>
    </row>
    <row r="1192" spans="1:7" ht="14.4">
      <c r="A1192" s="271"/>
      <c r="B1192" s="616" t="s">
        <v>131</v>
      </c>
      <c r="D1192" s="994" t="s">
        <v>1743</v>
      </c>
      <c r="E1192" s="994"/>
      <c r="F1192" s="994"/>
    </row>
    <row r="1193" spans="1:7" ht="14.4">
      <c r="A1193" s="271"/>
      <c r="B1193" s="271"/>
      <c r="D1193" s="44"/>
    </row>
    <row r="1194" spans="1:7" ht="14.4">
      <c r="A1194" s="271"/>
      <c r="B1194" s="616" t="s">
        <v>131</v>
      </c>
      <c r="D1194" s="974" t="s">
        <v>1744</v>
      </c>
      <c r="E1194" s="974"/>
      <c r="F1194" s="974"/>
    </row>
    <row r="1195" spans="1:7" ht="14.4">
      <c r="A1195" s="271"/>
      <c r="B1195" s="271"/>
      <c r="D1195" s="974"/>
      <c r="E1195" s="974"/>
      <c r="F1195" s="974"/>
    </row>
    <row r="1196" spans="1:7" ht="13.2"/>
    <row r="1197" spans="1:7" ht="13.2">
      <c r="A1197" s="1028" t="s">
        <v>2105</v>
      </c>
      <c r="B1197" s="1028"/>
      <c r="C1197" s="1028"/>
      <c r="D1197" s="1028"/>
      <c r="E1197" s="1028"/>
      <c r="F1197" s="1028"/>
      <c r="G1197" s="1028"/>
    </row>
    <row r="1198" spans="1:7" ht="13.2"/>
    <row r="1199" spans="1:7" ht="13.2">
      <c r="A1199" s="1028" t="s">
        <v>1467</v>
      </c>
      <c r="B1199" s="1028"/>
      <c r="C1199" s="1028"/>
      <c r="D1199" s="1028"/>
      <c r="E1199" s="1028"/>
      <c r="F1199" s="1028"/>
      <c r="G1199" s="1028"/>
    </row>
    <row r="1200" spans="1:7" ht="13.2"/>
    <row r="1201" spans="1:7" ht="13.2">
      <c r="D1201" s="998" t="s">
        <v>1577</v>
      </c>
      <c r="E1201" s="998"/>
      <c r="F1201" s="998"/>
    </row>
    <row r="1202" spans="1:7" ht="13.2">
      <c r="D1202" s="1033" t="s">
        <v>2006</v>
      </c>
      <c r="E1202" s="1033"/>
      <c r="F1202" s="1033"/>
    </row>
    <row r="1203" spans="1:7" ht="13.2">
      <c r="A1203" s="190"/>
      <c r="B1203" s="190"/>
      <c r="C1203" s="190"/>
    </row>
    <row r="1204" spans="1:7" ht="14.4">
      <c r="A1204" s="271"/>
      <c r="B1204" s="271"/>
      <c r="C1204" s="191"/>
      <c r="D1204" s="998" t="s">
        <v>1578</v>
      </c>
      <c r="E1204" s="998"/>
      <c r="F1204" s="998"/>
    </row>
    <row r="1205" spans="1:7" ht="13.2">
      <c r="B1205" s="616" t="s">
        <v>1438</v>
      </c>
      <c r="D1205" s="993" t="s">
        <v>1579</v>
      </c>
      <c r="E1205" s="993"/>
      <c r="F1205" s="993"/>
    </row>
    <row r="1206" spans="1:7" ht="13.2">
      <c r="D1206" s="1033" t="s">
        <v>2007</v>
      </c>
      <c r="E1206" s="1033"/>
      <c r="F1206" s="1033"/>
    </row>
    <row r="1207" spans="1:7" ht="13.2">
      <c r="G1207"/>
    </row>
    <row r="1208" spans="1:7" ht="12.75" customHeight="1">
      <c r="B1208" s="616" t="s">
        <v>1438</v>
      </c>
      <c r="D1208" s="1017" t="s">
        <v>1908</v>
      </c>
      <c r="E1208" s="1017"/>
      <c r="F1208" s="1017"/>
      <c r="G1208"/>
    </row>
    <row r="1209" spans="1:7" ht="13.2">
      <c r="D1209" s="1017"/>
      <c r="E1209" s="1017"/>
      <c r="F1209" s="1017"/>
      <c r="G1209"/>
    </row>
    <row r="1210" spans="1:7" ht="13.2">
      <c r="G1210"/>
    </row>
    <row r="1211" spans="1:7" ht="12.75" customHeight="1"/>
    <row r="1212" spans="1:7" ht="13.2">
      <c r="A1212" s="1028" t="s">
        <v>1469</v>
      </c>
      <c r="B1212" s="1028"/>
      <c r="C1212" s="1028"/>
      <c r="D1212" s="1028"/>
      <c r="E1212" s="1028"/>
      <c r="F1212" s="1028"/>
      <c r="G1212" s="1028"/>
    </row>
    <row r="1213" spans="1:7" ht="13.2">
      <c r="A1213" s="44"/>
      <c r="B1213" s="44"/>
    </row>
    <row r="1214" spans="1:7" ht="12.75" customHeight="1">
      <c r="A1214" s="44"/>
      <c r="B1214" s="44"/>
      <c r="D1214" s="995" t="s">
        <v>1468</v>
      </c>
      <c r="E1214" s="995"/>
      <c r="F1214" s="995"/>
    </row>
    <row r="1215" spans="1:7" ht="12.75" customHeight="1">
      <c r="A1215" s="44"/>
      <c r="B1215" s="44"/>
      <c r="D1215" s="994" t="s">
        <v>1475</v>
      </c>
      <c r="E1215" s="994"/>
      <c r="F1215" s="994"/>
    </row>
    <row r="1216" spans="1:7" ht="12.75" customHeight="1">
      <c r="A1216" s="44"/>
      <c r="B1216" s="44"/>
    </row>
    <row r="1217" spans="1:7" ht="14.4">
      <c r="A1217" s="271"/>
      <c r="B1217" s="616" t="s">
        <v>1438</v>
      </c>
      <c r="D1217" s="1004" t="s">
        <v>1056</v>
      </c>
      <c r="E1217" s="1004"/>
      <c r="F1217" s="1004"/>
    </row>
    <row r="1218" spans="1:7" ht="13.2">
      <c r="D1218" s="994" t="s">
        <v>1179</v>
      </c>
      <c r="E1218" s="994"/>
      <c r="F1218" s="994"/>
    </row>
    <row r="1219" spans="1:7" ht="13.2">
      <c r="E1219" s="1019" t="s">
        <v>2190</v>
      </c>
      <c r="F1219" s="1019"/>
    </row>
    <row r="1220" spans="1:7" ht="13.2">
      <c r="D1220" s="3"/>
    </row>
    <row r="1221" spans="1:7" ht="13.2">
      <c r="D1221" s="1032" t="s">
        <v>1324</v>
      </c>
      <c r="E1221" s="1032"/>
      <c r="F1221" s="1032"/>
    </row>
    <row r="1222" spans="1:7" ht="13.2">
      <c r="B1222" s="616" t="s">
        <v>131</v>
      </c>
      <c r="D1222" s="967" t="s">
        <v>2191</v>
      </c>
      <c r="E1222" s="974"/>
      <c r="F1222" s="974"/>
      <c r="G1222"/>
    </row>
    <row r="1223" spans="1:7" ht="13.2">
      <c r="D1223" s="974"/>
      <c r="E1223" s="974"/>
      <c r="F1223" s="974"/>
      <c r="G1223"/>
    </row>
    <row r="1224" spans="1:7" ht="13.2">
      <c r="D1224" s="508" t="s">
        <v>1327</v>
      </c>
      <c r="E1224"/>
      <c r="F1224"/>
      <c r="G1224"/>
    </row>
    <row r="1225" spans="1:7" ht="13.65" customHeight="1">
      <c r="D1225" s="967" t="s">
        <v>2192</v>
      </c>
      <c r="E1225" s="974"/>
      <c r="F1225" s="974"/>
      <c r="G1225"/>
    </row>
    <row r="1226" spans="1:7" ht="13.2">
      <c r="D1226" s="974"/>
      <c r="E1226" s="974"/>
      <c r="F1226" s="974"/>
      <c r="G1226"/>
    </row>
    <row r="1227" spans="1:7" ht="13.2">
      <c r="D1227" s="974"/>
      <c r="E1227" s="974"/>
      <c r="F1227" s="974"/>
      <c r="G1227"/>
    </row>
    <row r="1228" spans="1:7" ht="13.2">
      <c r="D1228" s="974"/>
      <c r="E1228" s="974"/>
      <c r="F1228" s="974"/>
      <c r="G1228"/>
    </row>
    <row r="1229" spans="1:7" ht="13.2">
      <c r="D1229" s="1019" t="s">
        <v>1059</v>
      </c>
      <c r="E1229" s="1019"/>
      <c r="F1229" s="1019"/>
      <c r="G1229"/>
    </row>
    <row r="1230" spans="1:7" ht="13.2">
      <c r="B1230" s="616" t="s">
        <v>131</v>
      </c>
      <c r="D1230" s="1004" t="s">
        <v>1325</v>
      </c>
      <c r="E1230" s="1004"/>
      <c r="F1230" s="1004"/>
      <c r="G1230"/>
    </row>
    <row r="1231" spans="1:7" ht="13.2">
      <c r="E1231"/>
      <c r="F1231"/>
      <c r="G1231"/>
    </row>
    <row r="1232" spans="1:7" ht="13.2">
      <c r="D1232" s="1034" t="s">
        <v>1326</v>
      </c>
      <c r="E1232" s="1034"/>
      <c r="F1232" s="1034"/>
      <c r="G1232"/>
    </row>
    <row r="1233" spans="1:7" ht="13.2">
      <c r="D1233" s="3" t="s">
        <v>1057</v>
      </c>
      <c r="E1233"/>
      <c r="F1233"/>
      <c r="G1233"/>
    </row>
    <row r="1234" spans="1:7" ht="14.4" customHeight="1">
      <c r="A1234" s="271"/>
      <c r="B1234" s="616" t="s">
        <v>131</v>
      </c>
      <c r="D1234" s="974" t="s">
        <v>1580</v>
      </c>
      <c r="E1234" s="974"/>
      <c r="F1234" s="974"/>
      <c r="G1234"/>
    </row>
    <row r="1235" spans="1:7" ht="14.4">
      <c r="A1235" s="271"/>
      <c r="B1235" s="271"/>
      <c r="D1235" s="974"/>
      <c r="E1235" s="974"/>
      <c r="F1235" s="974"/>
      <c r="G1235"/>
    </row>
    <row r="1236" spans="1:7" ht="14.4">
      <c r="A1236" s="271"/>
      <c r="B1236" s="271"/>
      <c r="D1236" s="974"/>
      <c r="E1236" s="974"/>
      <c r="F1236" s="974"/>
      <c r="G1236"/>
    </row>
    <row r="1237" spans="1:7" ht="14.4">
      <c r="A1237" s="271"/>
      <c r="B1237" s="271"/>
      <c r="E1237"/>
      <c r="F1237"/>
      <c r="G1237"/>
    </row>
    <row r="1238" spans="1:7" ht="14.4">
      <c r="A1238" s="271"/>
      <c r="B1238" s="271"/>
      <c r="D1238" s="423" t="s">
        <v>1177</v>
      </c>
      <c r="E1238" s="423"/>
      <c r="F1238" s="423"/>
    </row>
    <row r="1239" spans="1:7" ht="14.4">
      <c r="A1239" s="271"/>
      <c r="B1239" s="616" t="s">
        <v>131</v>
      </c>
      <c r="D1239" s="974" t="s">
        <v>1581</v>
      </c>
      <c r="E1239" s="974"/>
      <c r="F1239" s="974"/>
    </row>
    <row r="1240" spans="1:7" ht="14.4">
      <c r="A1240" s="271"/>
      <c r="B1240" s="271"/>
      <c r="D1240" s="974"/>
      <c r="E1240" s="974"/>
      <c r="F1240" s="974"/>
    </row>
    <row r="1241" spans="1:7" ht="14.4">
      <c r="A1241" s="271"/>
      <c r="B1241" s="271"/>
      <c r="D1241" s="974"/>
      <c r="E1241" s="974"/>
      <c r="F1241" s="974"/>
    </row>
    <row r="1242" spans="1:7" ht="14.4">
      <c r="A1242" s="271"/>
      <c r="B1242" s="271"/>
      <c r="D1242" s="974"/>
      <c r="E1242" s="974"/>
      <c r="F1242" s="974"/>
    </row>
    <row r="1243" spans="1:7" ht="14.4">
      <c r="A1243" s="271"/>
      <c r="B1243" s="271"/>
      <c r="D1243" s="974"/>
      <c r="E1243" s="974"/>
      <c r="F1243" s="974"/>
    </row>
    <row r="1244" spans="1:7" ht="12.75" customHeight="1">
      <c r="A1244" s="44"/>
      <c r="B1244" s="44"/>
    </row>
    <row r="1245" spans="1:7" ht="13.2">
      <c r="A1245" s="1028" t="s">
        <v>1503</v>
      </c>
      <c r="B1245" s="1028"/>
      <c r="C1245" s="1028"/>
      <c r="D1245" s="1028"/>
      <c r="E1245" s="1028"/>
      <c r="F1245" s="1028"/>
      <c r="G1245" s="1028"/>
    </row>
    <row r="1246" spans="1:7" ht="13.2">
      <c r="A1246" s="44"/>
      <c r="B1246" s="44"/>
    </row>
    <row r="1247" spans="1:7" ht="13.2">
      <c r="A1247" s="44"/>
      <c r="B1247" s="44"/>
      <c r="D1247" s="1024" t="s">
        <v>1504</v>
      </c>
      <c r="E1247" s="1024"/>
      <c r="F1247" s="1024"/>
    </row>
    <row r="1248" spans="1:7" ht="13.2">
      <c r="A1248" s="268"/>
      <c r="B1248" s="268"/>
      <c r="C1248" s="268"/>
      <c r="D1248" s="1004" t="s">
        <v>1517</v>
      </c>
      <c r="E1248" s="1004"/>
      <c r="F1248" s="1004"/>
      <c r="G1248" s="269"/>
    </row>
    <row r="1249" spans="1:7" ht="10.5" customHeight="1"/>
    <row r="1250" spans="1:7" ht="14.4">
      <c r="A1250" s="271"/>
      <c r="B1250" s="616" t="s">
        <v>131</v>
      </c>
      <c r="D1250" s="1004" t="s">
        <v>1180</v>
      </c>
      <c r="E1250" s="1004"/>
      <c r="F1250" s="1004"/>
    </row>
    <row r="1251" spans="1:7" ht="13.2">
      <c r="E1251" s="1019" t="s">
        <v>2193</v>
      </c>
      <c r="F1251" s="1019"/>
    </row>
    <row r="1252" spans="1:7" ht="13.2">
      <c r="D1252" s="104"/>
      <c r="E1252" s="104"/>
      <c r="F1252" s="104"/>
    </row>
    <row r="1253" spans="1:7" ht="13.65" customHeight="1"/>
    <row r="1254" spans="1:7" ht="13.65" customHeight="1"/>
    <row r="1255" spans="1:7" ht="13.65" customHeight="1"/>
    <row r="1256" spans="1:7" ht="13.65" customHeight="1"/>
    <row r="1257" spans="1:7" ht="13.65" customHeight="1"/>
    <row r="1258" spans="1:7" ht="13.65" customHeight="1"/>
    <row r="1259" spans="1:7" ht="13.65" customHeight="1"/>
    <row r="1260" spans="1:7" ht="13.65" customHeight="1">
      <c r="A1260"/>
      <c r="B1260"/>
      <c r="C1260"/>
      <c r="D1260"/>
      <c r="E1260"/>
      <c r="F1260"/>
      <c r="G1260"/>
    </row>
    <row r="1261" spans="1:7" ht="13.65" customHeight="1">
      <c r="A1261"/>
      <c r="B1261"/>
      <c r="C1261"/>
      <c r="D1261"/>
      <c r="E1261"/>
      <c r="F1261"/>
      <c r="G126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row r="1288" spans="1:7" ht="13.65" customHeight="1"/>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C1045"/>
  <sheetViews>
    <sheetView showGridLines="0" topLeftCell="A612" zoomScale="85" zoomScaleNormal="85" workbookViewId="0">
      <selection activeCell="Z562" sqref="Z562:AK562"/>
    </sheetView>
  </sheetViews>
  <sheetFormatPr defaultColWidth="0" defaultRowHeight="12.9"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6383" width="9.109375" hidden="1"/>
    <col min="16384" max="16384" width="5.6640625" hidden="1"/>
  </cols>
  <sheetData>
    <row r="1" spans="1:45" ht="12.9" customHeight="1">
      <c r="J1" s="183"/>
      <c r="AS1" s="925">
        <v>9</v>
      </c>
    </row>
    <row r="2" spans="1:45" ht="12.9" customHeight="1"/>
    <row r="3" spans="1:45" ht="12.9" customHeight="1"/>
    <row r="4" spans="1:45" ht="12.9" customHeight="1"/>
    <row r="5" spans="1:45" ht="12.9" customHeight="1"/>
    <row r="6" spans="1:45" ht="12.9" customHeight="1"/>
    <row r="7" spans="1:45" ht="12.9" customHeight="1"/>
    <row r="8" spans="1:45" ht="12.9" customHeight="1"/>
    <row r="9" spans="1:45" ht="12.9" customHeight="1">
      <c r="A9" s="1390" t="s">
        <v>828</v>
      </c>
      <c r="B9" s="1390"/>
      <c r="C9" s="1390"/>
      <c r="D9" s="1390"/>
      <c r="E9" s="1390"/>
      <c r="F9" s="1390"/>
      <c r="G9" s="1390"/>
      <c r="H9" s="1390"/>
      <c r="I9" s="1390"/>
      <c r="J9" s="1390"/>
      <c r="K9" s="1390"/>
      <c r="L9" s="1390"/>
      <c r="M9" s="1390"/>
      <c r="N9" s="1390"/>
      <c r="O9" s="1390"/>
      <c r="P9" s="1390"/>
      <c r="Q9" s="1390"/>
      <c r="R9" s="1390"/>
      <c r="S9" s="1390"/>
      <c r="T9" s="1390"/>
      <c r="U9" s="1390"/>
      <c r="V9" s="1390"/>
      <c r="W9" s="1390"/>
      <c r="X9" s="1390"/>
      <c r="Y9" s="1390"/>
      <c r="Z9" s="1390"/>
      <c r="AA9" s="1390"/>
      <c r="AB9" s="1390"/>
      <c r="AC9" s="1390"/>
      <c r="AD9" s="1390"/>
      <c r="AE9" s="1390"/>
      <c r="AF9" s="1390"/>
      <c r="AG9" s="1390"/>
      <c r="AH9" s="1390"/>
      <c r="AI9" s="1390"/>
      <c r="AJ9" s="1390"/>
      <c r="AK9" s="1390"/>
      <c r="AL9" s="1390"/>
    </row>
    <row r="10" spans="1:45" ht="12.9" customHeight="1">
      <c r="A10" s="1392" t="s">
        <v>2340</v>
      </c>
      <c r="B10" s="1392"/>
      <c r="C10" s="1392"/>
      <c r="D10" s="1392"/>
      <c r="E10" s="1392"/>
      <c r="F10" s="1392"/>
      <c r="G10" s="1392"/>
      <c r="H10" s="1392"/>
      <c r="I10" s="1392"/>
      <c r="J10" s="1392"/>
      <c r="K10" s="1392"/>
      <c r="L10" s="1392"/>
      <c r="M10" s="1392"/>
      <c r="N10" s="1392"/>
      <c r="O10" s="1392"/>
      <c r="P10" s="1392"/>
      <c r="Q10" s="1392"/>
      <c r="R10" s="1392"/>
      <c r="S10" s="1392"/>
      <c r="T10" s="1392"/>
      <c r="U10" s="1392"/>
      <c r="V10" s="1392"/>
      <c r="W10" s="1392"/>
      <c r="X10" s="1392"/>
      <c r="Y10" s="1392"/>
      <c r="Z10" s="1392"/>
      <c r="AA10" s="1392"/>
      <c r="AB10" s="1392"/>
      <c r="AC10" s="1392"/>
      <c r="AD10" s="1392"/>
      <c r="AE10" s="1392"/>
      <c r="AF10" s="1392"/>
      <c r="AG10" s="1392"/>
      <c r="AH10" s="1392"/>
      <c r="AI10" s="1392"/>
      <c r="AJ10" s="1392"/>
      <c r="AK10" s="1392"/>
      <c r="AL10" s="1392"/>
    </row>
    <row r="11" spans="1:45" s="267" customFormat="1" ht="12.9" customHeight="1">
      <c r="A11" s="1395" t="s">
        <v>2357</v>
      </c>
      <c r="B11" s="1396"/>
      <c r="C11" s="1396"/>
      <c r="D11" s="1396"/>
      <c r="E11" s="1396"/>
      <c r="F11" s="1396"/>
      <c r="G11" s="1396"/>
      <c r="H11" s="1396"/>
      <c r="I11" s="1396"/>
      <c r="J11" s="1396"/>
      <c r="K11" s="1396"/>
      <c r="L11" s="1396"/>
      <c r="M11" s="1396"/>
      <c r="N11" s="1396"/>
      <c r="O11" s="1396"/>
      <c r="P11" s="1396"/>
      <c r="Q11" s="1396"/>
      <c r="R11" s="1396"/>
      <c r="S11" s="1396"/>
      <c r="T11" s="1396"/>
      <c r="U11" s="1396"/>
      <c r="V11" s="1396"/>
      <c r="W11" s="1396"/>
      <c r="X11" s="1396"/>
      <c r="Y11" s="1396"/>
      <c r="Z11" s="1396"/>
      <c r="AA11" s="1396"/>
      <c r="AB11" s="1396"/>
      <c r="AC11" s="1396"/>
      <c r="AD11" s="1396"/>
      <c r="AE11" s="1396"/>
      <c r="AF11" s="1396"/>
      <c r="AG11" s="1396"/>
      <c r="AH11" s="1396"/>
      <c r="AI11" s="1396"/>
      <c r="AJ11" s="1396"/>
      <c r="AK11" s="1396"/>
      <c r="AL11" s="1396"/>
    </row>
    <row r="12" spans="1:45" ht="12.9" customHeight="1">
      <c r="A12" s="977" t="s">
        <v>1959</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row>
    <row r="13" spans="1:45" ht="12.9" customHeight="1" thickBo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row>
    <row r="14" spans="1:45" ht="12.9" customHeight="1" thickTop="1">
      <c r="A14" s="104"/>
      <c r="B14" s="104"/>
      <c r="C14" s="104"/>
      <c r="D14" s="104"/>
      <c r="E14" s="104"/>
      <c r="F14" s="104"/>
      <c r="G14" s="104"/>
      <c r="AC14" s="104"/>
      <c r="AD14" s="104"/>
      <c r="AE14" s="104"/>
      <c r="AF14" s="104"/>
      <c r="AG14" s="104"/>
      <c r="AH14" s="104"/>
      <c r="AI14" s="104"/>
      <c r="AJ14" s="104"/>
      <c r="AK14" s="104"/>
      <c r="AL14" s="104"/>
    </row>
    <row r="15" spans="1:45" ht="12.9" customHeight="1">
      <c r="A15" s="63" t="s">
        <v>585</v>
      </c>
      <c r="C15" s="5"/>
      <c r="D15" s="5"/>
      <c r="E15" s="5"/>
      <c r="F15" s="5"/>
      <c r="G15" s="5"/>
      <c r="H15" s="1393" t="s">
        <v>2359</v>
      </c>
      <c r="I15" s="1393"/>
      <c r="J15" s="1393"/>
      <c r="K15" s="1393"/>
      <c r="L15" s="1393"/>
      <c r="M15" s="1393"/>
      <c r="N15" s="1393"/>
      <c r="O15" s="1393"/>
      <c r="P15" s="1393"/>
      <c r="Q15" s="1393"/>
      <c r="R15" s="1393"/>
      <c r="S15" s="1393"/>
      <c r="T15" s="1393"/>
      <c r="U15" s="1393"/>
      <c r="V15" s="1393"/>
      <c r="W15" s="1393"/>
      <c r="X15" s="1393"/>
      <c r="Y15" s="1393"/>
      <c r="Z15" s="1393"/>
      <c r="AA15" s="1393"/>
      <c r="AB15" s="1393"/>
      <c r="AC15" s="1393"/>
      <c r="AD15" s="1393"/>
      <c r="AE15" s="1393"/>
      <c r="AF15" s="1393"/>
      <c r="AG15" s="1393"/>
      <c r="AH15" s="1393"/>
      <c r="AI15" s="1393"/>
      <c r="AJ15" s="1393"/>
    </row>
    <row r="16" spans="1:45" ht="12.9" customHeight="1"/>
    <row r="17" spans="1:40" ht="12.9" customHeight="1">
      <c r="A17" s="63" t="s">
        <v>829</v>
      </c>
      <c r="C17" s="5"/>
      <c r="D17" s="5"/>
      <c r="E17" s="5"/>
      <c r="F17" s="5"/>
      <c r="G17" s="5"/>
      <c r="H17" s="1331" t="s">
        <v>2360</v>
      </c>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row>
    <row r="18" spans="1:40" ht="12.9" customHeight="1"/>
    <row r="19" spans="1:40" ht="12.9" customHeight="1">
      <c r="A19" s="986" t="s">
        <v>1146</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2.9" customHeight="1">
      <c r="A20" s="1399" t="s">
        <v>1403</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0"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 customHeight="1">
      <c r="A25" s="5"/>
      <c r="C25" s="5"/>
      <c r="D25" s="5"/>
      <c r="E25" s="5"/>
      <c r="F25" s="5"/>
      <c r="G25" s="5"/>
      <c r="H25" s="5"/>
      <c r="I25" s="5"/>
      <c r="J25" s="5"/>
      <c r="K25" s="5"/>
      <c r="L25" s="5"/>
      <c r="M25" s="1402">
        <f>ROUND('Basis &amp; Credits'!AB55,0)</f>
        <v>2500000</v>
      </c>
      <c r="N25" s="1402"/>
      <c r="O25" s="1402"/>
      <c r="P25" s="1402"/>
      <c r="Q25" s="1402"/>
      <c r="R25" s="5" t="s">
        <v>883</v>
      </c>
      <c r="S25" s="5"/>
      <c r="T25" s="5"/>
      <c r="U25" s="5"/>
      <c r="V25" s="5"/>
      <c r="W25" s="5"/>
      <c r="X25" s="5"/>
      <c r="Y25" s="5"/>
      <c r="Z25" s="5"/>
      <c r="AF25" s="5"/>
      <c r="AG25" s="5"/>
      <c r="AH25" s="5"/>
      <c r="AI25" s="5"/>
      <c r="AJ25" s="5"/>
      <c r="AK25" s="5"/>
    </row>
    <row r="26" spans="1:40"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 customHeight="1">
      <c r="A27" s="5"/>
      <c r="C27" s="5"/>
      <c r="D27" s="5"/>
      <c r="E27" s="5"/>
      <c r="F27" s="5"/>
      <c r="G27" s="5"/>
      <c r="H27" s="5"/>
      <c r="I27" s="5"/>
      <c r="J27" s="5"/>
      <c r="K27" s="5"/>
      <c r="L27" s="5"/>
      <c r="M27" s="1402">
        <f>'Basis &amp; Credits'!AB76</f>
        <v>11778078</v>
      </c>
      <c r="N27" s="1402"/>
      <c r="O27" s="1402"/>
      <c r="P27" s="1402"/>
      <c r="Q27" s="1402"/>
      <c r="R27" s="5" t="s">
        <v>1402</v>
      </c>
      <c r="S27" s="5"/>
      <c r="T27" s="5"/>
      <c r="U27" s="5"/>
      <c r="V27" s="5"/>
      <c r="W27" s="5"/>
      <c r="X27" s="5"/>
      <c r="Y27" s="5"/>
      <c r="Z27" s="5"/>
      <c r="AF27" s="5"/>
      <c r="AG27" s="5"/>
      <c r="AH27" s="5"/>
      <c r="AI27" s="5"/>
      <c r="AJ27" s="5"/>
      <c r="AK27" s="5"/>
    </row>
    <row r="28" spans="1:40"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 customHeight="1">
      <c r="A33" s="102" t="s">
        <v>1411</v>
      </c>
      <c r="C33" s="102"/>
      <c r="D33" s="102"/>
      <c r="E33" s="102"/>
      <c r="F33" s="102"/>
      <c r="G33" s="102"/>
      <c r="H33" s="102"/>
      <c r="I33" s="102"/>
      <c r="J33" s="102"/>
      <c r="K33" s="102"/>
      <c r="L33" s="102"/>
      <c r="M33" s="102"/>
      <c r="N33" s="102"/>
      <c r="O33" s="1236" t="s">
        <v>115</v>
      </c>
      <c r="P33" s="1236"/>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 customHeight="1">
      <c r="A38" t="s">
        <v>1973</v>
      </c>
      <c r="AM38" s="19"/>
    </row>
    <row r="39" spans="1:39" ht="12.9" customHeight="1">
      <c r="AM39" s="19"/>
    </row>
    <row r="40" spans="1:39" ht="12.9"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 customHeight="1"/>
    <row r="87" spans="1:39" ht="12.9" customHeight="1">
      <c r="A87" s="102" t="s">
        <v>312</v>
      </c>
      <c r="AM87" s="19"/>
    </row>
    <row r="88" spans="1:39" ht="12.9" customHeight="1">
      <c r="A88" s="102" t="s">
        <v>313</v>
      </c>
      <c r="AM88" s="19"/>
    </row>
    <row r="89" spans="1:39" ht="12.9"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 customHeight="1">
      <c r="A116" s="102" t="s">
        <v>2219</v>
      </c>
    </row>
    <row r="117" spans="1:39" ht="12.9"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 customHeight="1"/>
    <row r="124" spans="1:39" ht="12.9" customHeight="1">
      <c r="A124" s="102" t="s">
        <v>938</v>
      </c>
    </row>
    <row r="125" spans="1:39" ht="12.9" customHeight="1">
      <c r="A125" s="102" t="s">
        <v>1080</v>
      </c>
      <c r="V125" s="41"/>
      <c r="W125" s="41"/>
      <c r="AL125" s="41"/>
    </row>
    <row r="126" spans="1:39" ht="12.9" customHeight="1">
      <c r="A126" s="41"/>
      <c r="B126" s="41"/>
      <c r="AL126" s="41"/>
    </row>
    <row r="127" spans="1:39" ht="12.9" customHeight="1">
      <c r="A127" s="41"/>
      <c r="B127" s="41"/>
      <c r="AL127" s="41"/>
    </row>
    <row r="128" spans="1:39" ht="12.9" customHeight="1">
      <c r="A128" s="41"/>
      <c r="B128" s="41"/>
      <c r="C128" s="41" t="s">
        <v>438</v>
      </c>
      <c r="E128" s="41"/>
      <c r="F128" s="41"/>
      <c r="G128" s="1285"/>
      <c r="H128" s="1285"/>
      <c r="I128" s="41" t="s">
        <v>439</v>
      </c>
      <c r="J128" s="41"/>
      <c r="L128" s="1397" t="s">
        <v>2362</v>
      </c>
      <c r="M128" s="1398"/>
      <c r="N128" s="1398"/>
      <c r="O128" s="41" t="s">
        <v>2341</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 customHeight="1">
      <c r="A130" s="41"/>
      <c r="B130" s="41"/>
      <c r="C130" s="1397" t="s">
        <v>2361</v>
      </c>
      <c r="D130" s="1398"/>
      <c r="E130" s="1398"/>
      <c r="F130" s="1398"/>
      <c r="G130" s="1398"/>
      <c r="H130" s="1398"/>
      <c r="I130" s="1398"/>
      <c r="J130" s="1398"/>
      <c r="K130" s="1398"/>
      <c r="L130" s="310" t="s">
        <v>440</v>
      </c>
      <c r="M130" s="41"/>
      <c r="O130" s="41"/>
      <c r="P130" s="41"/>
      <c r="Q130" s="41"/>
      <c r="R130" s="41"/>
      <c r="S130" s="41"/>
      <c r="T130" s="41"/>
      <c r="U130" s="41"/>
      <c r="V130" s="41"/>
      <c r="W130" s="41"/>
      <c r="X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1" t="s">
        <v>2363</v>
      </c>
      <c r="Z131" s="1394"/>
      <c r="AA131" s="1394"/>
      <c r="AB131" s="1394"/>
      <c r="AC131" s="1394"/>
      <c r="AD131" s="1394"/>
      <c r="AE131" s="1394"/>
      <c r="AF131" s="1394"/>
      <c r="AG131" s="1394"/>
      <c r="AH131" s="1394"/>
      <c r="AI131" s="1394"/>
      <c r="AJ131" s="1394"/>
      <c r="AK131" s="1394"/>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1" t="s">
        <v>2364</v>
      </c>
      <c r="Z134" s="1394"/>
      <c r="AA134" s="1394"/>
      <c r="AB134" s="1394"/>
      <c r="AC134" s="1394"/>
      <c r="AD134" s="1394"/>
      <c r="AE134" s="1394"/>
      <c r="AF134" s="1394"/>
      <c r="AG134" s="1394"/>
      <c r="AH134" s="1394"/>
      <c r="AI134" s="1394"/>
      <c r="AJ134" s="1394"/>
      <c r="AK134" s="1394"/>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 customHeight="1">
      <c r="A136" s="495"/>
      <c r="B136" s="5"/>
      <c r="AL136" s="495"/>
    </row>
    <row r="137" spans="1:56" ht="12.9" customHeight="1">
      <c r="A137" s="41"/>
      <c r="B137" s="5"/>
      <c r="AL137" s="41"/>
    </row>
    <row r="138" spans="1:56" ht="12.9" customHeight="1">
      <c r="A138" s="41"/>
      <c r="AL138" s="41"/>
    </row>
    <row r="139" spans="1:56" ht="12.9" customHeight="1">
      <c r="A139" s="41"/>
      <c r="AL139" s="41"/>
    </row>
    <row r="140" spans="1:56" ht="12.9" customHeight="1">
      <c r="A140" s="41"/>
      <c r="AL140" s="41"/>
    </row>
    <row r="141" spans="1:56" ht="12.9" customHeight="1">
      <c r="A141" s="41"/>
      <c r="AL141" s="41"/>
    </row>
    <row r="142" spans="1:56" ht="12.9" customHeight="1">
      <c r="A142" s="41"/>
      <c r="AL142" s="41"/>
    </row>
    <row r="143" spans="1:56" ht="12.9" customHeight="1">
      <c r="A143" s="41"/>
      <c r="AL143" s="41"/>
    </row>
    <row r="144" spans="1:56" ht="12.9" customHeight="1">
      <c r="A144" s="41"/>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690</v>
      </c>
      <c r="O156" s="1394" t="s">
        <v>2365</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83</v>
      </c>
    </row>
    <row r="157" spans="1:72" ht="12.9" customHeight="1">
      <c r="D157" s="340" t="s">
        <v>572</v>
      </c>
      <c r="O157" s="1235" t="s">
        <v>2366</v>
      </c>
      <c r="P157" s="1235"/>
      <c r="Q157" s="1235"/>
      <c r="R157" s="1235"/>
      <c r="S157" s="1235"/>
      <c r="T157" s="1235"/>
      <c r="U157" s="1235"/>
      <c r="V157" s="1235"/>
      <c r="W157" s="1235"/>
      <c r="X157" s="1235"/>
      <c r="Y157" s="1235"/>
      <c r="Z157" s="1235"/>
      <c r="AA157" s="1235"/>
      <c r="AB157" s="1235"/>
      <c r="AC157" s="1235"/>
      <c r="AD157" s="1235"/>
      <c r="AE157" s="1235"/>
      <c r="AF157" s="1235"/>
      <c r="AG157" s="1235"/>
      <c r="AH157" s="1235"/>
      <c r="AI157" t="s">
        <v>743</v>
      </c>
      <c r="BN157" s="30" t="s">
        <v>449</v>
      </c>
      <c r="BT157" t="s">
        <v>31</v>
      </c>
    </row>
    <row r="158" spans="1:72" ht="12.9" customHeight="1">
      <c r="D158" s="12" t="s">
        <v>573</v>
      </c>
      <c r="F158" s="12"/>
      <c r="G158" s="12"/>
      <c r="H158" s="12"/>
      <c r="I158" s="12"/>
      <c r="J158" s="12"/>
      <c r="K158" s="12"/>
      <c r="L158" s="12"/>
      <c r="M158" s="12"/>
      <c r="N158" s="12"/>
      <c r="O158" s="1476" t="s">
        <v>574</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450</v>
      </c>
      <c r="BT158" t="s">
        <v>32</v>
      </c>
    </row>
    <row r="159" spans="1:72" ht="12.9" customHeight="1">
      <c r="D159" t="s">
        <v>681</v>
      </c>
      <c r="O159" s="1237" t="s">
        <v>2367</v>
      </c>
      <c r="P159" s="1237"/>
      <c r="Q159" s="1237"/>
      <c r="R159" s="1237"/>
      <c r="S159" s="1237"/>
      <c r="T159" s="1237"/>
      <c r="U159" s="1237"/>
      <c r="V159" s="1237"/>
      <c r="W159" s="1237"/>
      <c r="X159" s="1237"/>
      <c r="Y159" s="1237"/>
      <c r="Z159" s="1237"/>
      <c r="AA159" s="1237"/>
      <c r="AB159" s="1237"/>
      <c r="AC159" s="1237"/>
      <c r="AD159" s="1237"/>
      <c r="AE159" s="1237"/>
      <c r="AF159" s="1237"/>
      <c r="AG159" s="1237"/>
      <c r="AH159" s="1237"/>
      <c r="BN159" s="30" t="s">
        <v>77</v>
      </c>
      <c r="BT159" t="s">
        <v>411</v>
      </c>
    </row>
    <row r="160" spans="1:72" ht="12.9" customHeight="1">
      <c r="D160" t="s">
        <v>682</v>
      </c>
      <c r="O160" s="1394" t="s">
        <v>2368</v>
      </c>
      <c r="P160" s="1394"/>
      <c r="Q160" s="1394"/>
      <c r="R160" s="1394"/>
      <c r="S160" s="1394"/>
      <c r="T160" s="1394"/>
      <c r="U160" s="1394"/>
      <c r="V160" s="1394"/>
      <c r="W160" s="1394"/>
      <c r="X160" s="1394"/>
      <c r="Y160" s="12"/>
      <c r="Z160" s="12"/>
      <c r="AA160" s="12"/>
      <c r="AB160" s="12"/>
      <c r="AC160" s="12"/>
      <c r="AD160" s="12"/>
      <c r="AE160" s="12"/>
      <c r="AF160" s="12"/>
      <c r="BN160" s="30" t="s">
        <v>79</v>
      </c>
      <c r="BT160" t="s">
        <v>412</v>
      </c>
    </row>
    <row r="161" spans="1:72" ht="12.9" customHeight="1">
      <c r="D161" t="s">
        <v>683</v>
      </c>
      <c r="O161" s="1479">
        <v>94002</v>
      </c>
      <c r="P161" s="1479"/>
      <c r="Q161" s="1479"/>
      <c r="R161" s="1479"/>
      <c r="S161" s="13"/>
      <c r="T161" s="13"/>
      <c r="U161" s="13"/>
      <c r="V161" s="13"/>
      <c r="W161" s="13"/>
      <c r="X161" s="13"/>
      <c r="Y161" s="13"/>
      <c r="Z161" s="13"/>
      <c r="AA161" s="13"/>
      <c r="AB161" s="13"/>
      <c r="AC161" s="13"/>
      <c r="AD161" s="13"/>
      <c r="AE161" s="13"/>
      <c r="AF161" s="13"/>
      <c r="BJ161" t="s">
        <v>509</v>
      </c>
      <c r="BN161" s="30" t="s">
        <v>80</v>
      </c>
      <c r="BT161" t="s">
        <v>413</v>
      </c>
    </row>
    <row r="162" spans="1:72" ht="12.9" customHeight="1">
      <c r="D162" t="s">
        <v>684</v>
      </c>
      <c r="O162" s="1481" t="s">
        <v>2369</v>
      </c>
      <c r="P162" s="1481"/>
      <c r="Q162" s="1481"/>
      <c r="R162" s="1481"/>
      <c r="S162" s="1481"/>
      <c r="T162" s="1481"/>
      <c r="V162" s="179" t="s">
        <v>12</v>
      </c>
      <c r="W162" s="1480"/>
      <c r="X162" s="1480"/>
      <c r="Y162" s="14"/>
      <c r="Z162" s="14"/>
      <c r="AA162" s="14"/>
      <c r="AB162" s="14"/>
      <c r="AC162" s="14"/>
      <c r="AD162" s="14"/>
      <c r="AE162" s="14"/>
      <c r="AF162" s="14"/>
      <c r="BJ162" t="s">
        <v>115</v>
      </c>
      <c r="BN162" s="30" t="s">
        <v>81</v>
      </c>
      <c r="BT162" t="s">
        <v>414</v>
      </c>
    </row>
    <row r="163" spans="1:72" ht="12.9" customHeight="1">
      <c r="D163" t="s">
        <v>685</v>
      </c>
      <c r="O163" s="1481" t="s">
        <v>2370</v>
      </c>
      <c r="P163" s="1481"/>
      <c r="Q163" s="1481"/>
      <c r="R163" s="1481"/>
      <c r="S163" s="1481"/>
      <c r="T163" s="1481"/>
      <c r="U163" s="14"/>
      <c r="V163" s="14"/>
      <c r="W163" s="14"/>
      <c r="X163" s="14"/>
      <c r="Y163" s="14"/>
      <c r="Z163" s="14"/>
      <c r="AA163" s="14"/>
      <c r="AB163" s="14"/>
      <c r="AC163" s="14"/>
      <c r="AD163" s="14"/>
      <c r="AE163" s="14"/>
      <c r="AF163" s="14"/>
      <c r="BN163" s="30" t="s">
        <v>503</v>
      </c>
      <c r="BT163" t="s">
        <v>415</v>
      </c>
    </row>
    <row r="164" spans="1:72" ht="12.9" customHeight="1">
      <c r="D164" t="s">
        <v>686</v>
      </c>
      <c r="O164" s="1471" t="s">
        <v>2371</v>
      </c>
      <c r="P164" s="1471"/>
      <c r="Q164" s="1471"/>
      <c r="R164" s="1471"/>
      <c r="S164" s="1471"/>
      <c r="T164" s="1471"/>
      <c r="U164" s="1471"/>
      <c r="V164" s="1471"/>
      <c r="W164" s="1471"/>
      <c r="X164" s="1471"/>
      <c r="Y164" s="1471"/>
      <c r="Z164" s="1471"/>
      <c r="AA164" s="1471"/>
      <c r="AB164" s="1471"/>
      <c r="AC164" s="1471"/>
      <c r="AD164" s="1471"/>
      <c r="AE164" s="1471"/>
      <c r="AF164" s="1471"/>
      <c r="AG164" s="1471"/>
      <c r="AH164" s="1471"/>
      <c r="BN164" s="30" t="s">
        <v>504</v>
      </c>
      <c r="BT164" t="s">
        <v>416</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 customHeight="1">
      <c r="C167" s="34"/>
      <c r="D167" s="1478" t="s">
        <v>2013</v>
      </c>
      <c r="E167" s="1478"/>
      <c r="F167" s="1478"/>
      <c r="G167" s="1478"/>
      <c r="H167" s="1478"/>
      <c r="I167" s="1478"/>
      <c r="J167" s="1478"/>
      <c r="K167" s="1478"/>
      <c r="L167" s="1478"/>
      <c r="M167" s="1478"/>
      <c r="N167" s="1478"/>
      <c r="O167" s="1478"/>
      <c r="P167" s="1478"/>
      <c r="Q167" s="1478"/>
      <c r="R167" s="1478"/>
      <c r="S167" s="1478"/>
      <c r="T167" s="1478"/>
      <c r="U167" s="1478"/>
      <c r="V167" s="1478"/>
      <c r="W167" s="1478"/>
      <c r="X167" s="1478"/>
      <c r="Y167" s="1478"/>
      <c r="Z167" s="263"/>
      <c r="AA167" s="261"/>
      <c r="AB167" s="261"/>
      <c r="AC167" s="261"/>
      <c r="AD167" s="261"/>
      <c r="AE167" s="261"/>
      <c r="AF167" s="261"/>
      <c r="AG167" s="261"/>
      <c r="AH167" s="261"/>
      <c r="BN167" s="30" t="s">
        <v>510</v>
      </c>
      <c r="BT167" t="s">
        <v>419</v>
      </c>
    </row>
    <row r="168" spans="1:72" ht="12.9" customHeight="1">
      <c r="BN168" s="30" t="s">
        <v>511</v>
      </c>
      <c r="BT168" t="s">
        <v>420</v>
      </c>
    </row>
    <row r="169" spans="1:72" ht="12.9" customHeight="1">
      <c r="A169" s="1405" t="s">
        <v>402</v>
      </c>
      <c r="B169" s="1405"/>
      <c r="C169" s="1405"/>
      <c r="D169" s="1405"/>
      <c r="E169" s="1405"/>
      <c r="F169" s="1405"/>
      <c r="G169" s="1405"/>
      <c r="H169" s="1405"/>
      <c r="I169" s="1405"/>
      <c r="J169" s="1405"/>
      <c r="K169" s="1405"/>
      <c r="L169" s="1405"/>
      <c r="M169" s="1405"/>
      <c r="N169" s="1405"/>
      <c r="O169" s="1405"/>
      <c r="P169" s="1405"/>
      <c r="Q169" s="1405"/>
      <c r="R169" s="1405"/>
      <c r="S169" s="1405"/>
      <c r="T169" s="1405"/>
      <c r="U169" s="1405"/>
      <c r="V169" s="1405"/>
      <c r="W169" s="1405"/>
      <c r="X169" s="1405"/>
      <c r="Y169" s="1405"/>
      <c r="Z169" s="1405"/>
      <c r="AA169" s="1405"/>
      <c r="AB169" s="1405"/>
      <c r="AC169" s="1405"/>
      <c r="AD169" s="1405"/>
      <c r="AE169" s="1405"/>
      <c r="AF169" s="1405"/>
      <c r="AG169" s="1405"/>
      <c r="AH169" s="1405"/>
      <c r="AI169" s="1405"/>
      <c r="AJ169" s="1405"/>
      <c r="AK169" s="1405"/>
      <c r="AL169" s="1405"/>
      <c r="BN169" s="30" t="s">
        <v>513</v>
      </c>
      <c r="BT169" t="s">
        <v>421</v>
      </c>
    </row>
    <row r="170" spans="1:72" ht="12.9" customHeight="1" thickBot="1">
      <c r="A170" s="1406"/>
      <c r="B170" s="1406"/>
      <c r="C170" s="1406"/>
      <c r="D170" s="1406"/>
      <c r="E170" s="1406"/>
      <c r="F170" s="1406"/>
      <c r="G170" s="1406"/>
      <c r="H170" s="1406"/>
      <c r="I170" s="1406"/>
      <c r="J170" s="1406"/>
      <c r="K170" s="1406"/>
      <c r="L170" s="1406"/>
      <c r="M170" s="1406"/>
      <c r="N170" s="1406"/>
      <c r="O170" s="1406"/>
      <c r="P170" s="1406"/>
      <c r="Q170" s="1406"/>
      <c r="R170" s="1406"/>
      <c r="S170" s="1406"/>
      <c r="T170" s="1406"/>
      <c r="U170" s="1406"/>
      <c r="V170" s="1406"/>
      <c r="W170" s="1406"/>
      <c r="X170" s="1406"/>
      <c r="Y170" s="1406"/>
      <c r="Z170" s="1406"/>
      <c r="AA170" s="1406"/>
      <c r="AB170" s="1406"/>
      <c r="AC170" s="1406"/>
      <c r="AD170" s="1406"/>
      <c r="AE170" s="1406"/>
      <c r="AF170" s="1406"/>
      <c r="AG170" s="1406"/>
      <c r="AH170" s="1406"/>
      <c r="AI170" s="1406"/>
      <c r="AJ170" s="1406"/>
      <c r="AK170" s="1406"/>
      <c r="AL170" s="1406"/>
      <c r="BN170" s="30" t="s">
        <v>514</v>
      </c>
      <c r="BT170" t="s">
        <v>422</v>
      </c>
    </row>
    <row r="171" spans="1:72" ht="12.9" customHeight="1" thickTop="1">
      <c r="BN171" s="30" t="s">
        <v>515</v>
      </c>
      <c r="BT171" t="s">
        <v>423</v>
      </c>
    </row>
    <row r="172" spans="1:72" ht="12.9" customHeight="1">
      <c r="A172" s="3" t="s">
        <v>687</v>
      </c>
      <c r="C172" s="3" t="s">
        <v>688</v>
      </c>
      <c r="BN172" s="30" t="s">
        <v>517</v>
      </c>
      <c r="BT172" t="s">
        <v>424</v>
      </c>
    </row>
    <row r="173" spans="1:72" ht="12.9" customHeight="1">
      <c r="C173" s="31"/>
      <c r="D173" t="s">
        <v>464</v>
      </c>
      <c r="J173" s="1332" t="s">
        <v>534</v>
      </c>
      <c r="K173" s="1332"/>
      <c r="L173" s="1332"/>
      <c r="M173" s="1332"/>
      <c r="N173" s="1332"/>
      <c r="O173" s="1332"/>
      <c r="P173" s="1332"/>
      <c r="Q173" s="1332"/>
      <c r="R173" s="1332"/>
      <c r="S173" s="1332"/>
      <c r="U173" s="32"/>
      <c r="X173" s="32"/>
      <c r="BN173" s="30" t="s">
        <v>518</v>
      </c>
      <c r="BT173" t="s">
        <v>425</v>
      </c>
    </row>
    <row r="174" spans="1:72" ht="12.9" customHeight="1">
      <c r="C174" s="31"/>
      <c r="D174" t="s">
        <v>465</v>
      </c>
      <c r="U174" s="1236" t="s">
        <v>115</v>
      </c>
      <c r="V174" s="1236"/>
      <c r="BN174" s="30" t="s">
        <v>628</v>
      </c>
      <c r="BT174" t="s">
        <v>426</v>
      </c>
    </row>
    <row r="175" spans="1:72" ht="12.9" customHeight="1">
      <c r="C175" s="12"/>
      <c r="D175" s="33"/>
      <c r="E175" t="s">
        <v>243</v>
      </c>
      <c r="O175" s="34"/>
      <c r="P175" t="s">
        <v>2221</v>
      </c>
      <c r="T175" s="34" t="s">
        <v>244</v>
      </c>
      <c r="U175" s="1291">
        <v>23</v>
      </c>
      <c r="V175" s="1291"/>
      <c r="W175" s="1" t="s">
        <v>245</v>
      </c>
      <c r="X175" s="1477">
        <v>52</v>
      </c>
      <c r="Y175" s="1477"/>
      <c r="BN175" s="30" t="s">
        <v>629</v>
      </c>
      <c r="BT175" t="s">
        <v>427</v>
      </c>
    </row>
    <row r="176" spans="1:72" ht="12.9" customHeight="1">
      <c r="C176" s="31"/>
      <c r="D176" t="s">
        <v>292</v>
      </c>
      <c r="U176" s="1236" t="s">
        <v>509</v>
      </c>
      <c r="V176" s="1236"/>
      <c r="BN176" s="30" t="s">
        <v>631</v>
      </c>
      <c r="BT176" t="s">
        <v>428</v>
      </c>
    </row>
    <row r="177" spans="1:72" ht="12.9" customHeight="1">
      <c r="C177" s="31"/>
      <c r="D177" s="365" t="s">
        <v>1283</v>
      </c>
      <c r="BN177" s="30" t="s">
        <v>632</v>
      </c>
      <c r="BT177" t="s">
        <v>429</v>
      </c>
    </row>
    <row r="178" spans="1:72" ht="12.9" customHeight="1">
      <c r="C178" s="31"/>
      <c r="E178" s="365" t="s">
        <v>2221</v>
      </c>
      <c r="F178" s="365"/>
      <c r="G178" s="365"/>
      <c r="I178" s="946" t="s">
        <v>244</v>
      </c>
      <c r="J178" s="1407"/>
      <c r="K178" s="1407"/>
      <c r="L178" s="374" t="s">
        <v>245</v>
      </c>
      <c r="M178" s="1408"/>
      <c r="N178" s="1408"/>
      <c r="O178" s="365"/>
      <c r="P178" s="365"/>
      <c r="Q178" s="365"/>
      <c r="R178" s="365"/>
      <c r="U178" s="365" t="s">
        <v>1284</v>
      </c>
      <c r="V178" s="365"/>
      <c r="W178" s="365"/>
      <c r="X178" s="365"/>
      <c r="Y178" s="365"/>
      <c r="Z178" s="365"/>
      <c r="AA178" s="365"/>
      <c r="AB178" s="365"/>
      <c r="AD178" s="1409"/>
      <c r="AE178" s="1409"/>
      <c r="AF178" s="1409"/>
      <c r="AG178" s="1409"/>
      <c r="AH178" s="1409"/>
      <c r="BN178" s="30" t="s">
        <v>633</v>
      </c>
      <c r="BT178" t="s">
        <v>430</v>
      </c>
    </row>
    <row r="179" spans="1:72" ht="12.9" customHeight="1">
      <c r="C179" s="31"/>
      <c r="BN179" s="30" t="s">
        <v>634</v>
      </c>
      <c r="BT179" t="s">
        <v>431</v>
      </c>
    </row>
    <row r="180" spans="1:72" ht="12.9" customHeight="1">
      <c r="C180" s="12"/>
      <c r="D180" t="s">
        <v>2222</v>
      </c>
      <c r="O180" s="365"/>
      <c r="P180" s="365"/>
      <c r="Q180" s="365"/>
      <c r="R180" s="365"/>
      <c r="Y180" s="1236" t="s">
        <v>509</v>
      </c>
      <c r="Z180" s="1454"/>
      <c r="BN180" s="30" t="s">
        <v>636</v>
      </c>
      <c r="BT180" t="s">
        <v>432</v>
      </c>
    </row>
    <row r="181" spans="1:72" ht="12.9" customHeight="1">
      <c r="C181" s="12"/>
      <c r="D181" s="35"/>
      <c r="E181" s="365" t="s">
        <v>1282</v>
      </c>
      <c r="R181" s="365"/>
      <c r="BN181" s="30" t="s">
        <v>637</v>
      </c>
      <c r="BT181" t="s">
        <v>433</v>
      </c>
    </row>
    <row r="182" spans="1:72" ht="12.9" customHeight="1">
      <c r="C182" s="12"/>
      <c r="D182" s="35"/>
      <c r="BN182" s="30" t="s">
        <v>638</v>
      </c>
      <c r="BT182" t="s">
        <v>434</v>
      </c>
    </row>
    <row r="183" spans="1:72" ht="12.9" customHeight="1">
      <c r="A183" s="3" t="s">
        <v>8</v>
      </c>
      <c r="C183" s="3" t="s">
        <v>9</v>
      </c>
      <c r="BN183" s="30" t="s">
        <v>601</v>
      </c>
      <c r="BT183" t="s">
        <v>435</v>
      </c>
    </row>
    <row r="184" spans="1:72" ht="12.9" customHeight="1">
      <c r="C184" s="29"/>
      <c r="D184" t="s">
        <v>10</v>
      </c>
      <c r="I184" s="1193" t="str">
        <f>H17</f>
        <v>Hill Street</v>
      </c>
      <c r="J184" s="1193"/>
      <c r="K184" s="1193"/>
      <c r="L184" s="1193"/>
      <c r="M184" s="1193"/>
      <c r="N184" s="1193"/>
      <c r="O184" s="1193"/>
      <c r="P184" s="1193"/>
      <c r="Q184" s="1193"/>
      <c r="R184" s="1193"/>
      <c r="S184" s="1193"/>
      <c r="T184" s="1193"/>
      <c r="U184" s="1193"/>
      <c r="V184" s="1193"/>
      <c r="W184" s="1193"/>
      <c r="X184" s="1193"/>
      <c r="Y184" s="1193"/>
      <c r="Z184" s="1193"/>
      <c r="AA184" s="1193"/>
      <c r="AB184" s="1193"/>
      <c r="AC184" s="1193"/>
      <c r="AD184" s="1193"/>
      <c r="AE184" s="1193"/>
      <c r="BC184" t="s">
        <v>127</v>
      </c>
      <c r="BN184" s="30" t="s">
        <v>603</v>
      </c>
      <c r="BT184" t="s">
        <v>436</v>
      </c>
    </row>
    <row r="185" spans="1:72" ht="12.9" customHeight="1">
      <c r="C185" s="29"/>
      <c r="D185" t="s">
        <v>456</v>
      </c>
      <c r="I185" s="1239" t="s">
        <v>2372</v>
      </c>
      <c r="J185" s="1239"/>
      <c r="K185" s="1239"/>
      <c r="L185" s="1239"/>
      <c r="M185" s="1239"/>
      <c r="N185" s="1239"/>
      <c r="O185" s="1239"/>
      <c r="P185" s="1239"/>
      <c r="Q185" s="1239"/>
      <c r="R185" s="1239"/>
      <c r="S185" s="1239"/>
      <c r="T185" s="1239"/>
      <c r="U185" s="1239"/>
      <c r="V185" s="1239"/>
      <c r="W185" s="1239"/>
      <c r="X185" s="1239"/>
      <c r="Y185" s="1239"/>
      <c r="Z185" s="1239"/>
      <c r="AA185" s="1239"/>
      <c r="AB185" s="1239"/>
      <c r="AC185" s="1239"/>
      <c r="AD185" s="1239"/>
      <c r="AE185" s="1239"/>
      <c r="BC185" s="41" t="s">
        <v>128</v>
      </c>
      <c r="BN185" s="30" t="s">
        <v>604</v>
      </c>
      <c r="BT185" t="s">
        <v>878</v>
      </c>
    </row>
    <row r="186" spans="1:72" ht="12.9" customHeight="1">
      <c r="C186" s="29"/>
      <c r="E186" t="s">
        <v>65</v>
      </c>
      <c r="BN186" s="30" t="s">
        <v>605</v>
      </c>
      <c r="BT186" t="s">
        <v>879</v>
      </c>
    </row>
    <row r="187" spans="1:72" ht="12.9" customHeight="1">
      <c r="C187" s="29"/>
      <c r="E187" s="1358"/>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606</v>
      </c>
      <c r="BT187" t="s">
        <v>880</v>
      </c>
    </row>
    <row r="188" spans="1:72" ht="12.9"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608</v>
      </c>
      <c r="BT188" t="s">
        <v>881</v>
      </c>
    </row>
    <row r="189" spans="1:72" ht="12.9" customHeight="1">
      <c r="C189" s="29"/>
      <c r="D189" t="s">
        <v>457</v>
      </c>
      <c r="I189" s="1237" t="s">
        <v>2368</v>
      </c>
      <c r="J189" s="1237"/>
      <c r="K189" s="1237"/>
      <c r="L189" s="1237"/>
      <c r="M189" s="1237"/>
      <c r="N189" s="1237"/>
      <c r="O189" s="1237"/>
      <c r="P189" s="1237"/>
      <c r="Q189" t="s">
        <v>459</v>
      </c>
      <c r="T189" s="1237" t="s">
        <v>124</v>
      </c>
      <c r="U189" s="1237"/>
      <c r="V189" s="1237"/>
      <c r="W189" s="1237"/>
      <c r="X189" s="1237"/>
      <c r="Y189" s="1237"/>
      <c r="Z189" s="1237"/>
      <c r="AA189" s="1237"/>
      <c r="AB189" s="1237"/>
      <c r="AC189" s="1237"/>
      <c r="AD189" s="1237"/>
      <c r="AE189" s="1237"/>
      <c r="BC189" t="s">
        <v>83</v>
      </c>
      <c r="BH189" s="41" t="s">
        <v>131</v>
      </c>
      <c r="BN189" s="30" t="s">
        <v>609</v>
      </c>
      <c r="BT189" t="s">
        <v>116</v>
      </c>
    </row>
    <row r="190" spans="1:72" ht="12.9" customHeight="1">
      <c r="C190" s="29"/>
      <c r="D190" t="s">
        <v>460</v>
      </c>
      <c r="I190" s="1239">
        <v>94002</v>
      </c>
      <c r="J190" s="1239"/>
      <c r="K190" s="1239"/>
      <c r="L190" s="1239"/>
      <c r="M190" s="1239"/>
      <c r="N190" s="1239"/>
      <c r="O190" t="s">
        <v>462</v>
      </c>
      <c r="T190" s="1482">
        <v>6087</v>
      </c>
      <c r="U190" s="1482"/>
      <c r="V190" s="1482"/>
      <c r="W190" s="1482"/>
      <c r="X190" s="1482"/>
      <c r="Y190" s="1482"/>
      <c r="Z190" s="1482"/>
      <c r="AA190" s="1482"/>
      <c r="AB190" s="1482"/>
      <c r="AC190" s="1482"/>
      <c r="AD190" s="1482"/>
      <c r="AE190" s="1482"/>
      <c r="BC190" t="s">
        <v>697</v>
      </c>
      <c r="BH190" t="s">
        <v>697</v>
      </c>
      <c r="BN190" s="30" t="s">
        <v>448</v>
      </c>
      <c r="BT190" t="s">
        <v>117</v>
      </c>
    </row>
    <row r="191" spans="1:72" ht="12.9" customHeight="1">
      <c r="C191" s="29"/>
      <c r="D191" t="s">
        <v>88</v>
      </c>
      <c r="N191" s="1358" t="s">
        <v>2373</v>
      </c>
      <c r="O191" s="1358"/>
      <c r="P191" s="1358"/>
      <c r="Q191" s="1358"/>
      <c r="R191" s="1358"/>
      <c r="S191" s="1358"/>
      <c r="T191" s="1358"/>
      <c r="U191" s="1358"/>
      <c r="V191" s="1358"/>
      <c r="W191" s="1358"/>
      <c r="X191" s="1358"/>
      <c r="Y191" s="1358"/>
      <c r="Z191" s="1358"/>
      <c r="AA191" s="1358"/>
      <c r="AB191" s="1358"/>
      <c r="AC191" s="1358"/>
      <c r="AD191" s="1358"/>
      <c r="AE191" s="1358"/>
      <c r="BC191" t="s">
        <v>1486</v>
      </c>
      <c r="BH191" t="s">
        <v>1486</v>
      </c>
      <c r="BN191" s="30" t="s">
        <v>611</v>
      </c>
      <c r="BT191" t="s">
        <v>118</v>
      </c>
    </row>
    <row r="192" spans="1:72" ht="12.9"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698</v>
      </c>
      <c r="BH192" s="5" t="s">
        <v>1493</v>
      </c>
      <c r="BN192" s="30" t="s">
        <v>612</v>
      </c>
      <c r="BT192" t="s">
        <v>119</v>
      </c>
    </row>
    <row r="193" spans="1:73" ht="12.9" customHeight="1">
      <c r="C193" s="29"/>
      <c r="D193" t="s">
        <v>463</v>
      </c>
      <c r="T193" s="1236" t="s">
        <v>115</v>
      </c>
      <c r="U193" s="1236"/>
      <c r="W193" s="41" t="s">
        <v>1976</v>
      </c>
      <c r="AA193" s="1485">
        <v>2023</v>
      </c>
      <c r="AB193" s="1485"/>
      <c r="AC193" s="1485"/>
      <c r="BC193" t="s">
        <v>593</v>
      </c>
      <c r="BH193" s="5" t="s">
        <v>1494</v>
      </c>
      <c r="BN193" s="30" t="s">
        <v>613</v>
      </c>
      <c r="BT193" t="s">
        <v>120</v>
      </c>
    </row>
    <row r="194" spans="1:73" ht="12.9" customHeight="1">
      <c r="C194" s="29"/>
      <c r="D194" t="s">
        <v>125</v>
      </c>
      <c r="T194" s="1151" t="s">
        <v>509</v>
      </c>
      <c r="U194" s="1151"/>
      <c r="W194" t="s">
        <v>66</v>
      </c>
      <c r="AI194" s="1236" t="s">
        <v>509</v>
      </c>
      <c r="AJ194" s="1236"/>
      <c r="AX194" s="5" t="s">
        <v>131</v>
      </c>
      <c r="BC194" t="s">
        <v>649</v>
      </c>
      <c r="BN194" s="30" t="s">
        <v>788</v>
      </c>
      <c r="BT194" t="s">
        <v>121</v>
      </c>
    </row>
    <row r="195" spans="1:73" ht="12.9" customHeight="1">
      <c r="C195" s="29"/>
      <c r="D195" s="41" t="s">
        <v>1805</v>
      </c>
      <c r="T195" s="1151" t="s">
        <v>509</v>
      </c>
      <c r="U195" s="1151"/>
      <c r="X195" s="804" t="s">
        <v>2223</v>
      </c>
      <c r="AX195" s="5" t="s">
        <v>1196</v>
      </c>
      <c r="BN195" s="30" t="s">
        <v>789</v>
      </c>
      <c r="BT195" t="s">
        <v>122</v>
      </c>
    </row>
    <row r="196" spans="1:73" ht="12.9" customHeight="1">
      <c r="C196" s="29"/>
      <c r="D196" s="5" t="s">
        <v>1201</v>
      </c>
      <c r="T196" s="1151" t="s">
        <v>115</v>
      </c>
      <c r="U196" s="1151"/>
      <c r="AK196" s="1484"/>
      <c r="AL196" s="1484"/>
      <c r="AX196" s="41" t="s">
        <v>2316</v>
      </c>
      <c r="BN196" s="30" t="s">
        <v>790</v>
      </c>
      <c r="BT196" t="s">
        <v>123</v>
      </c>
    </row>
    <row r="197" spans="1:73" ht="12.9" customHeight="1">
      <c r="C197" s="29"/>
      <c r="D197" s="41" t="s">
        <v>1977</v>
      </c>
      <c r="T197" s="1236" t="s">
        <v>509</v>
      </c>
      <c r="U197" s="1236"/>
      <c r="AX197" s="5" t="s">
        <v>1197</v>
      </c>
      <c r="BC197" t="s">
        <v>83</v>
      </c>
      <c r="BN197" s="30" t="s">
        <v>791</v>
      </c>
      <c r="BT197" t="s">
        <v>124</v>
      </c>
    </row>
    <row r="198" spans="1:73" ht="12.9" customHeight="1">
      <c r="C198" s="29"/>
      <c r="D198" s="41" t="s">
        <v>2005</v>
      </c>
      <c r="W198" s="1377" t="s">
        <v>509</v>
      </c>
      <c r="X198" s="1236"/>
      <c r="AX198" s="5" t="s">
        <v>1198</v>
      </c>
      <c r="BC198" t="s">
        <v>1148</v>
      </c>
      <c r="BN198" s="30" t="s">
        <v>792</v>
      </c>
      <c r="BT198" t="s">
        <v>842</v>
      </c>
    </row>
    <row r="199" spans="1:73" ht="12.9" customHeight="1">
      <c r="C199" s="29"/>
      <c r="L199" s="310"/>
      <c r="M199" s="310"/>
      <c r="N199" s="310"/>
      <c r="O199" s="310"/>
      <c r="P199" s="310"/>
      <c r="Q199" s="928" t="s">
        <v>2224</v>
      </c>
      <c r="R199" s="1331" t="s">
        <v>2113</v>
      </c>
      <c r="S199" s="1331"/>
      <c r="T199" s="1331"/>
      <c r="U199" s="1331"/>
      <c r="V199" s="1331"/>
      <c r="W199" s="1331"/>
      <c r="X199" s="1331"/>
      <c r="Y199" s="1331"/>
      <c r="Z199" s="1331"/>
      <c r="AA199" s="1331"/>
      <c r="AB199" s="1331"/>
      <c r="AH199" s="1"/>
      <c r="AI199" s="1"/>
      <c r="AX199" s="5" t="s">
        <v>1199</v>
      </c>
      <c r="BC199" s="5" t="s">
        <v>1149</v>
      </c>
      <c r="BN199" s="30" t="s">
        <v>793</v>
      </c>
      <c r="BO199" s="39"/>
      <c r="BP199" s="40"/>
      <c r="BQ199" s="40"/>
      <c r="BR199" s="40"/>
      <c r="BS199" s="40"/>
      <c r="BT199" s="40" t="s">
        <v>843</v>
      </c>
    </row>
    <row r="200" spans="1:73" ht="12.9" customHeight="1">
      <c r="C200" s="29"/>
      <c r="D200" t="s">
        <v>589</v>
      </c>
      <c r="AH200" s="1"/>
      <c r="AI200" s="1"/>
      <c r="AX200" s="41" t="s">
        <v>2152</v>
      </c>
      <c r="BC200" s="41" t="s">
        <v>2153</v>
      </c>
      <c r="BN200" s="266" t="s">
        <v>692</v>
      </c>
      <c r="BO200" s="21"/>
      <c r="BP200" s="40"/>
      <c r="BQ200" s="40"/>
      <c r="BR200" s="40"/>
      <c r="BS200" s="40"/>
      <c r="BT200" s="40" t="s">
        <v>844</v>
      </c>
    </row>
    <row r="201" spans="1:73" ht="12.9" customHeight="1">
      <c r="C201" s="29"/>
      <c r="G201" s="901" t="s">
        <v>2119</v>
      </c>
      <c r="AX201" s="5" t="s">
        <v>1200</v>
      </c>
      <c r="BC201" t="s">
        <v>900</v>
      </c>
      <c r="BN201" s="30" t="s">
        <v>693</v>
      </c>
      <c r="BO201" s="21"/>
      <c r="BP201" s="40"/>
      <c r="BQ201" s="40"/>
      <c r="BR201" s="40"/>
      <c r="BS201" s="40"/>
      <c r="BT201" s="40" t="s">
        <v>845</v>
      </c>
    </row>
    <row r="202" spans="1:73" ht="12.9" customHeight="1">
      <c r="A202" s="3" t="s">
        <v>126</v>
      </c>
      <c r="C202" s="3" t="s">
        <v>1195</v>
      </c>
      <c r="AX202" s="5" t="s">
        <v>593</v>
      </c>
      <c r="BC202" t="s">
        <v>1501</v>
      </c>
      <c r="BN202" s="30" t="s">
        <v>694</v>
      </c>
      <c r="BT202" s="40" t="s">
        <v>846</v>
      </c>
      <c r="BU202" s="21"/>
    </row>
    <row r="203" spans="1:73" ht="12.9" customHeight="1">
      <c r="D203" s="1193" t="str">
        <f>IF(AND(M25&gt;0,M27&gt;0),"Federal and State","Federal Only")</f>
        <v>Federal and State</v>
      </c>
      <c r="E203" s="1193"/>
      <c r="F203" s="1193"/>
      <c r="G203" s="1193"/>
      <c r="H203" s="1193"/>
      <c r="I203" s="1193"/>
      <c r="J203" s="1193"/>
      <c r="K203" s="1193"/>
      <c r="L203" s="1193"/>
      <c r="M203" s="1193"/>
      <c r="P203" s="1391">
        <f>M25</f>
        <v>2500000</v>
      </c>
      <c r="Q203" s="1391"/>
      <c r="R203" s="1391"/>
      <c r="S203" s="1391"/>
      <c r="T203" s="1391"/>
      <c r="U203" s="1391"/>
      <c r="W203" s="1391">
        <f>M27</f>
        <v>11778078</v>
      </c>
      <c r="X203" s="1391"/>
      <c r="Y203" s="1391"/>
      <c r="Z203" s="1391"/>
      <c r="AA203" s="1391"/>
      <c r="AB203" s="1391"/>
      <c r="AV203" t="s">
        <v>131</v>
      </c>
      <c r="AX203" s="5" t="s">
        <v>698</v>
      </c>
      <c r="BC203" t="s">
        <v>1499</v>
      </c>
      <c r="BN203" s="30" t="s">
        <v>695</v>
      </c>
      <c r="BT203" s="40" t="s">
        <v>847</v>
      </c>
      <c r="BU203" s="21"/>
    </row>
    <row r="204" spans="1:73" ht="12.9" customHeight="1">
      <c r="C204" s="29"/>
      <c r="P204" s="1404" t="s">
        <v>185</v>
      </c>
      <c r="Q204" s="1404"/>
      <c r="R204" s="1404"/>
      <c r="S204" s="1404"/>
      <c r="T204" s="1404"/>
      <c r="U204" s="1404"/>
      <c r="V204" s="36"/>
      <c r="W204" s="1404" t="s">
        <v>186</v>
      </c>
      <c r="X204" s="1404"/>
      <c r="Y204" s="1404"/>
      <c r="Z204" s="1404"/>
      <c r="AA204" s="1404"/>
      <c r="AB204" s="1404"/>
      <c r="AV204" t="s">
        <v>115</v>
      </c>
      <c r="AX204" s="5" t="s">
        <v>1437</v>
      </c>
      <c r="BC204" t="s">
        <v>899</v>
      </c>
      <c r="BN204" s="30" t="s">
        <v>696</v>
      </c>
      <c r="BT204" s="40" t="s">
        <v>848</v>
      </c>
      <c r="BU204" s="21"/>
    </row>
    <row r="205" spans="1:73" ht="12.9"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2.9" customHeight="1">
      <c r="X206" s="807"/>
      <c r="Y206" s="808"/>
      <c r="Z206" s="808"/>
      <c r="AA206" s="808"/>
      <c r="AB206" s="808"/>
      <c r="AC206" s="808"/>
      <c r="AD206" s="808"/>
      <c r="AE206" s="808"/>
      <c r="AF206" s="808"/>
      <c r="AG206" s="808"/>
      <c r="AH206" s="808"/>
      <c r="AI206" s="808"/>
      <c r="AJ206" s="808"/>
      <c r="AK206" s="809"/>
      <c r="AX206" t="s">
        <v>83</v>
      </c>
      <c r="BC206" s="180" t="s">
        <v>1502</v>
      </c>
      <c r="BN206" s="30" t="s">
        <v>940</v>
      </c>
      <c r="BT206" s="40" t="s">
        <v>849</v>
      </c>
    </row>
    <row r="207" spans="1:73" ht="12.9" customHeight="1">
      <c r="A207" s="3" t="s">
        <v>129</v>
      </c>
      <c r="C207" s="3" t="s">
        <v>841</v>
      </c>
      <c r="X207" s="810"/>
      <c r="Y207" s="920"/>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2.9" customHeight="1">
      <c r="C208" s="29"/>
      <c r="D208" s="1394" t="s">
        <v>2516</v>
      </c>
      <c r="E208" s="1394"/>
      <c r="F208" s="1394"/>
      <c r="G208" s="1394"/>
      <c r="H208" s="1394"/>
      <c r="I208" s="1394"/>
      <c r="J208" s="1394"/>
      <c r="K208" s="1394"/>
      <c r="L208" s="1394"/>
      <c r="M208" s="1394"/>
      <c r="X208" s="810"/>
      <c r="Y208" s="921"/>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2.9" customHeight="1">
      <c r="C209" s="12"/>
      <c r="X209" s="810"/>
      <c r="Y209" s="921"/>
      <c r="Z209" s="811"/>
      <c r="AA209" s="811"/>
      <c r="AB209" s="811"/>
      <c r="AC209" s="811"/>
      <c r="AD209" s="811"/>
      <c r="AE209" s="811"/>
      <c r="AF209" s="811"/>
      <c r="AG209" s="811"/>
      <c r="AH209" s="811"/>
      <c r="AI209" s="811"/>
      <c r="AJ209" s="811"/>
      <c r="AK209" s="812"/>
      <c r="AX209" t="s">
        <v>2115</v>
      </c>
      <c r="BC209" t="s">
        <v>78</v>
      </c>
      <c r="BN209" s="30" t="s">
        <v>3</v>
      </c>
      <c r="BT209" s="40" t="s">
        <v>852</v>
      </c>
    </row>
    <row r="210" spans="1:72" ht="12.9" customHeight="1">
      <c r="A210" s="3" t="s">
        <v>130</v>
      </c>
      <c r="C210" s="3" t="s">
        <v>1194</v>
      </c>
      <c r="X210" s="810"/>
      <c r="Y210" s="921"/>
      <c r="Z210" s="811"/>
      <c r="AA210" s="811"/>
      <c r="AB210" s="811"/>
      <c r="AC210" s="811"/>
      <c r="AD210" s="811"/>
      <c r="AE210" s="811"/>
      <c r="AF210" s="811"/>
      <c r="AG210" s="811"/>
      <c r="AH210" s="811"/>
      <c r="AI210" s="811"/>
      <c r="AJ210" s="811"/>
      <c r="AK210" s="812"/>
      <c r="AX210" t="s">
        <v>2116</v>
      </c>
      <c r="BN210" s="30" t="s">
        <v>4</v>
      </c>
      <c r="BT210" s="40" t="s">
        <v>853</v>
      </c>
    </row>
    <row r="211" spans="1:72" ht="12.9" customHeight="1">
      <c r="C211" s="29"/>
      <c r="D211" s="1394" t="s">
        <v>1196</v>
      </c>
      <c r="E211" s="1394"/>
      <c r="F211" s="1394"/>
      <c r="G211" s="1394"/>
      <c r="H211" s="1394"/>
      <c r="I211" s="1394"/>
      <c r="J211" s="1394"/>
      <c r="K211" s="1394"/>
      <c r="L211" s="1394"/>
      <c r="M211" s="1394"/>
      <c r="N211" s="1394"/>
      <c r="O211" s="1394"/>
      <c r="P211" s="1394"/>
      <c r="X211" s="810"/>
      <c r="Y211" s="1483" t="s">
        <v>509</v>
      </c>
      <c r="Z211" s="1483"/>
      <c r="AA211" s="811"/>
      <c r="AB211" s="811"/>
      <c r="AC211" s="811"/>
      <c r="AD211" s="811"/>
      <c r="AE211" s="811"/>
      <c r="AF211" s="811"/>
      <c r="AG211" s="811"/>
      <c r="AH211" s="811"/>
      <c r="AI211" s="811"/>
      <c r="AJ211" s="811"/>
      <c r="AK211" s="812"/>
      <c r="AX211" t="s">
        <v>2117</v>
      </c>
      <c r="BN211" s="30" t="s">
        <v>21</v>
      </c>
      <c r="BT211" s="40" t="s">
        <v>22</v>
      </c>
    </row>
    <row r="212" spans="1:72" ht="12.9" customHeight="1" thickBot="1">
      <c r="X212" s="815"/>
      <c r="Y212" s="813"/>
      <c r="Z212" s="813"/>
      <c r="AA212" s="813"/>
      <c r="AB212" s="813"/>
      <c r="AC212" s="813"/>
      <c r="AD212" s="813"/>
      <c r="AE212" s="813"/>
      <c r="AF212" s="813"/>
      <c r="AG212" s="813"/>
      <c r="AH212" s="813"/>
      <c r="AI212" s="813"/>
      <c r="AJ212" s="813"/>
      <c r="AK212" s="814"/>
      <c r="AX212" t="s">
        <v>2118</v>
      </c>
      <c r="BC212" t="s">
        <v>83</v>
      </c>
      <c r="BN212" s="30" t="s">
        <v>5</v>
      </c>
      <c r="BT212" s="40" t="s">
        <v>854</v>
      </c>
    </row>
    <row r="213" spans="1:72" ht="12.9" customHeight="1">
      <c r="A213" s="3" t="s">
        <v>132</v>
      </c>
      <c r="C213" s="3" t="s">
        <v>1487</v>
      </c>
      <c r="AX213" s="41" t="s">
        <v>2120</v>
      </c>
      <c r="BC213" t="s">
        <v>660</v>
      </c>
      <c r="BN213" s="30" t="s">
        <v>6</v>
      </c>
      <c r="BT213" s="40" t="s">
        <v>855</v>
      </c>
    </row>
    <row r="214" spans="1:72" ht="12.9" customHeight="1">
      <c r="C214" s="29"/>
      <c r="D214" s="1394" t="s">
        <v>698</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BC214" t="s">
        <v>664</v>
      </c>
      <c r="BN214" s="30" t="s">
        <v>470</v>
      </c>
      <c r="BT214" s="40" t="s">
        <v>856</v>
      </c>
    </row>
    <row r="215" spans="1:72" ht="12.9" customHeight="1">
      <c r="D215" s="35"/>
      <c r="E215" s="41" t="s">
        <v>2200</v>
      </c>
      <c r="AC215" s="1486">
        <v>18</v>
      </c>
      <c r="AD215" s="1486"/>
      <c r="AF215" s="1410">
        <f>IFERROR(AC215/AG433,"")</f>
        <v>0.5</v>
      </c>
      <c r="AG215" s="1410"/>
      <c r="BC215" t="s">
        <v>661</v>
      </c>
    </row>
    <row r="216" spans="1:72" ht="12.9" customHeight="1">
      <c r="D216" s="35"/>
      <c r="E216" s="944" t="s">
        <v>1497</v>
      </c>
      <c r="BC216" t="s">
        <v>778</v>
      </c>
    </row>
    <row r="217" spans="1:72" ht="12.9" customHeight="1">
      <c r="E217" s="1401" t="s">
        <v>697</v>
      </c>
      <c r="F217" s="1401"/>
      <c r="G217" s="1401"/>
      <c r="H217" s="1401"/>
      <c r="I217" s="1401"/>
      <c r="J217" s="1401"/>
      <c r="K217" s="1401"/>
      <c r="L217" s="1401"/>
      <c r="M217" s="1401"/>
      <c r="N217" s="1401"/>
      <c r="O217" s="1401"/>
      <c r="P217" s="1401"/>
      <c r="Q217" s="1401"/>
      <c r="R217" s="1401"/>
      <c r="S217" s="1401"/>
      <c r="T217" s="1401"/>
      <c r="U217" s="1401"/>
      <c r="V217" s="1401"/>
      <c r="W217" s="1401"/>
      <c r="X217" s="1401"/>
      <c r="Y217" s="1401"/>
      <c r="Z217" s="1401"/>
      <c r="AA217" s="49"/>
      <c r="AB217" s="49"/>
      <c r="AC217" s="49"/>
      <c r="AD217" s="49"/>
      <c r="AE217" s="49"/>
      <c r="AF217" s="49"/>
      <c r="BC217" t="s">
        <v>662</v>
      </c>
    </row>
    <row r="218" spans="1:72" ht="12.9" customHeight="1">
      <c r="E218" s="41" t="s">
        <v>2053</v>
      </c>
      <c r="AA218" s="49"/>
      <c r="AC218" s="1364"/>
      <c r="AD218" s="1364"/>
      <c r="AE218" s="1364"/>
      <c r="AF218" s="1364"/>
      <c r="AG218" s="1364"/>
      <c r="AH218" s="1364"/>
      <c r="AI218" s="1364"/>
      <c r="AJ218" s="1364"/>
      <c r="AK218" s="1364"/>
      <c r="AL218" s="1364"/>
      <c r="AM218" s="1364"/>
      <c r="BC218" t="s">
        <v>663</v>
      </c>
      <c r="BI218" s="39"/>
    </row>
    <row r="219" spans="1:72" ht="12.9" customHeight="1">
      <c r="E219" s="41" t="s">
        <v>2054</v>
      </c>
      <c r="AA219" s="49"/>
      <c r="AC219" s="1364"/>
      <c r="AD219" s="1364"/>
      <c r="AE219" s="1364"/>
      <c r="AF219" s="1364"/>
      <c r="AG219" s="1364"/>
      <c r="AH219" s="1364"/>
      <c r="AI219" s="1364"/>
      <c r="AJ219" s="1364"/>
      <c r="AK219" s="1364"/>
      <c r="AL219" s="1364"/>
      <c r="AM219" s="1364"/>
      <c r="BC219" t="s">
        <v>521</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 customHeight="1">
      <c r="A221" s="3" t="s">
        <v>390</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31" t="s">
        <v>146</v>
      </c>
      <c r="E223" s="1331"/>
      <c r="F223" s="1331"/>
      <c r="G223" s="1331"/>
      <c r="H223" s="1331"/>
      <c r="I223" s="1331"/>
      <c r="J223" s="1331"/>
      <c r="K223" s="1331"/>
      <c r="L223" s="1331"/>
      <c r="M223" s="1331"/>
      <c r="N223" s="1331"/>
      <c r="O223" s="1331"/>
      <c r="P223" s="1331"/>
      <c r="Q223" s="1331"/>
      <c r="R223" s="1331"/>
      <c r="S223" s="1331"/>
      <c r="T223" s="1331"/>
      <c r="U223" s="1331"/>
      <c r="V223" s="1331"/>
      <c r="W223" s="1331"/>
      <c r="X223" s="1331"/>
      <c r="Y223" s="1331"/>
      <c r="Z223" s="1331"/>
      <c r="AA223" s="1331"/>
      <c r="AB223" s="1331"/>
      <c r="AC223" s="1331"/>
      <c r="AD223" s="1331"/>
      <c r="AE223" s="1331"/>
      <c r="AF223" s="1331"/>
      <c r="AG223" s="1331"/>
      <c r="AH223" s="1331"/>
      <c r="AI223" s="1331"/>
      <c r="AJ223" s="21"/>
      <c r="AK223" s="21"/>
      <c r="AL223" s="21"/>
    </row>
    <row r="224" spans="1:72" ht="12.9" customHeight="1">
      <c r="AJ224" s="5"/>
    </row>
    <row r="225" spans="1:59" ht="12.9" customHeight="1">
      <c r="D225" t="s">
        <v>586</v>
      </c>
      <c r="O225" s="1236">
        <v>15</v>
      </c>
      <c r="P225" s="1236"/>
    </row>
    <row r="226" spans="1:59" ht="12.9" customHeight="1">
      <c r="D226" t="s">
        <v>587</v>
      </c>
      <c r="O226" s="1236">
        <v>21</v>
      </c>
      <c r="P226" s="1236"/>
      <c r="BB226" s="5" t="s">
        <v>672</v>
      </c>
      <c r="BG226" s="414">
        <f>IF(AND(AND($M$251="for profit",$M$259="for profit",$M$267="nonprofit")),2,0)</f>
        <v>0</v>
      </c>
    </row>
    <row r="227" spans="1:59" ht="12.9" customHeight="1">
      <c r="D227" t="s">
        <v>588</v>
      </c>
      <c r="O227" s="1236">
        <v>13</v>
      </c>
      <c r="P227" s="1236"/>
      <c r="BB227" s="5" t="s">
        <v>672</v>
      </c>
      <c r="BG227" s="414">
        <f>IF(AND(AND($M$251="for profit",$M$259="nonprofit",$M$267="for profit")),2,0)</f>
        <v>0</v>
      </c>
    </row>
    <row r="228" spans="1:59" ht="12.9" customHeight="1">
      <c r="D228" t="s">
        <v>589</v>
      </c>
      <c r="BB228" t="s">
        <v>672</v>
      </c>
      <c r="BG228" s="414">
        <f>IF(AND(AND($M$251="nonprofit",$M$259="for profit",$M$267="for profit")),2,0)</f>
        <v>0</v>
      </c>
    </row>
    <row r="229" spans="1:59" ht="12.9" customHeight="1">
      <c r="D229" s="364" t="s">
        <v>1227</v>
      </c>
      <c r="U229" s="364" t="s">
        <v>1228</v>
      </c>
      <c r="BB229" t="s">
        <v>672</v>
      </c>
      <c r="BG229" s="414">
        <f>IF(AND(AND($M$251="for profit",$M$259="nonprofit",$M$267="(select one)")),2,0)</f>
        <v>0</v>
      </c>
    </row>
    <row r="230" spans="1:59" ht="12.9" customHeight="1">
      <c r="BB230" t="s">
        <v>672</v>
      </c>
      <c r="BG230" s="415">
        <f>IF(AND(AND($M$251="nonprofit",$M$259="for profit",$M$267="(select one)")),2,0)</f>
        <v>0</v>
      </c>
    </row>
    <row r="231" spans="1:59" ht="12.9" customHeight="1">
      <c r="A231" s="1405" t="s">
        <v>522</v>
      </c>
      <c r="B231" s="1405"/>
      <c r="C231" s="1405"/>
      <c r="D231" s="1405"/>
      <c r="E231" s="1405"/>
      <c r="F231" s="1405"/>
      <c r="G231" s="1405"/>
      <c r="H231" s="1405"/>
      <c r="I231" s="1405"/>
      <c r="J231" s="1405"/>
      <c r="K231" s="1405"/>
      <c r="L231" s="1405"/>
      <c r="M231" s="1405"/>
      <c r="N231" s="1405"/>
      <c r="O231" s="1405"/>
      <c r="P231" s="1405"/>
      <c r="Q231" s="1405"/>
      <c r="R231" s="1405"/>
      <c r="S231" s="1405"/>
      <c r="T231" s="1405"/>
      <c r="U231" s="1405"/>
      <c r="V231" s="1405"/>
      <c r="W231" s="1405"/>
      <c r="X231" s="1405"/>
      <c r="Y231" s="1405"/>
      <c r="Z231" s="1405"/>
      <c r="AA231" s="1405"/>
      <c r="AB231" s="1405"/>
      <c r="AC231" s="1405"/>
      <c r="AD231" s="1405"/>
      <c r="AE231" s="1405"/>
      <c r="AF231" s="1405"/>
      <c r="AG231" s="1405"/>
      <c r="AH231" s="1405"/>
      <c r="AI231" s="1405"/>
      <c r="AJ231" s="1405"/>
      <c r="AK231" s="1405"/>
      <c r="AL231" s="1405"/>
    </row>
    <row r="232" spans="1:59" ht="12.9" customHeight="1" thickBot="1">
      <c r="A232" s="1406"/>
      <c r="B232" s="1406"/>
      <c r="C232" s="1406"/>
      <c r="D232" s="1406"/>
      <c r="E232" s="1406"/>
      <c r="F232" s="1406"/>
      <c r="G232" s="1406"/>
      <c r="H232" s="1406"/>
      <c r="I232" s="1406"/>
      <c r="J232" s="1406"/>
      <c r="K232" s="1406"/>
      <c r="L232" s="1406"/>
      <c r="M232" s="1406"/>
      <c r="N232" s="1406"/>
      <c r="O232" s="1406"/>
      <c r="P232" s="1406"/>
      <c r="Q232" s="1406"/>
      <c r="R232" s="1406"/>
      <c r="S232" s="1406"/>
      <c r="T232" s="1406"/>
      <c r="U232" s="1406"/>
      <c r="V232" s="1406"/>
      <c r="W232" s="1406"/>
      <c r="X232" s="1406"/>
      <c r="Y232" s="1406"/>
      <c r="Z232" s="1406"/>
      <c r="AA232" s="1406"/>
      <c r="AB232" s="1406"/>
      <c r="AC232" s="1406"/>
      <c r="AD232" s="1406"/>
      <c r="AE232" s="1406"/>
      <c r="AF232" s="1406"/>
      <c r="AG232" s="1406"/>
      <c r="AH232" s="1406"/>
      <c r="AI232" s="1406"/>
      <c r="AJ232" s="1406"/>
      <c r="AK232" s="1406"/>
      <c r="AL232" s="1406"/>
      <c r="BB232" s="3" t="s">
        <v>672</v>
      </c>
      <c r="BC232" s="3"/>
      <c r="BD232" s="3"/>
      <c r="BE232" s="3"/>
      <c r="BF232" s="3"/>
      <c r="BG232" s="193">
        <f>IF(AND(AND($M$251="nonprofit",$M$259="nonprofit",$M$267="for profit")),2,0)</f>
        <v>0</v>
      </c>
    </row>
    <row r="233" spans="1:59" ht="12.9"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 customHeight="1">
      <c r="D235" s="5" t="s">
        <v>394</v>
      </c>
      <c r="E235" s="5"/>
      <c r="F235" s="5"/>
      <c r="G235" s="5"/>
      <c r="H235" s="5"/>
      <c r="I235" s="5"/>
      <c r="J235" s="5"/>
      <c r="K235" s="5"/>
      <c r="M235" s="1403" t="str">
        <f>H15</f>
        <v>Linc Housing Corporation (as Sole Member of LINC-Hill Street LLC, the Managing General Partner of LINC-Hill Street, L.P.)</v>
      </c>
      <c r="N235" s="1403"/>
      <c r="O235" s="1403"/>
      <c r="P235" s="1403"/>
      <c r="Q235" s="1403"/>
      <c r="R235" s="1403"/>
      <c r="S235" s="1403"/>
      <c r="T235" s="1403"/>
      <c r="U235" s="1403"/>
      <c r="V235" s="1403"/>
      <c r="W235" s="1403"/>
      <c r="X235" s="1403"/>
      <c r="Y235" s="1403"/>
      <c r="Z235" s="1403"/>
      <c r="AA235" s="1403"/>
      <c r="AB235" s="1403"/>
      <c r="AC235" s="1403"/>
      <c r="AD235" s="1403"/>
      <c r="AE235" s="1403"/>
      <c r="AF235" s="1403"/>
      <c r="AG235" s="1403"/>
      <c r="AH235" s="1403"/>
      <c r="AI235" s="1403"/>
      <c r="AJ235" s="1403"/>
      <c r="AK235" s="1403"/>
      <c r="BB235" s="3"/>
      <c r="BG235" s="5"/>
    </row>
    <row r="236" spans="1:59" ht="12.9" customHeight="1">
      <c r="D236" s="5" t="s">
        <v>395</v>
      </c>
      <c r="E236" s="5"/>
      <c r="F236" s="5"/>
      <c r="G236" s="5"/>
      <c r="H236" s="5"/>
      <c r="I236" s="5"/>
      <c r="J236" s="5"/>
      <c r="K236" s="5"/>
      <c r="M236" s="1394" t="s">
        <v>2374</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671</v>
      </c>
      <c r="BG236" s="414">
        <f>IF(AND(AND($M$251="nonprofit",$M$259="nonprofit",$M$267="nonprofit")),1,0)</f>
        <v>0</v>
      </c>
    </row>
    <row r="237" spans="1:59" ht="12.9" customHeight="1">
      <c r="D237" s="5" t="s">
        <v>457</v>
      </c>
      <c r="E237" s="5"/>
      <c r="M237" s="1394" t="s">
        <v>2361</v>
      </c>
      <c r="N237" s="1394"/>
      <c r="O237" s="1394"/>
      <c r="P237" s="1394"/>
      <c r="Q237" s="1394"/>
      <c r="R237" s="1394"/>
      <c r="S237" s="1394"/>
      <c r="T237" s="1394"/>
      <c r="V237" s="42" t="s">
        <v>396</v>
      </c>
      <c r="W237" s="1474" t="s">
        <v>2375</v>
      </c>
      <c r="X237" s="1235"/>
      <c r="Y237" s="5" t="s">
        <v>460</v>
      </c>
      <c r="AC237" s="1394">
        <v>90807</v>
      </c>
      <c r="AD237" s="1394"/>
      <c r="AE237" s="1394"/>
      <c r="AN237" s="41"/>
      <c r="BB237" t="s">
        <v>671</v>
      </c>
      <c r="BG237" s="414">
        <f>IF(AND(AND($M$251="nonprofit",$M$259="nonprofit",$M$267="(select one)")),1,0)</f>
        <v>0</v>
      </c>
    </row>
    <row r="238" spans="1:59" ht="12.9" customHeight="1">
      <c r="D238" s="5" t="s">
        <v>397</v>
      </c>
      <c r="E238" s="5"/>
      <c r="F238" s="5"/>
      <c r="G238" s="5"/>
      <c r="H238" s="5"/>
      <c r="I238" s="5"/>
      <c r="J238" s="5"/>
      <c r="K238" s="28"/>
      <c r="M238" s="1394" t="s">
        <v>2363</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671</v>
      </c>
      <c r="BG238" s="414">
        <f>IF(AND(AND($M$251="nonprofit",$M$259="(select one)",$M$267="(select one)")),1,0)</f>
        <v>1</v>
      </c>
    </row>
    <row r="239" spans="1:59" ht="12.9" customHeight="1">
      <c r="D239" s="5" t="s">
        <v>398</v>
      </c>
      <c r="E239" s="5"/>
      <c r="F239" s="5"/>
      <c r="M239" s="1238" t="s">
        <v>2376</v>
      </c>
      <c r="N239" s="1238"/>
      <c r="O239" s="1238"/>
      <c r="P239" s="1238"/>
      <c r="Q239" s="1238"/>
      <c r="R239" s="1238"/>
      <c r="S239" s="5" t="s">
        <v>857</v>
      </c>
      <c r="T239" s="5"/>
      <c r="U239" s="1235"/>
      <c r="V239" s="1235"/>
      <c r="W239" s="1235"/>
      <c r="X239" s="5" t="s">
        <v>399</v>
      </c>
      <c r="Z239" s="1238"/>
      <c r="AA239" s="1238"/>
      <c r="AB239" s="1238"/>
      <c r="AC239" s="1238"/>
      <c r="AD239" s="1238"/>
      <c r="AE239" s="1238"/>
      <c r="AM239" s="41"/>
      <c r="AN239" s="41"/>
      <c r="BB239" t="s">
        <v>1052</v>
      </c>
      <c r="BG239" s="414">
        <f>IF(AND(AND($M$251="for profit",$M$259="for profit",$M$267="for profit")),3,0)</f>
        <v>0</v>
      </c>
    </row>
    <row r="240" spans="1:59" ht="12.9" customHeight="1">
      <c r="D240" s="5" t="s">
        <v>400</v>
      </c>
      <c r="E240" s="5"/>
      <c r="F240" s="5"/>
      <c r="M240" s="1471" t="s">
        <v>2377</v>
      </c>
      <c r="N240" s="1471"/>
      <c r="O240" s="1471"/>
      <c r="P240" s="1471"/>
      <c r="Q240" s="1471"/>
      <c r="R240" s="1471"/>
      <c r="S240" s="1471"/>
      <c r="T240" s="1471"/>
      <c r="U240" s="1471"/>
      <c r="V240" s="1471"/>
      <c r="W240" s="1471"/>
      <c r="X240" s="1471"/>
      <c r="Y240" s="1471"/>
      <c r="Z240" s="1471"/>
      <c r="AA240" s="1471"/>
      <c r="AB240" s="1471"/>
      <c r="AC240" s="1471"/>
      <c r="AD240" s="1471"/>
      <c r="AE240" s="1471"/>
      <c r="AF240" s="5"/>
      <c r="AG240" s="5"/>
      <c r="AH240" s="5"/>
      <c r="AI240" s="5"/>
      <c r="AJ240" s="5"/>
      <c r="AK240" s="5"/>
      <c r="AL240" s="5"/>
      <c r="AN240" s="41"/>
      <c r="AO240" s="41"/>
      <c r="BB240" t="s">
        <v>1052</v>
      </c>
      <c r="BG240" s="415">
        <f>IF(AND(AND($M$251="for profit",$M$259="for profit",$M$267="(select one)")),3,0)</f>
        <v>0</v>
      </c>
    </row>
    <row r="241" spans="1:67" ht="12.9" customHeight="1">
      <c r="A241" s="3" t="s">
        <v>8</v>
      </c>
      <c r="C241" s="3" t="s">
        <v>659</v>
      </c>
      <c r="M241" s="1239" t="s">
        <v>521</v>
      </c>
      <c r="N241" s="1239"/>
      <c r="O241" s="1239"/>
      <c r="P241" s="1239"/>
      <c r="Q241" s="1239"/>
      <c r="R241" s="1239"/>
      <c r="S241" s="1239"/>
      <c r="T241" s="1239"/>
      <c r="U241" s="5" t="s">
        <v>1190</v>
      </c>
      <c r="AA241" s="1400" t="s">
        <v>131</v>
      </c>
      <c r="AB241" s="1400"/>
      <c r="AC241" s="1400"/>
      <c r="AD241" s="1400"/>
      <c r="AE241" s="1400"/>
      <c r="AF241" s="1400"/>
      <c r="AG241" s="1400"/>
      <c r="AH241" s="1400"/>
      <c r="AI241" s="1400"/>
      <c r="AJ241" s="1400"/>
      <c r="AK241" s="1400"/>
      <c r="AL241" s="41"/>
      <c r="AM241" s="5"/>
      <c r="AN241" s="41"/>
      <c r="AO241" s="41"/>
      <c r="BB241" t="s">
        <v>1052</v>
      </c>
      <c r="BG241" s="415">
        <f>IF(AND(AND($M$251="for profit",$M$259="(select one)",$M$267="(select one)")),3,0)</f>
        <v>0</v>
      </c>
    </row>
    <row r="242" spans="1:67" ht="12.9" customHeight="1">
      <c r="D242" t="s">
        <v>665</v>
      </c>
      <c r="M242" s="1331" t="s">
        <v>131</v>
      </c>
      <c r="N242" s="1237"/>
      <c r="O242" s="1237"/>
      <c r="P242" s="1237"/>
      <c r="Q242" s="1237"/>
      <c r="R242" s="1237"/>
      <c r="S242" s="1237"/>
      <c r="T242" s="1237"/>
      <c r="U242" s="1237"/>
      <c r="V242" s="1237"/>
      <c r="W242" s="1237"/>
      <c r="X242" s="1237"/>
      <c r="Y242" s="1237"/>
      <c r="Z242" s="1237"/>
      <c r="AA242" s="1237"/>
      <c r="AB242" s="1237"/>
      <c r="AC242" s="1237"/>
      <c r="AD242" s="1237"/>
      <c r="AE242" s="1237"/>
      <c r="AF242" s="945" t="str">
        <f>IF(AND(M241="other",M242=""),"!","")</f>
        <v/>
      </c>
      <c r="AG242" s="945"/>
      <c r="AH242" s="5"/>
      <c r="AI242" s="5"/>
      <c r="AJ242" s="5"/>
      <c r="AK242" s="41"/>
      <c r="AL242" s="41"/>
    </row>
    <row r="243" spans="1:67" ht="12.9" customHeight="1">
      <c r="D243" s="5"/>
      <c r="AM243" s="5"/>
    </row>
    <row r="244" spans="1:67" ht="12.9" customHeight="1">
      <c r="A244" s="3" t="s">
        <v>126</v>
      </c>
      <c r="C244" s="3" t="s">
        <v>667</v>
      </c>
      <c r="D244" s="5"/>
      <c r="L244" s="12"/>
      <c r="M244" s="12"/>
      <c r="N244" s="12"/>
      <c r="AN244" s="41"/>
      <c r="BB244" t="s">
        <v>83</v>
      </c>
      <c r="BH244">
        <v>1</v>
      </c>
      <c r="BI244" t="s">
        <v>668</v>
      </c>
    </row>
    <row r="245" spans="1:67" ht="12.9" customHeight="1">
      <c r="A245" s="28"/>
      <c r="C245" s="62" t="s">
        <v>1533</v>
      </c>
      <c r="D245" s="5" t="s">
        <v>666</v>
      </c>
      <c r="E245" s="5"/>
      <c r="F245" s="5"/>
      <c r="G245" s="5"/>
      <c r="H245" s="5"/>
      <c r="I245" s="5"/>
      <c r="J245" s="5"/>
      <c r="K245" s="5"/>
      <c r="L245" s="5"/>
      <c r="M245" s="1393" t="s">
        <v>2378</v>
      </c>
      <c r="N245" s="1393"/>
      <c r="O245" s="1393"/>
      <c r="P245" s="1393"/>
      <c r="Q245" s="1393"/>
      <c r="R245" s="1393"/>
      <c r="S245" s="1393"/>
      <c r="T245" s="1393"/>
      <c r="U245" s="1393"/>
      <c r="V245" s="1393"/>
      <c r="W245" s="1393"/>
      <c r="X245" s="1393"/>
      <c r="Y245" s="1393"/>
      <c r="Z245" s="1393"/>
      <c r="AA245" s="1393"/>
      <c r="AB245" s="1393"/>
      <c r="AC245" s="1393"/>
      <c r="AD245" s="1393"/>
      <c r="AE245" s="1393"/>
      <c r="AF245" s="1475" t="s">
        <v>2379</v>
      </c>
      <c r="AG245" s="1475"/>
      <c r="AH245" s="1475"/>
      <c r="AI245" s="1475"/>
      <c r="AJ245" s="1475"/>
      <c r="AK245" s="1475"/>
      <c r="AM245" s="5"/>
      <c r="AN245" s="41"/>
      <c r="BB245" s="5" t="s">
        <v>932</v>
      </c>
      <c r="BH245">
        <v>2</v>
      </c>
      <c r="BI245" t="s">
        <v>778</v>
      </c>
      <c r="BO245" s="416" t="str">
        <f>VLOOKUP(AZ260,BH244:BI246,2,FALSE)</f>
        <v>Nonprofit</v>
      </c>
    </row>
    <row r="246" spans="1:67" ht="12.9" customHeight="1">
      <c r="A246" s="28"/>
      <c r="B246" s="5"/>
      <c r="C246" s="5"/>
      <c r="D246" s="5" t="s">
        <v>395</v>
      </c>
      <c r="E246" s="5"/>
      <c r="F246" s="5"/>
      <c r="G246" s="5"/>
      <c r="H246" s="5"/>
      <c r="I246" s="5"/>
      <c r="J246" s="5"/>
      <c r="K246" s="5"/>
      <c r="L246" s="5"/>
      <c r="M246" s="1394" t="str">
        <f>M236</f>
        <v>3590 Elm Avenue</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481</v>
      </c>
      <c r="BH246">
        <v>3</v>
      </c>
      <c r="BI246" t="s">
        <v>670</v>
      </c>
    </row>
    <row r="247" spans="1:67" ht="12.9" customHeight="1">
      <c r="A247" s="28"/>
      <c r="B247" s="5"/>
      <c r="C247" s="5"/>
      <c r="D247" s="5" t="s">
        <v>457</v>
      </c>
      <c r="E247" s="5"/>
      <c r="M247" s="1394" t="str">
        <f>M237</f>
        <v>Long Beach</v>
      </c>
      <c r="N247" s="1394"/>
      <c r="O247" s="1394"/>
      <c r="P247" s="1394"/>
      <c r="Q247" s="1394"/>
      <c r="R247" s="1394"/>
      <c r="S247" s="1394"/>
      <c r="T247" s="1394"/>
      <c r="V247" s="42" t="s">
        <v>396</v>
      </c>
      <c r="W247" s="1235" t="str">
        <f>W237</f>
        <v>CA</v>
      </c>
      <c r="X247" s="1235"/>
      <c r="Y247" s="5" t="s">
        <v>460</v>
      </c>
      <c r="AC247" s="1394">
        <f>AC237</f>
        <v>90807</v>
      </c>
      <c r="AD247" s="1394"/>
      <c r="AE247" s="1394"/>
      <c r="AN247" s="41"/>
    </row>
    <row r="248" spans="1:67" ht="12.9" customHeight="1">
      <c r="A248" s="28"/>
      <c r="B248" s="5"/>
      <c r="C248" s="5"/>
      <c r="D248" s="5" t="s">
        <v>397</v>
      </c>
      <c r="E248" s="5"/>
      <c r="F248" s="5"/>
      <c r="G248" s="5"/>
      <c r="H248" s="5"/>
      <c r="I248" s="5"/>
      <c r="J248" s="5"/>
      <c r="K248" s="5"/>
      <c r="L248" s="28"/>
      <c r="M248" s="1394" t="str">
        <f>M238</f>
        <v>Anders Plett</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2.9" customHeight="1">
      <c r="A249" s="28"/>
      <c r="B249" s="5"/>
      <c r="C249" s="5"/>
      <c r="D249" s="5" t="s">
        <v>398</v>
      </c>
      <c r="E249" s="5"/>
      <c r="F249" s="5"/>
      <c r="M249" s="1238" t="str">
        <f>M239</f>
        <v>(562) 684-1131</v>
      </c>
      <c r="N249" s="1238"/>
      <c r="O249" s="1238"/>
      <c r="P249" s="1238"/>
      <c r="Q249" s="1238"/>
      <c r="R249" s="1238"/>
      <c r="S249" s="5" t="s">
        <v>857</v>
      </c>
      <c r="T249" s="5"/>
      <c r="U249" s="1235"/>
      <c r="V249" s="1235"/>
      <c r="W249" s="1235"/>
      <c r="X249" s="5" t="s">
        <v>399</v>
      </c>
      <c r="Z249" s="1238"/>
      <c r="AA249" s="1238"/>
      <c r="AB249" s="1238"/>
      <c r="AC249" s="1238"/>
      <c r="AD249" s="1238"/>
      <c r="AE249" s="1238"/>
      <c r="AM249" s="5"/>
      <c r="AN249" s="41"/>
    </row>
    <row r="250" spans="1:67" ht="12.9" customHeight="1">
      <c r="A250" s="28"/>
      <c r="B250" s="5"/>
      <c r="C250" s="5"/>
      <c r="D250" s="5" t="s">
        <v>400</v>
      </c>
      <c r="E250" s="5"/>
      <c r="F250" s="5"/>
      <c r="M250" s="1471" t="str">
        <f>M240</f>
        <v>aplett@linchousing.org</v>
      </c>
      <c r="N250" s="1471"/>
      <c r="O250" s="1471"/>
      <c r="P250" s="1471"/>
      <c r="Q250" s="1471"/>
      <c r="R250" s="1471"/>
      <c r="S250" s="1471"/>
      <c r="T250" s="1471"/>
      <c r="U250" s="1471"/>
      <c r="V250" s="1471"/>
      <c r="W250" s="1471"/>
      <c r="X250" s="1471"/>
      <c r="Y250" s="1471"/>
      <c r="Z250" s="1471"/>
      <c r="AA250" s="1471"/>
      <c r="AB250" s="1471"/>
      <c r="AC250" s="1471"/>
      <c r="AD250" s="1471"/>
      <c r="AE250" s="1471"/>
      <c r="AG250" s="5"/>
      <c r="AH250" s="5"/>
      <c r="AI250" s="5"/>
      <c r="AJ250" s="5"/>
      <c r="AK250" s="5"/>
      <c r="AL250" s="5"/>
    </row>
    <row r="251" spans="1:67" ht="12.9" customHeight="1">
      <c r="A251" s="18"/>
      <c r="B251" s="5"/>
      <c r="C251" s="62"/>
      <c r="D251" s="5" t="s">
        <v>669</v>
      </c>
      <c r="E251" s="5"/>
      <c r="F251" s="5"/>
      <c r="G251" s="5"/>
      <c r="H251" s="5"/>
      <c r="I251" s="5"/>
      <c r="J251" s="5"/>
      <c r="K251" s="5"/>
      <c r="L251" s="5"/>
      <c r="M251" s="1239" t="s">
        <v>668</v>
      </c>
      <c r="N251" s="1239"/>
      <c r="O251" s="1239"/>
      <c r="P251" s="1239"/>
      <c r="Q251" s="1239"/>
      <c r="R251" s="1239"/>
      <c r="S251" s="1239"/>
      <c r="T251" s="1239"/>
      <c r="U251" s="5" t="s">
        <v>1190</v>
      </c>
      <c r="AA251" s="1473" t="s">
        <v>2380</v>
      </c>
      <c r="AB251" s="1400"/>
      <c r="AC251" s="1400"/>
      <c r="AD251" s="1400"/>
      <c r="AE251" s="1400"/>
      <c r="AF251" s="1400"/>
      <c r="AG251" s="1400"/>
      <c r="AH251" s="1400"/>
      <c r="AI251" s="1400"/>
      <c r="AJ251" s="1400"/>
      <c r="AK251" s="140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1534</v>
      </c>
      <c r="D253" s="5" t="s">
        <v>1262</v>
      </c>
      <c r="E253" s="5"/>
      <c r="F253" s="5"/>
      <c r="G253" s="5"/>
      <c r="H253" s="5"/>
      <c r="I253" s="5"/>
      <c r="J253" s="5"/>
      <c r="K253" s="5"/>
      <c r="L253" s="5"/>
      <c r="M253" s="1393" t="s">
        <v>2381</v>
      </c>
      <c r="N253" s="1393"/>
      <c r="O253" s="1393"/>
      <c r="P253" s="1393"/>
      <c r="Q253" s="1393"/>
      <c r="R253" s="1393"/>
      <c r="S253" s="1393"/>
      <c r="T253" s="1393"/>
      <c r="U253" s="1393"/>
      <c r="V253" s="1393"/>
      <c r="W253" s="1393"/>
      <c r="X253" s="1393"/>
      <c r="Y253" s="1393"/>
      <c r="Z253" s="1393"/>
      <c r="AA253" s="1393"/>
      <c r="AB253" s="1393"/>
      <c r="AC253" s="1393"/>
      <c r="AD253" s="1393"/>
      <c r="AE253" s="1393"/>
      <c r="AF253" s="1475" t="s">
        <v>83</v>
      </c>
      <c r="AG253" s="1475"/>
      <c r="AH253" s="1475"/>
      <c r="AI253" s="1475"/>
      <c r="AJ253" s="1475"/>
      <c r="AK253" s="1475"/>
      <c r="AM253" s="5"/>
    </row>
    <row r="254" spans="1:67" ht="12.9" customHeight="1">
      <c r="A254" s="28"/>
      <c r="B254" s="5"/>
      <c r="C254" s="5"/>
      <c r="D254" s="5" t="s">
        <v>395</v>
      </c>
      <c r="E254" s="5"/>
      <c r="F254" s="5"/>
      <c r="G254" s="5"/>
      <c r="H254" s="5"/>
      <c r="I254" s="5"/>
      <c r="J254" s="5"/>
      <c r="K254" s="5"/>
      <c r="L254" s="5"/>
      <c r="M254" s="1394"/>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2.9" customHeight="1">
      <c r="A255" s="28"/>
      <c r="B255" s="5"/>
      <c r="C255" s="5"/>
      <c r="D255" s="5" t="s">
        <v>457</v>
      </c>
      <c r="E255" s="5"/>
      <c r="M255" s="1394"/>
      <c r="N255" s="1394"/>
      <c r="O255" s="1394"/>
      <c r="P255" s="1394"/>
      <c r="Q255" s="1394"/>
      <c r="R255" s="1394"/>
      <c r="S255" s="1394"/>
      <c r="T255" s="1394"/>
      <c r="V255" s="42" t="s">
        <v>396</v>
      </c>
      <c r="W255" s="1235"/>
      <c r="X255" s="1235"/>
      <c r="Y255" s="5" t="s">
        <v>460</v>
      </c>
      <c r="AC255" s="1394"/>
      <c r="AD255" s="1394"/>
      <c r="AE255" s="1394"/>
    </row>
    <row r="256" spans="1:67" ht="12.9" customHeight="1">
      <c r="A256" s="28"/>
      <c r="B256" s="5"/>
      <c r="C256" s="5"/>
      <c r="D256" s="5" t="s">
        <v>397</v>
      </c>
      <c r="E256" s="5"/>
      <c r="F256" s="5"/>
      <c r="G256" s="5"/>
      <c r="H256" s="5"/>
      <c r="I256" s="5"/>
      <c r="J256" s="5"/>
      <c r="K256" s="5"/>
      <c r="L256" s="28"/>
      <c r="M256" s="1394"/>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2.9" customHeight="1">
      <c r="A257" s="28"/>
      <c r="B257" s="5"/>
      <c r="C257" s="5"/>
      <c r="D257" s="5" t="s">
        <v>398</v>
      </c>
      <c r="E257" s="5"/>
      <c r="F257" s="5"/>
      <c r="M257" s="1238"/>
      <c r="N257" s="1238"/>
      <c r="O257" s="1238"/>
      <c r="P257" s="1238"/>
      <c r="Q257" s="1238"/>
      <c r="R257" s="1238"/>
      <c r="S257" s="5" t="s">
        <v>857</v>
      </c>
      <c r="T257" s="5"/>
      <c r="U257" s="1235"/>
      <c r="V257" s="1235"/>
      <c r="W257" s="1235"/>
      <c r="X257" s="5" t="s">
        <v>399</v>
      </c>
      <c r="Z257" s="1238"/>
      <c r="AA257" s="1238"/>
      <c r="AB257" s="1238"/>
      <c r="AC257" s="1238"/>
      <c r="AD257" s="1238"/>
      <c r="AE257" s="1238"/>
      <c r="BA257" s="43"/>
    </row>
    <row r="258" spans="1:53" ht="12.9" customHeight="1">
      <c r="A258" s="28"/>
      <c r="B258" s="5"/>
      <c r="C258" s="5"/>
      <c r="D258" s="5" t="s">
        <v>400</v>
      </c>
      <c r="E258" s="5"/>
      <c r="F258" s="5"/>
      <c r="M258" s="1471"/>
      <c r="N258" s="1471"/>
      <c r="O258" s="1471"/>
      <c r="P258" s="1471"/>
      <c r="Q258" s="1471"/>
      <c r="R258" s="1471"/>
      <c r="S258" s="1471"/>
      <c r="T258" s="1471"/>
      <c r="U258" s="1471"/>
      <c r="V258" s="1471"/>
      <c r="W258" s="1471"/>
      <c r="X258" s="1471"/>
      <c r="Y258" s="1471"/>
      <c r="Z258" s="1471"/>
      <c r="AA258" s="1471"/>
      <c r="AB258" s="1471"/>
      <c r="AC258" s="1471"/>
      <c r="AD258" s="1471"/>
      <c r="AE258" s="1471"/>
      <c r="AG258" s="5"/>
      <c r="AH258" s="5"/>
      <c r="AI258" s="5"/>
      <c r="AJ258" s="5"/>
      <c r="AK258" s="5"/>
      <c r="AL258" s="5"/>
    </row>
    <row r="259" spans="1:53" ht="12.9" customHeight="1">
      <c r="A259" s="18"/>
      <c r="B259" s="5"/>
      <c r="C259" s="62"/>
      <c r="D259" s="5" t="s">
        <v>669</v>
      </c>
      <c r="E259" s="5"/>
      <c r="F259" s="5"/>
      <c r="G259" s="5"/>
      <c r="H259" s="5"/>
      <c r="I259" s="5"/>
      <c r="J259" s="5"/>
      <c r="K259" s="5"/>
      <c r="L259" s="5"/>
      <c r="M259" s="1239" t="s">
        <v>83</v>
      </c>
      <c r="N259" s="1239"/>
      <c r="O259" s="1239"/>
      <c r="P259" s="1239"/>
      <c r="Q259" s="1239"/>
      <c r="R259" s="1239"/>
      <c r="S259" s="1239"/>
      <c r="T259" s="1239"/>
      <c r="U259" s="5" t="s">
        <v>1190</v>
      </c>
      <c r="AA259" s="1400"/>
      <c r="AB259" s="1400"/>
      <c r="AC259" s="1400"/>
      <c r="AD259" s="1400"/>
      <c r="AE259" s="1400"/>
      <c r="AF259" s="1400"/>
      <c r="AG259" s="1400"/>
      <c r="AH259" s="1400"/>
      <c r="AI259" s="1400"/>
      <c r="AJ259" s="1400"/>
      <c r="AK259" s="140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1975</v>
      </c>
      <c r="D261" s="5" t="s">
        <v>666</v>
      </c>
      <c r="E261" s="5"/>
      <c r="F261" s="5"/>
      <c r="G261" s="5"/>
      <c r="H261" s="5"/>
      <c r="I261" s="5"/>
      <c r="J261" s="5"/>
      <c r="K261" s="5"/>
      <c r="L261" s="5"/>
      <c r="M261" s="1475" t="str">
        <f>M253</f>
        <v>No other partners</v>
      </c>
      <c r="N261" s="1475"/>
      <c r="O261" s="1475"/>
      <c r="P261" s="1475"/>
      <c r="Q261" s="1475"/>
      <c r="R261" s="1475"/>
      <c r="S261" s="1475"/>
      <c r="T261" s="1475"/>
      <c r="U261" s="1475"/>
      <c r="V261" s="1475"/>
      <c r="W261" s="1475"/>
      <c r="X261" s="1475"/>
      <c r="Y261" s="1475"/>
      <c r="Z261" s="1475"/>
      <c r="AA261" s="1475"/>
      <c r="AB261" s="1475"/>
      <c r="AC261" s="1475"/>
      <c r="AD261" s="1475"/>
      <c r="AE261" s="1475"/>
      <c r="AF261" s="1475" t="s">
        <v>83</v>
      </c>
      <c r="AG261" s="1475"/>
      <c r="AH261" s="1475"/>
      <c r="AI261" s="1475"/>
      <c r="AJ261" s="1475"/>
      <c r="AK261" s="1475"/>
      <c r="AL261" s="41"/>
    </row>
    <row r="262" spans="1:53" ht="12.9" customHeight="1">
      <c r="A262" s="18"/>
      <c r="B262" s="5"/>
      <c r="C262" s="5"/>
      <c r="D262" s="5" t="s">
        <v>395</v>
      </c>
      <c r="E262" s="5"/>
      <c r="F262" s="5"/>
      <c r="G262" s="5"/>
      <c r="H262" s="5"/>
      <c r="I262" s="5"/>
      <c r="J262" s="5"/>
      <c r="K262" s="5"/>
      <c r="L262" s="5"/>
      <c r="M262" s="1394"/>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2.9" customHeight="1">
      <c r="A263" s="18"/>
      <c r="B263" s="5"/>
      <c r="C263" s="5"/>
      <c r="D263" s="5" t="s">
        <v>457</v>
      </c>
      <c r="E263" s="5"/>
      <c r="M263" s="1394"/>
      <c r="N263" s="1394"/>
      <c r="O263" s="1394"/>
      <c r="P263" s="1394"/>
      <c r="Q263" s="1394"/>
      <c r="R263" s="1394"/>
      <c r="S263" s="1394"/>
      <c r="T263" s="1394"/>
      <c r="V263" s="42" t="s">
        <v>396</v>
      </c>
      <c r="W263" s="1235"/>
      <c r="X263" s="1235"/>
      <c r="Y263" s="5" t="s">
        <v>460</v>
      </c>
      <c r="AC263" s="1394"/>
      <c r="AD263" s="1394"/>
      <c r="AE263" s="1394"/>
      <c r="AL263" s="41"/>
      <c r="BA263" s="43"/>
    </row>
    <row r="264" spans="1:53" ht="12.9" customHeight="1">
      <c r="A264" s="18"/>
      <c r="B264" s="5"/>
      <c r="C264" s="5"/>
      <c r="D264" s="5" t="s">
        <v>397</v>
      </c>
      <c r="E264" s="5"/>
      <c r="F264" s="5"/>
      <c r="G264" s="5"/>
      <c r="H264" s="5"/>
      <c r="I264" s="5"/>
      <c r="J264" s="5"/>
      <c r="K264" s="5"/>
      <c r="L264" s="28"/>
      <c r="M264" s="1394"/>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2.9" customHeight="1">
      <c r="A265" s="18"/>
      <c r="B265" s="5"/>
      <c r="C265" s="5"/>
      <c r="D265" s="5" t="s">
        <v>398</v>
      </c>
      <c r="E265" s="5"/>
      <c r="F265" s="5"/>
      <c r="M265" s="1238"/>
      <c r="N265" s="1238"/>
      <c r="O265" s="1238"/>
      <c r="P265" s="1238"/>
      <c r="Q265" s="1238"/>
      <c r="R265" s="1238"/>
      <c r="S265" s="5" t="s">
        <v>857</v>
      </c>
      <c r="T265" s="5"/>
      <c r="U265" s="1235"/>
      <c r="V265" s="1235"/>
      <c r="W265" s="1235"/>
      <c r="X265" s="5" t="s">
        <v>399</v>
      </c>
      <c r="Z265" s="1238"/>
      <c r="AA265" s="1238"/>
      <c r="AB265" s="1238"/>
      <c r="AC265" s="1238"/>
      <c r="AD265" s="1238"/>
      <c r="AE265" s="1238"/>
      <c r="AL265" s="41"/>
      <c r="BA265" s="43"/>
    </row>
    <row r="266" spans="1:53" ht="12.9" customHeight="1">
      <c r="A266" s="18"/>
      <c r="B266" s="5"/>
      <c r="C266" s="5"/>
      <c r="D266" s="5" t="s">
        <v>400</v>
      </c>
      <c r="E266" s="5"/>
      <c r="F266" s="5"/>
      <c r="M266" s="1471"/>
      <c r="N266" s="1471"/>
      <c r="O266" s="1471"/>
      <c r="P266" s="1471"/>
      <c r="Q266" s="1471"/>
      <c r="R266" s="1471"/>
      <c r="S266" s="1471"/>
      <c r="T266" s="1471"/>
      <c r="U266" s="1471"/>
      <c r="V266" s="1471"/>
      <c r="W266" s="1471"/>
      <c r="X266" s="1471"/>
      <c r="Y266" s="1471"/>
      <c r="Z266" s="1471"/>
      <c r="AA266" s="1471"/>
      <c r="AB266" s="1471"/>
      <c r="AC266" s="1471"/>
      <c r="AD266" s="1471"/>
      <c r="AE266" s="1471"/>
      <c r="AG266" s="5"/>
      <c r="AH266" s="5"/>
      <c r="AI266" s="5"/>
      <c r="AJ266" s="5"/>
      <c r="AK266" s="5"/>
      <c r="AL266" s="41"/>
      <c r="BA266" s="43"/>
    </row>
    <row r="267" spans="1:53" ht="12.9" customHeight="1">
      <c r="A267" s="18"/>
      <c r="B267" s="5"/>
      <c r="C267" s="62"/>
      <c r="D267" s="5" t="s">
        <v>669</v>
      </c>
      <c r="E267" s="5"/>
      <c r="F267" s="5"/>
      <c r="G267" s="5"/>
      <c r="H267" s="5"/>
      <c r="I267" s="5"/>
      <c r="J267" s="5"/>
      <c r="K267" s="5"/>
      <c r="L267" s="5"/>
      <c r="M267" s="1239" t="s">
        <v>83</v>
      </c>
      <c r="N267" s="1239"/>
      <c r="O267" s="1239"/>
      <c r="P267" s="1239"/>
      <c r="Q267" s="1239"/>
      <c r="R267" s="1239"/>
      <c r="S267" s="1239"/>
      <c r="T267" s="1239"/>
      <c r="U267" s="5" t="s">
        <v>1190</v>
      </c>
      <c r="AA267" s="1400"/>
      <c r="AB267" s="1400"/>
      <c r="AC267" s="1400"/>
      <c r="AD267" s="1400"/>
      <c r="AE267" s="1400"/>
      <c r="AF267" s="1400"/>
      <c r="AG267" s="1400"/>
      <c r="AH267" s="1400"/>
      <c r="AI267" s="1400"/>
      <c r="AJ267" s="1400"/>
      <c r="AK267" s="140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129</v>
      </c>
      <c r="B269" s="5"/>
      <c r="C269" s="3" t="s">
        <v>280</v>
      </c>
      <c r="D269" s="5"/>
      <c r="E269" s="5"/>
      <c r="F269" s="5"/>
      <c r="G269" s="5"/>
      <c r="H269" s="5"/>
      <c r="I269" s="5"/>
      <c r="J269" s="5"/>
      <c r="K269" s="5"/>
      <c r="L269" s="5"/>
      <c r="M269" s="44"/>
      <c r="N269" s="44"/>
      <c r="O269" s="44"/>
      <c r="P269" s="44"/>
      <c r="Q269" s="44"/>
      <c r="T269" s="1535" t="str">
        <f>BO245</f>
        <v>Nonprofit</v>
      </c>
      <c r="U269" s="1535"/>
      <c r="V269" s="1535"/>
      <c r="W269" s="1535"/>
      <c r="X269" s="1535"/>
      <c r="Z269" s="480" t="s">
        <v>1263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 customHeight="1">
      <c r="A272" s="5"/>
      <c r="B272" s="45">
        <v>0</v>
      </c>
      <c r="D272" s="1394" t="s">
        <v>932</v>
      </c>
      <c r="E272" s="1394"/>
      <c r="F272" s="1394"/>
      <c r="G272" s="1394"/>
      <c r="H272" s="1394"/>
      <c r="J272" t="s">
        <v>931</v>
      </c>
      <c r="X272" s="1472"/>
      <c r="Y272" s="1472"/>
      <c r="Z272" s="1472"/>
      <c r="AA272" s="1472"/>
      <c r="AB272" s="1472"/>
      <c r="AC272" s="1472"/>
      <c r="BA272" s="43"/>
    </row>
    <row r="273" spans="1:53" ht="12.9"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 customHeight="1">
      <c r="D276" s="5" t="s">
        <v>281</v>
      </c>
      <c r="E276" s="5"/>
      <c r="F276" s="5"/>
      <c r="G276" s="5"/>
      <c r="H276" s="5"/>
      <c r="I276" s="5"/>
      <c r="J276" s="5"/>
      <c r="K276" s="5"/>
      <c r="L276" s="1393" t="s">
        <v>2382</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2.9" customHeight="1">
      <c r="D277" s="5" t="s">
        <v>395</v>
      </c>
      <c r="E277" s="5"/>
      <c r="F277" s="5"/>
      <c r="G277" s="5"/>
      <c r="H277" s="5"/>
      <c r="I277" s="5"/>
      <c r="J277" s="5"/>
      <c r="K277" s="5"/>
      <c r="L277" s="1394" t="str">
        <f>M246</f>
        <v>3590 Elm Avenue</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2.9" customHeight="1">
      <c r="D278" s="5" t="s">
        <v>457</v>
      </c>
      <c r="E278" s="5"/>
      <c r="L278" s="1394" t="str">
        <f>M247</f>
        <v>Long Beach</v>
      </c>
      <c r="M278" s="1394"/>
      <c r="N278" s="1394"/>
      <c r="O278" s="1394"/>
      <c r="P278" s="1394"/>
      <c r="Q278" s="1394"/>
      <c r="R278" s="1394"/>
      <c r="S278" s="1394"/>
      <c r="U278" s="42" t="s">
        <v>396</v>
      </c>
      <c r="V278" s="1474" t="s">
        <v>2375</v>
      </c>
      <c r="W278" s="1235"/>
      <c r="X278" s="5" t="s">
        <v>460</v>
      </c>
      <c r="AB278" s="1394">
        <f>AC247</f>
        <v>90807</v>
      </c>
      <c r="AC278" s="1394"/>
      <c r="AD278" s="1394"/>
      <c r="AK278" s="41"/>
      <c r="AL278" s="41"/>
      <c r="BA278" s="43"/>
    </row>
    <row r="279" spans="1:53" ht="12.9" customHeight="1">
      <c r="D279" s="5" t="s">
        <v>397</v>
      </c>
      <c r="E279" s="5"/>
      <c r="F279" s="5"/>
      <c r="G279" s="5"/>
      <c r="H279" s="5"/>
      <c r="I279" s="5"/>
      <c r="J279" s="5"/>
      <c r="K279" s="28"/>
      <c r="L279" s="1331" t="s">
        <v>2383</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2.9" customHeight="1">
      <c r="D280" s="5" t="s">
        <v>398</v>
      </c>
      <c r="E280" s="5"/>
      <c r="F280" s="5"/>
      <c r="L280" s="1238" t="s">
        <v>2384</v>
      </c>
      <c r="M280" s="1238"/>
      <c r="N280" s="1238"/>
      <c r="O280" s="1238"/>
      <c r="P280" s="1238"/>
      <c r="Q280" s="1238"/>
      <c r="R280" s="5" t="s">
        <v>857</v>
      </c>
      <c r="S280" s="5"/>
      <c r="T280" s="1235"/>
      <c r="U280" s="1235"/>
      <c r="V280" s="1235"/>
      <c r="W280" s="5" t="s">
        <v>399</v>
      </c>
      <c r="Y280" s="1238"/>
      <c r="Z280" s="1238"/>
      <c r="AA280" s="1238"/>
      <c r="AB280" s="1238"/>
      <c r="AC280" s="1238"/>
      <c r="AD280" s="1238"/>
      <c r="BA280" s="43"/>
    </row>
    <row r="281" spans="1:53" ht="12.9" customHeight="1">
      <c r="D281" s="5" t="s">
        <v>400</v>
      </c>
      <c r="E281" s="5"/>
      <c r="F281" s="5"/>
      <c r="L281" s="1471" t="s">
        <v>2385</v>
      </c>
      <c r="M281" s="1471"/>
      <c r="N281" s="1471"/>
      <c r="O281" s="1471"/>
      <c r="P281" s="1471"/>
      <c r="Q281" s="1471"/>
      <c r="R281" s="1471"/>
      <c r="S281" s="1471"/>
      <c r="T281" s="1471"/>
      <c r="U281" s="1471"/>
      <c r="V281" s="1471"/>
      <c r="W281" s="1471"/>
      <c r="X281" s="1471"/>
      <c r="Y281" s="1471"/>
      <c r="Z281" s="1471"/>
      <c r="AA281" s="1471"/>
      <c r="AB281" s="1471"/>
      <c r="AC281" s="1471"/>
      <c r="AD281" s="1471"/>
      <c r="AF281" s="5"/>
      <c r="AG281" s="5"/>
      <c r="AH281" s="5"/>
      <c r="AI281" s="5"/>
      <c r="AJ281" s="5"/>
      <c r="BA281" s="43"/>
    </row>
    <row r="282" spans="1:53" ht="12.9" customHeight="1">
      <c r="D282" s="41" t="s">
        <v>196</v>
      </c>
      <c r="E282" s="41"/>
      <c r="F282" s="41"/>
      <c r="G282" s="41"/>
      <c r="H282" s="41"/>
      <c r="I282" s="41"/>
      <c r="L282" s="1474" t="s">
        <v>2386</v>
      </c>
      <c r="M282" s="1474"/>
      <c r="N282" s="1474"/>
      <c r="O282" s="1474"/>
      <c r="P282" s="1474"/>
      <c r="Q282" s="1474"/>
      <c r="R282" s="1474"/>
      <c r="S282" s="1474"/>
      <c r="T282" s="1474"/>
      <c r="U282" s="1474"/>
      <c r="V282" s="1474"/>
      <c r="W282" s="1474"/>
      <c r="X282" s="1474"/>
      <c r="Y282" s="1474"/>
      <c r="Z282" s="1474"/>
      <c r="AA282" s="1474"/>
      <c r="AB282" s="1474"/>
      <c r="AC282" s="1474"/>
      <c r="AD282" s="1474"/>
      <c r="AK282" s="41"/>
      <c r="AL282" s="41"/>
      <c r="BA282" s="43"/>
    </row>
    <row r="283" spans="1:53" ht="12.9" customHeight="1">
      <c r="L283" s="4" t="s">
        <v>197</v>
      </c>
      <c r="BA283" s="43"/>
    </row>
    <row r="284" spans="1:53" ht="12.9" customHeight="1">
      <c r="A284" s="1405" t="s">
        <v>523</v>
      </c>
      <c r="B284" s="1405"/>
      <c r="C284" s="1405"/>
      <c r="D284" s="1405"/>
      <c r="E284" s="1405"/>
      <c r="F284" s="1405"/>
      <c r="G284" s="1405"/>
      <c r="H284" s="1405"/>
      <c r="I284" s="1405"/>
      <c r="J284" s="1405"/>
      <c r="K284" s="1405"/>
      <c r="L284" s="1405"/>
      <c r="M284" s="1405"/>
      <c r="N284" s="1405"/>
      <c r="O284" s="1405"/>
      <c r="P284" s="1405"/>
      <c r="Q284" s="1405"/>
      <c r="R284" s="1405"/>
      <c r="S284" s="1405"/>
      <c r="T284" s="1405"/>
      <c r="U284" s="1405"/>
      <c r="V284" s="1405"/>
      <c r="W284" s="1405"/>
      <c r="X284" s="1405"/>
      <c r="Y284" s="1405"/>
      <c r="Z284" s="1405"/>
      <c r="AA284" s="1405"/>
      <c r="AB284" s="1405"/>
      <c r="AC284" s="1405"/>
      <c r="AD284" s="1405"/>
      <c r="AE284" s="1405"/>
      <c r="AF284" s="1405"/>
      <c r="AG284" s="1405"/>
      <c r="AH284" s="1405"/>
      <c r="AI284" s="1405"/>
      <c r="AJ284" s="1405"/>
      <c r="AK284" s="1405"/>
      <c r="AL284" s="1405"/>
      <c r="BA284" s="43"/>
    </row>
    <row r="285" spans="1:53" ht="12.9" customHeight="1" thickBot="1">
      <c r="A285" s="1406"/>
      <c r="B285" s="1406"/>
      <c r="C285" s="1406"/>
      <c r="D285" s="1406"/>
      <c r="E285" s="1406"/>
      <c r="F285" s="1406"/>
      <c r="G285" s="1406"/>
      <c r="H285" s="1406"/>
      <c r="I285" s="1406"/>
      <c r="J285" s="1406"/>
      <c r="K285" s="1406"/>
      <c r="L285" s="1406"/>
      <c r="M285" s="1406"/>
      <c r="N285" s="1406"/>
      <c r="O285" s="1406"/>
      <c r="P285" s="1406"/>
      <c r="Q285" s="1406"/>
      <c r="R285" s="1406"/>
      <c r="S285" s="1406"/>
      <c r="T285" s="1406"/>
      <c r="U285" s="1406"/>
      <c r="V285" s="1406"/>
      <c r="W285" s="1406"/>
      <c r="X285" s="1406"/>
      <c r="Y285" s="1406"/>
      <c r="Z285" s="1406"/>
      <c r="AA285" s="1406"/>
      <c r="AB285" s="1406"/>
      <c r="AC285" s="1406"/>
      <c r="AD285" s="1406"/>
      <c r="AE285" s="1406"/>
      <c r="AF285" s="1406"/>
      <c r="AG285" s="1406"/>
      <c r="AH285" s="1406"/>
      <c r="AI285" s="1406"/>
      <c r="AJ285" s="1406"/>
      <c r="AK285" s="1406"/>
      <c r="AL285" s="1406"/>
      <c r="BA285" s="43"/>
    </row>
    <row r="286" spans="1:53" ht="12.9"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199</v>
      </c>
      <c r="C289" s="41"/>
      <c r="D289" s="41"/>
      <c r="E289" s="41"/>
      <c r="F289" s="41"/>
      <c r="H289" s="1237" t="s">
        <v>2382</v>
      </c>
      <c r="I289" s="1237"/>
      <c r="J289" s="1237"/>
      <c r="K289" s="1237"/>
      <c r="L289" s="1237"/>
      <c r="M289" s="1237"/>
      <c r="N289" s="1237"/>
      <c r="O289" s="1237"/>
      <c r="P289" s="1237"/>
      <c r="Q289" s="1237"/>
      <c r="R289" s="1237"/>
      <c r="T289" s="41" t="s">
        <v>779</v>
      </c>
      <c r="V289" s="41"/>
      <c r="W289" s="41"/>
      <c r="X289" s="41"/>
      <c r="Y289" s="41"/>
      <c r="AA289" s="1237" t="s">
        <v>2388</v>
      </c>
      <c r="AB289" s="1237"/>
      <c r="AC289" s="1237"/>
      <c r="AD289" s="1237"/>
      <c r="AE289" s="1237"/>
      <c r="AF289" s="1237"/>
      <c r="AG289" s="1237"/>
      <c r="AH289" s="1237"/>
      <c r="AI289" s="1237"/>
      <c r="AJ289" s="1237"/>
      <c r="AK289" s="1237"/>
      <c r="BA289" s="43"/>
    </row>
    <row r="290" spans="2:53" ht="12.9" customHeight="1">
      <c r="B290" s="41" t="s">
        <v>733</v>
      </c>
      <c r="C290" s="41"/>
      <c r="D290" s="41"/>
      <c r="E290" s="41"/>
      <c r="F290" s="41"/>
      <c r="H290" s="1239" t="s">
        <v>2374</v>
      </c>
      <c r="I290" s="1239"/>
      <c r="J290" s="1239"/>
      <c r="K290" s="1239"/>
      <c r="L290" s="1239"/>
      <c r="M290" s="1239"/>
      <c r="N290" s="1239"/>
      <c r="O290" s="1239"/>
      <c r="P290" s="1239"/>
      <c r="Q290" s="1239"/>
      <c r="R290" s="1239"/>
      <c r="T290" s="41" t="s">
        <v>733</v>
      </c>
      <c r="V290" s="41"/>
      <c r="W290" s="41"/>
      <c r="X290" s="41"/>
      <c r="Y290" s="41"/>
      <c r="AA290" s="1239" t="s">
        <v>2389</v>
      </c>
      <c r="AB290" s="1239"/>
      <c r="AC290" s="1239"/>
      <c r="AD290" s="1239"/>
      <c r="AE290" s="1239"/>
      <c r="AF290" s="1239"/>
      <c r="AG290" s="1239"/>
      <c r="AH290" s="1239"/>
      <c r="AI290" s="1239"/>
      <c r="AJ290" s="1239"/>
      <c r="AK290" s="1239"/>
      <c r="BA290" s="43"/>
    </row>
    <row r="291" spans="2:53" ht="12.9" customHeight="1">
      <c r="B291" s="41" t="s">
        <v>735</v>
      </c>
      <c r="C291" s="41"/>
      <c r="D291" s="41"/>
      <c r="E291" s="41"/>
      <c r="F291" s="41"/>
      <c r="H291" s="1239" t="s">
        <v>2387</v>
      </c>
      <c r="I291" s="1239"/>
      <c r="J291" s="1239"/>
      <c r="K291" s="1239"/>
      <c r="L291" s="1239"/>
      <c r="M291" s="1239"/>
      <c r="N291" s="1239"/>
      <c r="O291" s="1239"/>
      <c r="P291" s="1239"/>
      <c r="Q291" s="1239"/>
      <c r="R291" s="1239"/>
      <c r="T291" s="41" t="s">
        <v>734</v>
      </c>
      <c r="V291" s="41"/>
      <c r="W291" s="41"/>
      <c r="X291" s="41"/>
      <c r="Y291" s="41"/>
      <c r="AA291" s="1239" t="s">
        <v>2390</v>
      </c>
      <c r="AB291" s="1239"/>
      <c r="AC291" s="1239"/>
      <c r="AD291" s="1239"/>
      <c r="AE291" s="1239"/>
      <c r="AF291" s="1239"/>
      <c r="AG291" s="1239"/>
      <c r="AH291" s="1239"/>
      <c r="AI291" s="1239"/>
      <c r="AJ291" s="1239"/>
      <c r="AK291" s="1239"/>
      <c r="BA291" s="43"/>
    </row>
    <row r="292" spans="2:53" ht="12.9" customHeight="1">
      <c r="B292" s="41" t="s">
        <v>397</v>
      </c>
      <c r="C292" s="41"/>
      <c r="D292" s="41"/>
      <c r="E292" s="41"/>
      <c r="F292" s="41"/>
      <c r="H292" s="1239" t="s">
        <v>2363</v>
      </c>
      <c r="I292" s="1239"/>
      <c r="J292" s="1239"/>
      <c r="K292" s="1239"/>
      <c r="L292" s="1239"/>
      <c r="M292" s="1239"/>
      <c r="N292" s="1239"/>
      <c r="O292" s="1239"/>
      <c r="P292" s="1239"/>
      <c r="Q292" s="1239"/>
      <c r="R292" s="1239"/>
      <c r="T292" s="41" t="s">
        <v>397</v>
      </c>
      <c r="V292" s="41"/>
      <c r="W292" s="41"/>
      <c r="X292" s="41"/>
      <c r="Y292" s="41"/>
      <c r="AA292" s="1239" t="s">
        <v>2391</v>
      </c>
      <c r="AB292" s="1239"/>
      <c r="AC292" s="1239"/>
      <c r="AD292" s="1239"/>
      <c r="AE292" s="1239"/>
      <c r="AF292" s="1239"/>
      <c r="AG292" s="1239"/>
      <c r="AH292" s="1239"/>
      <c r="AI292" s="1239"/>
      <c r="AJ292" s="1239"/>
      <c r="AK292" s="1239"/>
      <c r="BA292" s="43"/>
    </row>
    <row r="293" spans="2:53" ht="12.9" customHeight="1">
      <c r="B293" s="41" t="s">
        <v>398</v>
      </c>
      <c r="C293" s="41"/>
      <c r="D293" s="41"/>
      <c r="E293" s="41"/>
      <c r="F293" s="41"/>
      <c r="G293" s="41"/>
      <c r="H293" s="1473" t="s">
        <v>2427</v>
      </c>
      <c r="I293" s="1400"/>
      <c r="J293" s="1400"/>
      <c r="K293" s="1400"/>
      <c r="L293" s="1400"/>
      <c r="M293" s="1400"/>
      <c r="N293" s="5" t="s">
        <v>857</v>
      </c>
      <c r="O293" s="5"/>
      <c r="P293" s="1394"/>
      <c r="Q293" s="1394"/>
      <c r="R293" s="1394"/>
      <c r="S293" s="41"/>
      <c r="T293" s="41" t="s">
        <v>398</v>
      </c>
      <c r="V293" s="41"/>
      <c r="W293" s="41"/>
      <c r="X293" s="41"/>
      <c r="Y293" s="41"/>
      <c r="AA293" s="1473" t="s">
        <v>2392</v>
      </c>
      <c r="AB293" s="1400"/>
      <c r="AC293" s="1400"/>
      <c r="AD293" s="1400"/>
      <c r="AE293" s="1400"/>
      <c r="AF293" s="1400"/>
      <c r="AG293" s="5" t="s">
        <v>857</v>
      </c>
      <c r="AH293" s="5"/>
      <c r="AI293" s="1394"/>
      <c r="AJ293" s="1394"/>
      <c r="AK293" s="1394"/>
      <c r="BA293" s="43"/>
    </row>
    <row r="294" spans="2:53" ht="12.9" customHeight="1">
      <c r="B294" s="41" t="s">
        <v>399</v>
      </c>
      <c r="C294" s="41"/>
      <c r="D294" s="41"/>
      <c r="E294" s="41"/>
      <c r="F294" s="41"/>
      <c r="G294" s="41"/>
      <c r="H294" s="1238"/>
      <c r="I294" s="1238"/>
      <c r="J294" s="1238"/>
      <c r="K294" s="1238"/>
      <c r="L294" s="1238"/>
      <c r="M294" s="1238"/>
      <c r="N294" s="5"/>
      <c r="O294" s="5"/>
      <c r="P294" s="44"/>
      <c r="Q294" s="44"/>
      <c r="R294" s="44"/>
      <c r="S294" s="41"/>
      <c r="T294" s="41" t="s">
        <v>399</v>
      </c>
      <c r="V294" s="41"/>
      <c r="W294" s="41"/>
      <c r="X294" s="41"/>
      <c r="Y294" s="41"/>
      <c r="AA294" s="1238"/>
      <c r="AB294" s="1238"/>
      <c r="AC294" s="1238"/>
      <c r="AD294" s="1238"/>
      <c r="AE294" s="1238"/>
      <c r="AF294" s="1238"/>
      <c r="AG294" s="5"/>
      <c r="AH294" s="5"/>
      <c r="AI294" s="44"/>
      <c r="AJ294" s="44"/>
      <c r="AK294" s="44"/>
      <c r="BA294" s="43"/>
    </row>
    <row r="295" spans="2:53" ht="12.9" customHeight="1">
      <c r="B295" s="41" t="s">
        <v>736</v>
      </c>
      <c r="C295" s="41"/>
      <c r="D295" s="41"/>
      <c r="E295" s="41"/>
      <c r="F295" s="41"/>
      <c r="G295" s="41"/>
      <c r="H295" s="1239" t="s">
        <v>2377</v>
      </c>
      <c r="I295" s="1239"/>
      <c r="J295" s="1239"/>
      <c r="K295" s="1239"/>
      <c r="L295" s="1239"/>
      <c r="M295" s="1239"/>
      <c r="N295" s="1237"/>
      <c r="O295" s="1237"/>
      <c r="P295" s="1237"/>
      <c r="Q295" s="1237"/>
      <c r="R295" s="1237"/>
      <c r="S295" s="41"/>
      <c r="T295" s="41" t="s">
        <v>736</v>
      </c>
      <c r="V295" s="41"/>
      <c r="W295" s="41"/>
      <c r="X295" s="41"/>
      <c r="Y295" s="41"/>
      <c r="AA295" s="1239" t="s">
        <v>2393</v>
      </c>
      <c r="AB295" s="1239"/>
      <c r="AC295" s="1239"/>
      <c r="AD295" s="1239"/>
      <c r="AE295" s="1239"/>
      <c r="AF295" s="1239"/>
      <c r="AG295" s="1237"/>
      <c r="AH295" s="1237"/>
      <c r="AI295" s="1237"/>
      <c r="AJ295" s="1237"/>
      <c r="AK295" s="123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466</v>
      </c>
      <c r="C297" s="41"/>
      <c r="D297" s="41"/>
      <c r="E297" s="41"/>
      <c r="F297" s="41"/>
      <c r="H297" s="1237" t="s">
        <v>2394</v>
      </c>
      <c r="I297" s="1237"/>
      <c r="J297" s="1237"/>
      <c r="K297" s="1237"/>
      <c r="L297" s="1237"/>
      <c r="M297" s="1237"/>
      <c r="N297" s="1237"/>
      <c r="O297" s="1237"/>
      <c r="P297" s="1237"/>
      <c r="Q297" s="1237"/>
      <c r="R297" s="1237"/>
      <c r="T297" s="41" t="s">
        <v>39</v>
      </c>
      <c r="V297" s="41"/>
      <c r="W297" s="41"/>
      <c r="X297" s="41"/>
      <c r="Y297" s="41"/>
      <c r="AA297" s="1331" t="s">
        <v>2412</v>
      </c>
      <c r="AB297" s="1237"/>
      <c r="AC297" s="1237"/>
      <c r="AD297" s="1237"/>
      <c r="AE297" s="1237"/>
      <c r="AF297" s="1237"/>
      <c r="AG297" s="1237"/>
      <c r="AH297" s="1237"/>
      <c r="AI297" s="1237"/>
      <c r="AJ297" s="1237"/>
      <c r="AK297" s="1237"/>
      <c r="BA297" s="43"/>
    </row>
    <row r="298" spans="2:53" ht="12.9" customHeight="1">
      <c r="B298" s="41" t="s">
        <v>733</v>
      </c>
      <c r="C298" s="41"/>
      <c r="D298" s="41"/>
      <c r="E298" s="41"/>
      <c r="F298" s="41"/>
      <c r="H298" s="1239" t="s">
        <v>2395</v>
      </c>
      <c r="I298" s="1239"/>
      <c r="J298" s="1239"/>
      <c r="K298" s="1239"/>
      <c r="L298" s="1239"/>
      <c r="M298" s="1239"/>
      <c r="N298" s="1239"/>
      <c r="O298" s="1239"/>
      <c r="P298" s="1239"/>
      <c r="Q298" s="1239"/>
      <c r="R298" s="1239"/>
      <c r="T298" s="41" t="s">
        <v>733</v>
      </c>
      <c r="V298" s="41"/>
      <c r="W298" s="41"/>
      <c r="X298" s="41"/>
      <c r="Y298" s="41"/>
      <c r="AA298" s="1474"/>
      <c r="AB298" s="1239"/>
      <c r="AC298" s="1239"/>
      <c r="AD298" s="1239"/>
      <c r="AE298" s="1239"/>
      <c r="AF298" s="1239"/>
      <c r="AG298" s="1239"/>
      <c r="AH298" s="1239"/>
      <c r="AI298" s="1239"/>
      <c r="AJ298" s="1239"/>
      <c r="AK298" s="1239"/>
      <c r="BA298" s="43"/>
    </row>
    <row r="299" spans="2:53" ht="12.9" customHeight="1">
      <c r="B299" s="41" t="s">
        <v>735</v>
      </c>
      <c r="C299" s="41"/>
      <c r="D299" s="41"/>
      <c r="E299" s="41"/>
      <c r="F299" s="41"/>
      <c r="H299" s="1239" t="s">
        <v>2396</v>
      </c>
      <c r="I299" s="1239"/>
      <c r="J299" s="1239"/>
      <c r="K299" s="1239"/>
      <c r="L299" s="1239"/>
      <c r="M299" s="1239"/>
      <c r="N299" s="1239"/>
      <c r="O299" s="1239"/>
      <c r="P299" s="1239"/>
      <c r="Q299" s="1239"/>
      <c r="R299" s="1239"/>
      <c r="T299" s="41" t="s">
        <v>734</v>
      </c>
      <c r="V299" s="41"/>
      <c r="W299" s="41"/>
      <c r="X299" s="41"/>
      <c r="Y299" s="41"/>
      <c r="AA299" s="1474"/>
      <c r="AB299" s="1239"/>
      <c r="AC299" s="1239"/>
      <c r="AD299" s="1239"/>
      <c r="AE299" s="1239"/>
      <c r="AF299" s="1239"/>
      <c r="AG299" s="1239"/>
      <c r="AH299" s="1239"/>
      <c r="AI299" s="1239"/>
      <c r="AJ299" s="1239"/>
      <c r="AK299" s="1239"/>
      <c r="BA299" s="43"/>
    </row>
    <row r="300" spans="2:53" ht="12.9" customHeight="1">
      <c r="B300" s="41" t="s">
        <v>397</v>
      </c>
      <c r="C300" s="41"/>
      <c r="D300" s="41"/>
      <c r="E300" s="41"/>
      <c r="F300" s="41"/>
      <c r="H300" s="1239" t="s">
        <v>2397</v>
      </c>
      <c r="I300" s="1239"/>
      <c r="J300" s="1239"/>
      <c r="K300" s="1239"/>
      <c r="L300" s="1239"/>
      <c r="M300" s="1239"/>
      <c r="N300" s="1239"/>
      <c r="O300" s="1239"/>
      <c r="P300" s="1239"/>
      <c r="Q300" s="1239"/>
      <c r="R300" s="1239"/>
      <c r="T300" s="41" t="s">
        <v>397</v>
      </c>
      <c r="V300" s="41"/>
      <c r="W300" s="41"/>
      <c r="X300" s="41"/>
      <c r="Y300" s="41"/>
      <c r="AA300" s="1474"/>
      <c r="AB300" s="1239"/>
      <c r="AC300" s="1239"/>
      <c r="AD300" s="1239"/>
      <c r="AE300" s="1239"/>
      <c r="AF300" s="1239"/>
      <c r="AG300" s="1239"/>
      <c r="AH300" s="1239"/>
      <c r="AI300" s="1239"/>
      <c r="AJ300" s="1239"/>
      <c r="AK300" s="1239"/>
      <c r="BA300" s="43"/>
    </row>
    <row r="301" spans="2:53" ht="12.9" customHeight="1">
      <c r="B301" s="41" t="s">
        <v>398</v>
      </c>
      <c r="C301" s="41"/>
      <c r="D301" s="41"/>
      <c r="E301" s="41"/>
      <c r="F301" s="41"/>
      <c r="G301" s="41"/>
      <c r="H301" s="1400" t="s">
        <v>2398</v>
      </c>
      <c r="I301" s="1400"/>
      <c r="J301" s="1400"/>
      <c r="K301" s="1400"/>
      <c r="L301" s="1400"/>
      <c r="M301" s="1400"/>
      <c r="N301" s="5" t="s">
        <v>857</v>
      </c>
      <c r="O301" s="5"/>
      <c r="P301" s="1394"/>
      <c r="Q301" s="1394"/>
      <c r="R301" s="1394"/>
      <c r="S301" s="41"/>
      <c r="T301" s="41" t="s">
        <v>398</v>
      </c>
      <c r="V301" s="41"/>
      <c r="W301" s="41"/>
      <c r="X301" s="41"/>
      <c r="Y301" s="41"/>
      <c r="AA301" s="1473"/>
      <c r="AB301" s="1400"/>
      <c r="AC301" s="1400"/>
      <c r="AD301" s="1400"/>
      <c r="AE301" s="1400"/>
      <c r="AF301" s="1400"/>
      <c r="AG301" s="5" t="s">
        <v>857</v>
      </c>
      <c r="AH301" s="5"/>
      <c r="AI301" s="1394"/>
      <c r="AJ301" s="1394"/>
      <c r="AK301" s="1394"/>
      <c r="BA301" s="43"/>
    </row>
    <row r="302" spans="2:53" ht="12.9" customHeight="1">
      <c r="B302" s="41" t="s">
        <v>399</v>
      </c>
      <c r="C302" s="41"/>
      <c r="D302" s="41"/>
      <c r="E302" s="41"/>
      <c r="F302" s="41"/>
      <c r="G302" s="41"/>
      <c r="H302" s="1238" t="s">
        <v>2399</v>
      </c>
      <c r="I302" s="1238"/>
      <c r="J302" s="1238"/>
      <c r="K302" s="1238"/>
      <c r="L302" s="1238"/>
      <c r="M302" s="1238"/>
      <c r="N302" s="5"/>
      <c r="O302" s="5"/>
      <c r="P302" s="44"/>
      <c r="Q302" s="44"/>
      <c r="R302" s="44"/>
      <c r="S302" s="41"/>
      <c r="T302" s="41" t="s">
        <v>399</v>
      </c>
      <c r="V302" s="41"/>
      <c r="W302" s="41"/>
      <c r="X302" s="41"/>
      <c r="Y302" s="41"/>
      <c r="AA302" s="1238"/>
      <c r="AB302" s="1238"/>
      <c r="AC302" s="1238"/>
      <c r="AD302" s="1238"/>
      <c r="AE302" s="1238"/>
      <c r="AF302" s="1238"/>
      <c r="AG302" s="5"/>
      <c r="AH302" s="5"/>
      <c r="AI302" s="44"/>
      <c r="AJ302" s="44"/>
      <c r="AK302" s="44"/>
      <c r="BA302" s="43"/>
    </row>
    <row r="303" spans="2:53" ht="12.9" customHeight="1">
      <c r="B303" s="41" t="s">
        <v>736</v>
      </c>
      <c r="C303" s="41"/>
      <c r="D303" s="41"/>
      <c r="E303" s="41"/>
      <c r="F303" s="41"/>
      <c r="G303" s="41"/>
      <c r="H303" s="1239" t="s">
        <v>2400</v>
      </c>
      <c r="I303" s="1239"/>
      <c r="J303" s="1239"/>
      <c r="K303" s="1239"/>
      <c r="L303" s="1239"/>
      <c r="M303" s="1239"/>
      <c r="N303" s="1237"/>
      <c r="O303" s="1237"/>
      <c r="P303" s="1237"/>
      <c r="Q303" s="1237"/>
      <c r="R303" s="1237"/>
      <c r="S303" s="41"/>
      <c r="T303" s="41" t="s">
        <v>736</v>
      </c>
      <c r="V303" s="41"/>
      <c r="W303" s="41"/>
      <c r="X303" s="41"/>
      <c r="Y303" s="41"/>
      <c r="AA303" s="1474"/>
      <c r="AB303" s="1239"/>
      <c r="AC303" s="1239"/>
      <c r="AD303" s="1239"/>
      <c r="AE303" s="1239"/>
      <c r="AF303" s="1239"/>
      <c r="AG303" s="1237"/>
      <c r="AH303" s="1237"/>
      <c r="AI303" s="1237"/>
      <c r="AJ303" s="1237"/>
      <c r="AK303" s="1237"/>
      <c r="BA303" s="43"/>
    </row>
    <row r="304" spans="2:53" ht="12.9" customHeight="1">
      <c r="BA304" s="43"/>
    </row>
    <row r="305" spans="2:53" ht="12.9" customHeight="1">
      <c r="B305" s="41" t="s">
        <v>737</v>
      </c>
      <c r="C305" s="41"/>
      <c r="D305" s="41"/>
      <c r="E305" s="41"/>
      <c r="F305" s="41"/>
      <c r="H305" s="1237" t="s">
        <v>2394</v>
      </c>
      <c r="I305" s="1237"/>
      <c r="J305" s="1237"/>
      <c r="K305" s="1237"/>
      <c r="L305" s="1237"/>
      <c r="M305" s="1237"/>
      <c r="N305" s="1237"/>
      <c r="O305" s="1237"/>
      <c r="P305" s="1237"/>
      <c r="Q305" s="1237"/>
      <c r="R305" s="1237"/>
      <c r="T305" s="5" t="s">
        <v>1150</v>
      </c>
      <c r="V305" s="41"/>
      <c r="W305" s="41"/>
      <c r="X305" s="41"/>
      <c r="Y305" s="41"/>
      <c r="AA305" s="1331" t="s">
        <v>2412</v>
      </c>
      <c r="AB305" s="1237"/>
      <c r="AC305" s="1237"/>
      <c r="AD305" s="1237"/>
      <c r="AE305" s="1237"/>
      <c r="AF305" s="1237"/>
      <c r="AG305" s="1237"/>
      <c r="AH305" s="1237"/>
      <c r="AI305" s="1237"/>
      <c r="AJ305" s="1237"/>
      <c r="AK305" s="1237"/>
      <c r="BA305" s="43"/>
    </row>
    <row r="306" spans="2:53" ht="12.9" customHeight="1">
      <c r="B306" s="41" t="s">
        <v>733</v>
      </c>
      <c r="C306" s="41"/>
      <c r="D306" s="41"/>
      <c r="E306" s="41"/>
      <c r="F306" s="41"/>
      <c r="H306" s="1239" t="s">
        <v>2395</v>
      </c>
      <c r="I306" s="1239"/>
      <c r="J306" s="1239"/>
      <c r="K306" s="1239"/>
      <c r="L306" s="1239"/>
      <c r="M306" s="1239"/>
      <c r="N306" s="1239"/>
      <c r="O306" s="1239"/>
      <c r="P306" s="1239"/>
      <c r="Q306" s="1239"/>
      <c r="R306" s="1239"/>
      <c r="T306" s="41" t="s">
        <v>733</v>
      </c>
      <c r="V306" s="41"/>
      <c r="W306" s="41"/>
      <c r="X306" s="41"/>
      <c r="Y306" s="41"/>
      <c r="AA306" s="1239"/>
      <c r="AB306" s="1239"/>
      <c r="AC306" s="1239"/>
      <c r="AD306" s="1239"/>
      <c r="AE306" s="1239"/>
      <c r="AF306" s="1239"/>
      <c r="AG306" s="1239"/>
      <c r="AH306" s="1239"/>
      <c r="AI306" s="1239"/>
      <c r="AJ306" s="1239"/>
      <c r="AK306" s="1239"/>
      <c r="BA306" s="43"/>
    </row>
    <row r="307" spans="2:53" ht="12.9" customHeight="1">
      <c r="B307" s="41" t="s">
        <v>735</v>
      </c>
      <c r="C307" s="41"/>
      <c r="D307" s="41"/>
      <c r="E307" s="41"/>
      <c r="F307" s="41"/>
      <c r="H307" s="1239" t="s">
        <v>2396</v>
      </c>
      <c r="I307" s="1239"/>
      <c r="J307" s="1239"/>
      <c r="K307" s="1239"/>
      <c r="L307" s="1239"/>
      <c r="M307" s="1239"/>
      <c r="N307" s="1239"/>
      <c r="O307" s="1239"/>
      <c r="P307" s="1239"/>
      <c r="Q307" s="1239"/>
      <c r="R307" s="1239"/>
      <c r="T307" s="41" t="s">
        <v>734</v>
      </c>
      <c r="V307" s="41"/>
      <c r="W307" s="41"/>
      <c r="X307" s="41"/>
      <c r="Y307" s="41"/>
      <c r="AA307" s="1239"/>
      <c r="AB307" s="1239"/>
      <c r="AC307" s="1239"/>
      <c r="AD307" s="1239"/>
      <c r="AE307" s="1239"/>
      <c r="AF307" s="1239"/>
      <c r="AG307" s="1239"/>
      <c r="AH307" s="1239"/>
      <c r="AI307" s="1239"/>
      <c r="AJ307" s="1239"/>
      <c r="AK307" s="1239"/>
      <c r="BA307" s="43"/>
    </row>
    <row r="308" spans="2:53" ht="12.9" customHeight="1">
      <c r="B308" s="41" t="s">
        <v>397</v>
      </c>
      <c r="C308" s="41"/>
      <c r="D308" s="41"/>
      <c r="E308" s="41"/>
      <c r="F308" s="41"/>
      <c r="H308" s="1239" t="s">
        <v>2397</v>
      </c>
      <c r="I308" s="1239"/>
      <c r="J308" s="1239"/>
      <c r="K308" s="1239"/>
      <c r="L308" s="1239"/>
      <c r="M308" s="1239"/>
      <c r="N308" s="1239"/>
      <c r="O308" s="1239"/>
      <c r="P308" s="1239"/>
      <c r="Q308" s="1239"/>
      <c r="R308" s="1239"/>
      <c r="T308" s="41" t="s">
        <v>397</v>
      </c>
      <c r="V308" s="41"/>
      <c r="W308" s="41"/>
      <c r="X308" s="41"/>
      <c r="Y308" s="41"/>
      <c r="AA308" s="1239"/>
      <c r="AB308" s="1239"/>
      <c r="AC308" s="1239"/>
      <c r="AD308" s="1239"/>
      <c r="AE308" s="1239"/>
      <c r="AF308" s="1239"/>
      <c r="AG308" s="1239"/>
      <c r="AH308" s="1239"/>
      <c r="AI308" s="1239"/>
      <c r="AJ308" s="1239"/>
      <c r="AK308" s="1239"/>
      <c r="BA308" s="43"/>
    </row>
    <row r="309" spans="2:53" ht="12.9" customHeight="1">
      <c r="B309" s="41" t="s">
        <v>398</v>
      </c>
      <c r="C309" s="41"/>
      <c r="D309" s="41"/>
      <c r="E309" s="41"/>
      <c r="F309" s="41"/>
      <c r="G309" s="41"/>
      <c r="H309" s="1400" t="s">
        <v>2398</v>
      </c>
      <c r="I309" s="1400"/>
      <c r="J309" s="1400"/>
      <c r="K309" s="1400"/>
      <c r="L309" s="1400"/>
      <c r="M309" s="1400"/>
      <c r="N309" s="5" t="s">
        <v>857</v>
      </c>
      <c r="O309" s="5"/>
      <c r="P309" s="1394"/>
      <c r="Q309" s="1394"/>
      <c r="R309" s="1394"/>
      <c r="S309" s="41"/>
      <c r="T309" s="41" t="s">
        <v>398</v>
      </c>
      <c r="V309" s="41"/>
      <c r="W309" s="41"/>
      <c r="X309" s="41"/>
      <c r="Y309" s="41"/>
      <c r="AA309" s="1400"/>
      <c r="AB309" s="1400"/>
      <c r="AC309" s="1400"/>
      <c r="AD309" s="1400"/>
      <c r="AE309" s="1400"/>
      <c r="AF309" s="1400"/>
      <c r="AG309" s="5" t="s">
        <v>857</v>
      </c>
      <c r="AH309" s="5"/>
      <c r="AI309" s="1394"/>
      <c r="AJ309" s="1394"/>
      <c r="AK309" s="1394"/>
      <c r="BA309" s="43"/>
    </row>
    <row r="310" spans="2:53" ht="12.9" customHeight="1">
      <c r="B310" s="41" t="s">
        <v>399</v>
      </c>
      <c r="C310" s="41"/>
      <c r="D310" s="41"/>
      <c r="E310" s="41"/>
      <c r="F310" s="41"/>
      <c r="G310" s="41"/>
      <c r="H310" s="1238" t="s">
        <v>2399</v>
      </c>
      <c r="I310" s="1238"/>
      <c r="J310" s="1238"/>
      <c r="K310" s="1238"/>
      <c r="L310" s="1238"/>
      <c r="M310" s="1238"/>
      <c r="N310" s="5"/>
      <c r="O310" s="5"/>
      <c r="P310" s="44"/>
      <c r="Q310" s="44"/>
      <c r="R310" s="44"/>
      <c r="S310" s="41"/>
      <c r="T310" s="41" t="s">
        <v>399</v>
      </c>
      <c r="V310" s="41"/>
      <c r="W310" s="41"/>
      <c r="X310" s="41"/>
      <c r="Y310" s="41"/>
      <c r="AA310" s="1238"/>
      <c r="AB310" s="1238"/>
      <c r="AC310" s="1238"/>
      <c r="AD310" s="1238"/>
      <c r="AE310" s="1238"/>
      <c r="AF310" s="1238"/>
      <c r="AG310" s="5"/>
      <c r="AH310" s="5"/>
      <c r="AI310" s="44"/>
      <c r="AJ310" s="44"/>
      <c r="AK310" s="44"/>
      <c r="BA310" s="43"/>
    </row>
    <row r="311" spans="2:53" ht="12.9" customHeight="1">
      <c r="B311" s="41" t="s">
        <v>736</v>
      </c>
      <c r="C311" s="41"/>
      <c r="D311" s="41"/>
      <c r="E311" s="41"/>
      <c r="F311" s="41"/>
      <c r="G311" s="41"/>
      <c r="H311" s="1239" t="s">
        <v>2400</v>
      </c>
      <c r="I311" s="1239"/>
      <c r="J311" s="1239"/>
      <c r="K311" s="1239"/>
      <c r="L311" s="1239"/>
      <c r="M311" s="1239"/>
      <c r="N311" s="1237"/>
      <c r="O311" s="1237"/>
      <c r="P311" s="1237"/>
      <c r="Q311" s="1237"/>
      <c r="R311" s="1237"/>
      <c r="S311" s="41"/>
      <c r="T311" s="41" t="s">
        <v>736</v>
      </c>
      <c r="V311" s="41"/>
      <c r="W311" s="41"/>
      <c r="X311" s="41"/>
      <c r="Y311" s="41"/>
      <c r="AA311" s="1239"/>
      <c r="AB311" s="1239"/>
      <c r="AC311" s="1239"/>
      <c r="AD311" s="1239"/>
      <c r="AE311" s="1239"/>
      <c r="AF311" s="1239"/>
      <c r="AG311" s="1237"/>
      <c r="AH311" s="1237"/>
      <c r="AI311" s="1237"/>
      <c r="AJ311" s="1237"/>
      <c r="AK311" s="1237"/>
      <c r="BA311" s="43"/>
    </row>
    <row r="312" spans="2:53" ht="12.9" customHeight="1">
      <c r="BA312" s="43"/>
    </row>
    <row r="313" spans="2:53" ht="12.9" customHeight="1">
      <c r="B313" s="5" t="s">
        <v>1192</v>
      </c>
      <c r="C313" s="41"/>
      <c r="D313" s="41"/>
      <c r="E313" s="41"/>
      <c r="F313" s="41"/>
      <c r="H313" s="1237" t="s">
        <v>2401</v>
      </c>
      <c r="I313" s="1237"/>
      <c r="J313" s="1237"/>
      <c r="K313" s="1237"/>
      <c r="L313" s="1237"/>
      <c r="M313" s="1237"/>
      <c r="N313" s="1237"/>
      <c r="O313" s="1237"/>
      <c r="P313" s="1237"/>
      <c r="Q313" s="1237"/>
      <c r="R313" s="1237"/>
      <c r="T313" s="41" t="s">
        <v>40</v>
      </c>
      <c r="V313" s="41"/>
      <c r="W313" s="41"/>
      <c r="X313" s="41"/>
      <c r="Y313" s="41"/>
      <c r="AA313" s="1237" t="s">
        <v>2408</v>
      </c>
      <c r="AB313" s="1237"/>
      <c r="AC313" s="1237"/>
      <c r="AD313" s="1237"/>
      <c r="AE313" s="1237"/>
      <c r="AF313" s="1237"/>
      <c r="AG313" s="1237"/>
      <c r="AH313" s="1237"/>
      <c r="AI313" s="1237"/>
      <c r="AJ313" s="1237"/>
      <c r="AK313" s="1237"/>
      <c r="BA313" s="43"/>
    </row>
    <row r="314" spans="2:53" ht="12.9" customHeight="1">
      <c r="B314" s="41" t="s">
        <v>733</v>
      </c>
      <c r="C314" s="41"/>
      <c r="D314" s="41"/>
      <c r="E314" s="41"/>
      <c r="F314" s="41"/>
      <c r="H314" s="1239" t="s">
        <v>2402</v>
      </c>
      <c r="I314" s="1239"/>
      <c r="J314" s="1239"/>
      <c r="K314" s="1239"/>
      <c r="L314" s="1239"/>
      <c r="M314" s="1239"/>
      <c r="N314" s="1239"/>
      <c r="O314" s="1239"/>
      <c r="P314" s="1239"/>
      <c r="Q314" s="1239"/>
      <c r="R314" s="1239"/>
      <c r="T314" s="41" t="s">
        <v>733</v>
      </c>
      <c r="V314" s="41"/>
      <c r="W314" s="41"/>
      <c r="X314" s="41"/>
      <c r="Y314" s="41"/>
      <c r="AA314" s="1239" t="s">
        <v>2409</v>
      </c>
      <c r="AB314" s="1239"/>
      <c r="AC314" s="1239"/>
      <c r="AD314" s="1239"/>
      <c r="AE314" s="1239"/>
      <c r="AF314" s="1239"/>
      <c r="AG314" s="1239"/>
      <c r="AH314" s="1239"/>
      <c r="AI314" s="1239"/>
      <c r="AJ314" s="1239"/>
      <c r="AK314" s="1239"/>
      <c r="BA314" s="43"/>
    </row>
    <row r="315" spans="2:53" ht="12.9" customHeight="1">
      <c r="B315" s="41" t="s">
        <v>735</v>
      </c>
      <c r="C315" s="41"/>
      <c r="D315" s="41"/>
      <c r="E315" s="41"/>
      <c r="F315" s="41"/>
      <c r="H315" s="1239" t="s">
        <v>2403</v>
      </c>
      <c r="I315" s="1239"/>
      <c r="J315" s="1239"/>
      <c r="K315" s="1239"/>
      <c r="L315" s="1239"/>
      <c r="M315" s="1239"/>
      <c r="N315" s="1239"/>
      <c r="O315" s="1239"/>
      <c r="P315" s="1239"/>
      <c r="Q315" s="1239"/>
      <c r="R315" s="1239"/>
      <c r="T315" s="41" t="s">
        <v>734</v>
      </c>
      <c r="V315" s="41"/>
      <c r="W315" s="41"/>
      <c r="X315" s="41"/>
      <c r="Y315" s="41"/>
      <c r="AA315" s="1239" t="s">
        <v>2410</v>
      </c>
      <c r="AB315" s="1239"/>
      <c r="AC315" s="1239"/>
      <c r="AD315" s="1239"/>
      <c r="AE315" s="1239"/>
      <c r="AF315" s="1239"/>
      <c r="AG315" s="1239"/>
      <c r="AH315" s="1239"/>
      <c r="AI315" s="1239"/>
      <c r="AJ315" s="1239"/>
      <c r="AK315" s="1239"/>
      <c r="BA315" s="43"/>
    </row>
    <row r="316" spans="2:53" ht="12.9" customHeight="1">
      <c r="B316" s="41" t="s">
        <v>397</v>
      </c>
      <c r="C316" s="41"/>
      <c r="D316" s="41"/>
      <c r="E316" s="41"/>
      <c r="F316" s="41"/>
      <c r="H316" s="1239" t="s">
        <v>2404</v>
      </c>
      <c r="I316" s="1239"/>
      <c r="J316" s="1239"/>
      <c r="K316" s="1239"/>
      <c r="L316" s="1239"/>
      <c r="M316" s="1239"/>
      <c r="N316" s="1239"/>
      <c r="O316" s="1239"/>
      <c r="P316" s="1239"/>
      <c r="Q316" s="1239"/>
      <c r="R316" s="1239"/>
      <c r="T316" s="41" t="s">
        <v>397</v>
      </c>
      <c r="V316" s="41"/>
      <c r="W316" s="41"/>
      <c r="X316" s="41"/>
      <c r="Y316" s="41"/>
      <c r="AA316" s="1239" t="s">
        <v>2411</v>
      </c>
      <c r="AB316" s="1239"/>
      <c r="AC316" s="1239"/>
      <c r="AD316" s="1239"/>
      <c r="AE316" s="1239"/>
      <c r="AF316" s="1239"/>
      <c r="AG316" s="1239"/>
      <c r="AH316" s="1239"/>
      <c r="AI316" s="1239"/>
      <c r="AJ316" s="1239"/>
      <c r="AK316" s="1239"/>
      <c r="BA316" s="43"/>
    </row>
    <row r="317" spans="2:53" ht="12.9" customHeight="1">
      <c r="B317" s="41" t="s">
        <v>398</v>
      </c>
      <c r="C317" s="41"/>
      <c r="D317" s="41"/>
      <c r="E317" s="41"/>
      <c r="F317" s="41"/>
      <c r="G317" s="41"/>
      <c r="H317" s="1400" t="s">
        <v>2405</v>
      </c>
      <c r="I317" s="1400"/>
      <c r="J317" s="1400"/>
      <c r="K317" s="1400"/>
      <c r="L317" s="1400"/>
      <c r="M317" s="1400"/>
      <c r="N317" s="5" t="s">
        <v>857</v>
      </c>
      <c r="O317" s="5"/>
      <c r="P317" s="1394"/>
      <c r="Q317" s="1394"/>
      <c r="R317" s="1394"/>
      <c r="S317" s="41"/>
      <c r="T317" s="41" t="s">
        <v>398</v>
      </c>
      <c r="V317" s="41"/>
      <c r="W317" s="41"/>
      <c r="X317" s="41"/>
      <c r="Y317" s="41"/>
      <c r="AA317" s="1400" t="s">
        <v>2424</v>
      </c>
      <c r="AB317" s="1400"/>
      <c r="AC317" s="1400"/>
      <c r="AD317" s="1400"/>
      <c r="AE317" s="1400"/>
      <c r="AF317" s="1400"/>
      <c r="AG317" s="5" t="s">
        <v>857</v>
      </c>
      <c r="AH317" s="5"/>
      <c r="AI317" s="1394"/>
      <c r="AJ317" s="1394"/>
      <c r="AK317" s="1394"/>
      <c r="BA317" s="43"/>
    </row>
    <row r="318" spans="2:53" ht="12.9" customHeight="1">
      <c r="B318" s="41" t="s">
        <v>399</v>
      </c>
      <c r="C318" s="41"/>
      <c r="D318" s="41"/>
      <c r="E318" s="41"/>
      <c r="F318" s="41"/>
      <c r="G318" s="41"/>
      <c r="H318" s="1238" t="s">
        <v>2406</v>
      </c>
      <c r="I318" s="1238"/>
      <c r="J318" s="1238"/>
      <c r="K318" s="1238"/>
      <c r="L318" s="1238"/>
      <c r="M318" s="1238"/>
      <c r="N318" s="5"/>
      <c r="O318" s="5"/>
      <c r="P318" s="44"/>
      <c r="Q318" s="44"/>
      <c r="R318" s="44"/>
      <c r="S318" s="41"/>
      <c r="T318" s="41" t="s">
        <v>399</v>
      </c>
      <c r="V318" s="41"/>
      <c r="W318" s="41"/>
      <c r="X318" s="41"/>
      <c r="Y318" s="41"/>
      <c r="AA318" s="1463" t="s">
        <v>131</v>
      </c>
      <c r="AB318" s="1238"/>
      <c r="AC318" s="1238"/>
      <c r="AD318" s="1238"/>
      <c r="AE318" s="1238"/>
      <c r="AF318" s="1238"/>
      <c r="AG318" s="5"/>
      <c r="AH318" s="5"/>
      <c r="AI318" s="44"/>
      <c r="AJ318" s="44"/>
      <c r="AK318" s="44"/>
      <c r="BA318" s="43"/>
    </row>
    <row r="319" spans="2:53" ht="12.9" customHeight="1">
      <c r="B319" s="41" t="s">
        <v>736</v>
      </c>
      <c r="C319" s="41"/>
      <c r="D319" s="41"/>
      <c r="E319" s="41"/>
      <c r="F319" s="41"/>
      <c r="G319" s="41"/>
      <c r="H319" s="1239" t="s">
        <v>2407</v>
      </c>
      <c r="I319" s="1239"/>
      <c r="J319" s="1239"/>
      <c r="K319" s="1239"/>
      <c r="L319" s="1239"/>
      <c r="M319" s="1239"/>
      <c r="N319" s="1237"/>
      <c r="O319" s="1237"/>
      <c r="P319" s="1237"/>
      <c r="Q319" s="1237"/>
      <c r="R319" s="1237"/>
      <c r="S319" s="41"/>
      <c r="T319" s="41" t="s">
        <v>736</v>
      </c>
      <c r="V319" s="41"/>
      <c r="W319" s="41"/>
      <c r="X319" s="41"/>
      <c r="Y319" s="41"/>
      <c r="AA319" s="1239" t="s">
        <v>2425</v>
      </c>
      <c r="AB319" s="1239"/>
      <c r="AC319" s="1239"/>
      <c r="AD319" s="1239"/>
      <c r="AE319" s="1239"/>
      <c r="AF319" s="1239"/>
      <c r="AG319" s="1237"/>
      <c r="AH319" s="1237"/>
      <c r="AI319" s="1237"/>
      <c r="AJ319" s="1237"/>
      <c r="AK319" s="123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1193</v>
      </c>
      <c r="C321" s="41"/>
      <c r="D321" s="41"/>
      <c r="E321" s="41"/>
      <c r="F321" s="41"/>
      <c r="H321" s="1237" t="s">
        <v>2413</v>
      </c>
      <c r="I321" s="1237"/>
      <c r="J321" s="1237"/>
      <c r="K321" s="1237"/>
      <c r="L321" s="1237"/>
      <c r="M321" s="1237"/>
      <c r="N321" s="1237"/>
      <c r="O321" s="1237"/>
      <c r="P321" s="1237"/>
      <c r="Q321" s="1237"/>
      <c r="R321" s="1237"/>
      <c r="T321" s="41" t="s">
        <v>41</v>
      </c>
      <c r="V321" s="41"/>
      <c r="W321" s="41"/>
      <c r="X321" s="41"/>
      <c r="Y321" s="41"/>
      <c r="AA321" s="1237" t="s">
        <v>2420</v>
      </c>
      <c r="AB321" s="1237"/>
      <c r="AC321" s="1237"/>
      <c r="AD321" s="1237"/>
      <c r="AE321" s="1237"/>
      <c r="AF321" s="1237"/>
      <c r="AG321" s="1237"/>
      <c r="AH321" s="1237"/>
      <c r="AI321" s="1237"/>
      <c r="AJ321" s="1237"/>
      <c r="AK321" s="1237"/>
      <c r="BA321" s="43"/>
    </row>
    <row r="322" spans="2:53" ht="12.9" customHeight="1">
      <c r="B322" s="41" t="s">
        <v>733</v>
      </c>
      <c r="C322" s="41"/>
      <c r="D322" s="41"/>
      <c r="E322" s="41"/>
      <c r="F322" s="41"/>
      <c r="H322" s="1239" t="s">
        <v>2414</v>
      </c>
      <c r="I322" s="1239"/>
      <c r="J322" s="1239"/>
      <c r="K322" s="1239"/>
      <c r="L322" s="1239"/>
      <c r="M322" s="1239"/>
      <c r="N322" s="1239"/>
      <c r="O322" s="1239"/>
      <c r="P322" s="1239"/>
      <c r="Q322" s="1239"/>
      <c r="R322" s="1239"/>
      <c r="T322" s="41" t="s">
        <v>733</v>
      </c>
      <c r="V322" s="41"/>
      <c r="W322" s="41"/>
      <c r="X322" s="41"/>
      <c r="Y322" s="41"/>
      <c r="AA322" s="1239" t="s">
        <v>2421</v>
      </c>
      <c r="AB322" s="1239"/>
      <c r="AC322" s="1239"/>
      <c r="AD322" s="1239"/>
      <c r="AE322" s="1239"/>
      <c r="AF322" s="1239"/>
      <c r="AG322" s="1239"/>
      <c r="AH322" s="1239"/>
      <c r="AI322" s="1239"/>
      <c r="AJ322" s="1239"/>
      <c r="AK322" s="1239"/>
      <c r="BA322" s="43"/>
    </row>
    <row r="323" spans="2:53" ht="12.9" customHeight="1">
      <c r="B323" s="41" t="s">
        <v>735</v>
      </c>
      <c r="C323" s="41"/>
      <c r="D323" s="41"/>
      <c r="E323" s="41"/>
      <c r="F323" s="41"/>
      <c r="H323" s="1239" t="s">
        <v>2415</v>
      </c>
      <c r="I323" s="1239"/>
      <c r="J323" s="1239"/>
      <c r="K323" s="1239"/>
      <c r="L323" s="1239"/>
      <c r="M323" s="1239"/>
      <c r="N323" s="1239"/>
      <c r="O323" s="1239"/>
      <c r="P323" s="1239"/>
      <c r="Q323" s="1239"/>
      <c r="R323" s="1239"/>
      <c r="T323" s="41" t="s">
        <v>734</v>
      </c>
      <c r="V323" s="41"/>
      <c r="W323" s="41"/>
      <c r="X323" s="41"/>
      <c r="Y323" s="41"/>
      <c r="AA323" s="1239" t="s">
        <v>2422</v>
      </c>
      <c r="AB323" s="1239"/>
      <c r="AC323" s="1239"/>
      <c r="AD323" s="1239"/>
      <c r="AE323" s="1239"/>
      <c r="AF323" s="1239"/>
      <c r="AG323" s="1239"/>
      <c r="AH323" s="1239"/>
      <c r="AI323" s="1239"/>
      <c r="AJ323" s="1239"/>
      <c r="AK323" s="1239"/>
      <c r="BA323" s="43"/>
    </row>
    <row r="324" spans="2:53" ht="12.9" customHeight="1">
      <c r="B324" s="41" t="s">
        <v>397</v>
      </c>
      <c r="C324" s="41"/>
      <c r="D324" s="41"/>
      <c r="E324" s="41"/>
      <c r="F324" s="41"/>
      <c r="H324" s="1239" t="s">
        <v>2416</v>
      </c>
      <c r="I324" s="1239"/>
      <c r="J324" s="1239"/>
      <c r="K324" s="1239"/>
      <c r="L324" s="1239"/>
      <c r="M324" s="1239"/>
      <c r="N324" s="1239"/>
      <c r="O324" s="1239"/>
      <c r="P324" s="1239"/>
      <c r="Q324" s="1239"/>
      <c r="R324" s="1239"/>
      <c r="T324" s="41" t="s">
        <v>397</v>
      </c>
      <c r="V324" s="41"/>
      <c r="W324" s="41"/>
      <c r="X324" s="41"/>
      <c r="Y324" s="41"/>
      <c r="AA324" s="1239" t="s">
        <v>2423</v>
      </c>
      <c r="AB324" s="1239"/>
      <c r="AC324" s="1239"/>
      <c r="AD324" s="1239"/>
      <c r="AE324" s="1239"/>
      <c r="AF324" s="1239"/>
      <c r="AG324" s="1239"/>
      <c r="AH324" s="1239"/>
      <c r="AI324" s="1239"/>
      <c r="AJ324" s="1239"/>
      <c r="AK324" s="1239"/>
      <c r="BA324" s="43"/>
    </row>
    <row r="325" spans="2:53" ht="12.9" customHeight="1">
      <c r="B325" s="41" t="s">
        <v>398</v>
      </c>
      <c r="C325" s="41"/>
      <c r="D325" s="41"/>
      <c r="E325" s="41"/>
      <c r="F325" s="41"/>
      <c r="G325" s="41"/>
      <c r="H325" s="1400" t="s">
        <v>2417</v>
      </c>
      <c r="I325" s="1400"/>
      <c r="J325" s="1400"/>
      <c r="K325" s="1400"/>
      <c r="L325" s="1400"/>
      <c r="M325" s="1400"/>
      <c r="N325" s="5" t="s">
        <v>857</v>
      </c>
      <c r="O325" s="5"/>
      <c r="P325" s="1394"/>
      <c r="Q325" s="1394"/>
      <c r="R325" s="1394"/>
      <c r="S325" s="41"/>
      <c r="T325" s="41" t="s">
        <v>398</v>
      </c>
      <c r="V325" s="41"/>
      <c r="W325" s="41"/>
      <c r="X325" s="41"/>
      <c r="Y325" s="41"/>
      <c r="AA325" s="1400" t="s">
        <v>2426</v>
      </c>
      <c r="AB325" s="1400"/>
      <c r="AC325" s="1400"/>
      <c r="AD325" s="1400"/>
      <c r="AE325" s="1400"/>
      <c r="AF325" s="1400"/>
      <c r="AG325" s="5" t="s">
        <v>857</v>
      </c>
      <c r="AH325" s="5"/>
      <c r="AI325" s="1394"/>
      <c r="AJ325" s="1394"/>
      <c r="AK325" s="1394"/>
      <c r="BA325" s="43"/>
    </row>
    <row r="326" spans="2:53" ht="12.9" customHeight="1">
      <c r="B326" s="41" t="s">
        <v>399</v>
      </c>
      <c r="C326" s="41"/>
      <c r="D326" s="41"/>
      <c r="E326" s="41"/>
      <c r="F326" s="41"/>
      <c r="G326" s="41"/>
      <c r="H326" s="1238" t="s">
        <v>2418</v>
      </c>
      <c r="I326" s="1238"/>
      <c r="J326" s="1238"/>
      <c r="K326" s="1238"/>
      <c r="L326" s="1238"/>
      <c r="M326" s="1238"/>
      <c r="N326" s="5"/>
      <c r="O326" s="5"/>
      <c r="P326" s="44"/>
      <c r="Q326" s="44"/>
      <c r="R326" s="44"/>
      <c r="S326" s="41"/>
      <c r="T326" s="41" t="s">
        <v>399</v>
      </c>
      <c r="V326" s="41"/>
      <c r="W326" s="41"/>
      <c r="X326" s="41"/>
      <c r="Y326" s="41"/>
      <c r="AA326" s="1238" t="s">
        <v>131</v>
      </c>
      <c r="AB326" s="1238"/>
      <c r="AC326" s="1238"/>
      <c r="AD326" s="1238"/>
      <c r="AE326" s="1238"/>
      <c r="AF326" s="1238"/>
      <c r="AG326" s="5"/>
      <c r="AH326" s="5"/>
      <c r="AI326" s="44"/>
      <c r="AJ326" s="44"/>
      <c r="AK326" s="44"/>
      <c r="BA326" s="43"/>
    </row>
    <row r="327" spans="2:53" ht="12.9" customHeight="1">
      <c r="B327" s="41" t="s">
        <v>736</v>
      </c>
      <c r="C327" s="41"/>
      <c r="D327" s="41"/>
      <c r="E327" s="41"/>
      <c r="F327" s="41"/>
      <c r="G327" s="41"/>
      <c r="H327" s="1239" t="s">
        <v>2419</v>
      </c>
      <c r="I327" s="1239"/>
      <c r="J327" s="1239"/>
      <c r="K327" s="1239"/>
      <c r="L327" s="1239"/>
      <c r="M327" s="1239"/>
      <c r="N327" s="1237"/>
      <c r="O327" s="1237"/>
      <c r="P327" s="1237"/>
      <c r="Q327" s="1237"/>
      <c r="R327" s="1237"/>
      <c r="S327" s="41"/>
      <c r="T327" s="41" t="s">
        <v>736</v>
      </c>
      <c r="V327" s="41"/>
      <c r="W327" s="41"/>
      <c r="X327" s="41"/>
      <c r="Y327" s="41"/>
      <c r="AA327" s="1239" t="s">
        <v>2428</v>
      </c>
      <c r="AB327" s="1239"/>
      <c r="AC327" s="1239"/>
      <c r="AD327" s="1239"/>
      <c r="AE327" s="1239"/>
      <c r="AF327" s="1239"/>
      <c r="AG327" s="1237"/>
      <c r="AH327" s="1237"/>
      <c r="AI327" s="1237"/>
      <c r="AJ327" s="1237"/>
      <c r="AK327" s="123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42</v>
      </c>
      <c r="C329" s="41"/>
      <c r="D329" s="41"/>
      <c r="E329" s="41"/>
      <c r="F329" s="41"/>
      <c r="H329" s="1237" t="s">
        <v>2429</v>
      </c>
      <c r="I329" s="1237"/>
      <c r="J329" s="1237"/>
      <c r="K329" s="1237"/>
      <c r="L329" s="1237"/>
      <c r="M329" s="1237"/>
      <c r="N329" s="1237"/>
      <c r="O329" s="1237"/>
      <c r="P329" s="1237"/>
      <c r="Q329" s="1237"/>
      <c r="R329" s="1237"/>
      <c r="T329" s="5" t="s">
        <v>1151</v>
      </c>
      <c r="V329" s="41"/>
      <c r="W329" s="41"/>
      <c r="X329" s="41"/>
      <c r="Y329" s="41"/>
      <c r="AA329" s="1237" t="s">
        <v>2436</v>
      </c>
      <c r="AB329" s="1237"/>
      <c r="AC329" s="1237"/>
      <c r="AD329" s="1237"/>
      <c r="AE329" s="1237"/>
      <c r="AF329" s="1237"/>
      <c r="AG329" s="1237"/>
      <c r="AH329" s="1237"/>
      <c r="AI329" s="1237"/>
      <c r="AJ329" s="1237"/>
      <c r="AK329" s="1237"/>
      <c r="BA329" s="43"/>
    </row>
    <row r="330" spans="2:53" ht="12.9" customHeight="1">
      <c r="B330" s="41" t="s">
        <v>733</v>
      </c>
      <c r="C330" s="41"/>
      <c r="D330" s="41"/>
      <c r="E330" s="41"/>
      <c r="F330" s="41"/>
      <c r="H330" s="1239" t="s">
        <v>2430</v>
      </c>
      <c r="I330" s="1239"/>
      <c r="J330" s="1239"/>
      <c r="K330" s="1239"/>
      <c r="L330" s="1239"/>
      <c r="M330" s="1239"/>
      <c r="N330" s="1239"/>
      <c r="O330" s="1239"/>
      <c r="P330" s="1239"/>
      <c r="Q330" s="1239"/>
      <c r="R330" s="1239"/>
      <c r="T330" s="41" t="s">
        <v>733</v>
      </c>
      <c r="V330" s="41"/>
      <c r="W330" s="41"/>
      <c r="X330" s="41"/>
      <c r="Y330" s="41"/>
      <c r="AA330" s="1239" t="s">
        <v>2437</v>
      </c>
      <c r="AB330" s="1239"/>
      <c r="AC330" s="1239"/>
      <c r="AD330" s="1239"/>
      <c r="AE330" s="1239"/>
      <c r="AF330" s="1239"/>
      <c r="AG330" s="1239"/>
      <c r="AH330" s="1239"/>
      <c r="AI330" s="1239"/>
      <c r="AJ330" s="1239"/>
      <c r="AK330" s="1239"/>
      <c r="BA330" s="43"/>
    </row>
    <row r="331" spans="2:53" ht="12.9" customHeight="1">
      <c r="B331" s="41" t="s">
        <v>735</v>
      </c>
      <c r="C331" s="41"/>
      <c r="D331" s="41"/>
      <c r="E331" s="41"/>
      <c r="F331" s="41"/>
      <c r="G331" s="41"/>
      <c r="H331" s="1239" t="s">
        <v>2431</v>
      </c>
      <c r="I331" s="1239"/>
      <c r="J331" s="1239"/>
      <c r="K331" s="1239"/>
      <c r="L331" s="1239"/>
      <c r="M331" s="1239"/>
      <c r="N331" s="1239"/>
      <c r="O331" s="1239"/>
      <c r="P331" s="1239"/>
      <c r="Q331" s="1239"/>
      <c r="R331" s="1239"/>
      <c r="T331" s="41" t="s">
        <v>734</v>
      </c>
      <c r="V331" s="41"/>
      <c r="W331" s="41"/>
      <c r="X331" s="41"/>
      <c r="Y331" s="41"/>
      <c r="AA331" s="1239" t="s">
        <v>2438</v>
      </c>
      <c r="AB331" s="1239"/>
      <c r="AC331" s="1239"/>
      <c r="AD331" s="1239"/>
      <c r="AE331" s="1239"/>
      <c r="AF331" s="1239"/>
      <c r="AG331" s="1239"/>
      <c r="AH331" s="1239"/>
      <c r="AI331" s="1239"/>
      <c r="AJ331" s="1239"/>
      <c r="AK331" s="1239"/>
      <c r="BA331" s="43"/>
    </row>
    <row r="332" spans="2:53" ht="12.9" customHeight="1">
      <c r="B332" s="41" t="s">
        <v>397</v>
      </c>
      <c r="C332" s="41"/>
      <c r="D332" s="41"/>
      <c r="E332" s="41"/>
      <c r="F332" s="41"/>
      <c r="H332" s="1239" t="s">
        <v>2432</v>
      </c>
      <c r="I332" s="1239"/>
      <c r="J332" s="1239"/>
      <c r="K332" s="1239"/>
      <c r="L332" s="1239"/>
      <c r="M332" s="1239"/>
      <c r="N332" s="1239"/>
      <c r="O332" s="1239"/>
      <c r="P332" s="1239"/>
      <c r="Q332" s="1239"/>
      <c r="R332" s="1239"/>
      <c r="T332" s="41" t="s">
        <v>397</v>
      </c>
      <c r="V332" s="41"/>
      <c r="W332" s="41"/>
      <c r="X332" s="41"/>
      <c r="Y332" s="41"/>
      <c r="AA332" s="1239" t="s">
        <v>2439</v>
      </c>
      <c r="AB332" s="1239"/>
      <c r="AC332" s="1239"/>
      <c r="AD332" s="1239"/>
      <c r="AE332" s="1239"/>
      <c r="AF332" s="1239"/>
      <c r="AG332" s="1239"/>
      <c r="AH332" s="1239"/>
      <c r="AI332" s="1239"/>
      <c r="AJ332" s="1239"/>
      <c r="AK332" s="1239"/>
      <c r="BA332" s="43"/>
    </row>
    <row r="333" spans="2:53" ht="12.9" customHeight="1">
      <c r="B333" s="41" t="s">
        <v>398</v>
      </c>
      <c r="C333" s="41"/>
      <c r="D333" s="41"/>
      <c r="E333" s="41"/>
      <c r="F333" s="41"/>
      <c r="G333" s="41"/>
      <c r="H333" s="1400" t="s">
        <v>2433</v>
      </c>
      <c r="I333" s="1400"/>
      <c r="J333" s="1400"/>
      <c r="K333" s="1400"/>
      <c r="L333" s="1400"/>
      <c r="M333" s="1400"/>
      <c r="N333" s="5" t="s">
        <v>857</v>
      </c>
      <c r="O333" s="5"/>
      <c r="P333" s="1394"/>
      <c r="Q333" s="1394"/>
      <c r="R333" s="1394"/>
      <c r="T333" s="41" t="s">
        <v>398</v>
      </c>
      <c r="V333" s="41"/>
      <c r="W333" s="41"/>
      <c r="X333" s="41"/>
      <c r="Y333" s="41"/>
      <c r="AA333" s="1400" t="s">
        <v>2440</v>
      </c>
      <c r="AB333" s="1400"/>
      <c r="AC333" s="1400"/>
      <c r="AD333" s="1400"/>
      <c r="AE333" s="1400"/>
      <c r="AF333" s="1400"/>
      <c r="AG333" s="5" t="s">
        <v>857</v>
      </c>
      <c r="AH333" s="5"/>
      <c r="AI333" s="1394"/>
      <c r="AJ333" s="1394"/>
      <c r="AK333" s="1394"/>
      <c r="BA333" s="43"/>
    </row>
    <row r="334" spans="2:53" ht="12.9" customHeight="1">
      <c r="B334" s="41" t="s">
        <v>399</v>
      </c>
      <c r="C334" s="41"/>
      <c r="D334" s="41"/>
      <c r="E334" s="41"/>
      <c r="F334" s="41"/>
      <c r="G334" s="41"/>
      <c r="H334" s="1238" t="s">
        <v>2434</v>
      </c>
      <c r="I334" s="1238"/>
      <c r="J334" s="1238"/>
      <c r="K334" s="1238"/>
      <c r="L334" s="1238"/>
      <c r="M334" s="1238"/>
      <c r="N334" s="5"/>
      <c r="O334" s="5"/>
      <c r="P334" s="44"/>
      <c r="Q334" s="44"/>
      <c r="R334" s="44"/>
      <c r="T334" s="41" t="s">
        <v>399</v>
      </c>
      <c r="V334" s="41"/>
      <c r="W334" s="41"/>
      <c r="X334" s="41"/>
      <c r="Y334" s="41"/>
      <c r="AA334" s="1463" t="s">
        <v>131</v>
      </c>
      <c r="AB334" s="1238"/>
      <c r="AC334" s="1238"/>
      <c r="AD334" s="1238"/>
      <c r="AE334" s="1238"/>
      <c r="AF334" s="1238"/>
      <c r="AG334" s="5"/>
      <c r="AH334" s="5"/>
      <c r="AI334" s="44"/>
      <c r="AJ334" s="44"/>
      <c r="AK334" s="44"/>
      <c r="BA334" s="43"/>
    </row>
    <row r="335" spans="2:53" ht="12.9" customHeight="1">
      <c r="B335" s="41" t="s">
        <v>736</v>
      </c>
      <c r="C335" s="41"/>
      <c r="D335" s="41"/>
      <c r="E335" s="41"/>
      <c r="F335" s="41"/>
      <c r="G335" s="41"/>
      <c r="H335" s="1239" t="s">
        <v>2435</v>
      </c>
      <c r="I335" s="1239"/>
      <c r="J335" s="1239"/>
      <c r="K335" s="1239"/>
      <c r="L335" s="1239"/>
      <c r="M335" s="1239"/>
      <c r="N335" s="1237"/>
      <c r="O335" s="1237"/>
      <c r="P335" s="1237"/>
      <c r="Q335" s="1237"/>
      <c r="R335" s="1237"/>
      <c r="T335" s="41" t="s">
        <v>736</v>
      </c>
      <c r="V335" s="41"/>
      <c r="W335" s="41"/>
      <c r="X335" s="41"/>
      <c r="Y335" s="41"/>
      <c r="AA335" s="1239" t="s">
        <v>2441</v>
      </c>
      <c r="AB335" s="1239"/>
      <c r="AC335" s="1239"/>
      <c r="AD335" s="1239"/>
      <c r="AE335" s="1239"/>
      <c r="AF335" s="1239"/>
      <c r="AG335" s="1237"/>
      <c r="AH335" s="1237"/>
      <c r="AI335" s="1237"/>
      <c r="AJ335" s="1237"/>
      <c r="AK335" s="123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43</v>
      </c>
      <c r="C337" s="365"/>
      <c r="D337" s="365"/>
      <c r="E337" s="365"/>
      <c r="F337" s="365"/>
      <c r="G337" s="365"/>
      <c r="H337" s="1237" t="s">
        <v>2442</v>
      </c>
      <c r="I337" s="1237"/>
      <c r="J337" s="1237"/>
      <c r="K337" s="1237"/>
      <c r="L337" s="1237"/>
      <c r="M337" s="1237"/>
      <c r="N337" s="1237"/>
      <c r="O337" s="1237"/>
      <c r="P337" s="1237"/>
      <c r="Q337" s="1237"/>
      <c r="R337" s="1237"/>
      <c r="T337" s="365" t="s">
        <v>1191</v>
      </c>
      <c r="AA337" s="1237" t="s">
        <v>2442</v>
      </c>
      <c r="AB337" s="1237"/>
      <c r="AC337" s="1237"/>
      <c r="AD337" s="1237"/>
      <c r="AE337" s="1237"/>
      <c r="AF337" s="1237"/>
      <c r="AG337" s="1237"/>
      <c r="AH337" s="1237"/>
      <c r="AI337" s="1237"/>
      <c r="AJ337" s="1237"/>
      <c r="AK337" s="1237"/>
      <c r="BA337" s="43"/>
    </row>
    <row r="338" spans="1:53" ht="12.9" customHeight="1">
      <c r="B338" s="365" t="s">
        <v>733</v>
      </c>
      <c r="C338" s="365"/>
      <c r="D338" s="365"/>
      <c r="E338" s="365"/>
      <c r="F338" s="365"/>
      <c r="G338" s="365"/>
      <c r="H338" s="1239"/>
      <c r="I338" s="1239"/>
      <c r="J338" s="1239"/>
      <c r="K338" s="1239"/>
      <c r="L338" s="1239"/>
      <c r="M338" s="1239"/>
      <c r="N338" s="1239"/>
      <c r="O338" s="1239"/>
      <c r="P338" s="1239"/>
      <c r="Q338" s="1239"/>
      <c r="R338" s="1239"/>
      <c r="T338" s="41" t="s">
        <v>733</v>
      </c>
      <c r="AA338" s="1239"/>
      <c r="AB338" s="1239"/>
      <c r="AC338" s="1239"/>
      <c r="AD338" s="1239"/>
      <c r="AE338" s="1239"/>
      <c r="AF338" s="1239"/>
      <c r="AG338" s="1239"/>
      <c r="AH338" s="1239"/>
      <c r="AI338" s="1239"/>
      <c r="AJ338" s="1239"/>
      <c r="AK338" s="1239"/>
      <c r="BA338" s="43"/>
    </row>
    <row r="339" spans="1:53" ht="12.9" customHeight="1">
      <c r="B339" s="365" t="s">
        <v>735</v>
      </c>
      <c r="C339" s="365"/>
      <c r="D339" s="365"/>
      <c r="E339" s="365"/>
      <c r="F339" s="365"/>
      <c r="G339" s="365"/>
      <c r="H339" s="1239"/>
      <c r="I339" s="1239"/>
      <c r="J339" s="1239"/>
      <c r="K339" s="1239"/>
      <c r="L339" s="1239"/>
      <c r="M339" s="1239"/>
      <c r="N339" s="1239"/>
      <c r="O339" s="1239"/>
      <c r="P339" s="1239"/>
      <c r="Q339" s="1239"/>
      <c r="R339" s="1239"/>
      <c r="T339" s="41" t="s">
        <v>734</v>
      </c>
      <c r="AA339" s="1239"/>
      <c r="AB339" s="1239"/>
      <c r="AC339" s="1239"/>
      <c r="AD339" s="1239"/>
      <c r="AE339" s="1239"/>
      <c r="AF339" s="1239"/>
      <c r="AG339" s="1239"/>
      <c r="AH339" s="1239"/>
      <c r="AI339" s="1239"/>
      <c r="AJ339" s="1239"/>
      <c r="AK339" s="1239"/>
    </row>
    <row r="340" spans="1:53" ht="12.9" customHeight="1">
      <c r="B340" s="365" t="s">
        <v>397</v>
      </c>
      <c r="C340" s="365"/>
      <c r="D340" s="365"/>
      <c r="E340" s="365"/>
      <c r="F340" s="365"/>
      <c r="G340" s="365"/>
      <c r="H340" s="1239"/>
      <c r="I340" s="1239"/>
      <c r="J340" s="1239"/>
      <c r="K340" s="1239"/>
      <c r="L340" s="1239"/>
      <c r="M340" s="1239"/>
      <c r="N340" s="1239"/>
      <c r="O340" s="1239"/>
      <c r="P340" s="1239"/>
      <c r="Q340" s="1239"/>
      <c r="R340" s="1239"/>
      <c r="T340" s="41" t="s">
        <v>397</v>
      </c>
      <c r="AA340" s="1239"/>
      <c r="AB340" s="1239"/>
      <c r="AC340" s="1239"/>
      <c r="AD340" s="1239"/>
      <c r="AE340" s="1239"/>
      <c r="AF340" s="1239"/>
      <c r="AG340" s="1239"/>
      <c r="AH340" s="1239"/>
      <c r="AI340" s="1239"/>
      <c r="AJ340" s="1239"/>
      <c r="AK340" s="1239"/>
    </row>
    <row r="341" spans="1:53" ht="12.9" customHeight="1">
      <c r="B341" s="365" t="s">
        <v>398</v>
      </c>
      <c r="C341" s="365"/>
      <c r="D341" s="365"/>
      <c r="E341" s="365"/>
      <c r="F341" s="365"/>
      <c r="G341" s="365"/>
      <c r="H341" s="1400"/>
      <c r="I341" s="1400"/>
      <c r="J341" s="1400"/>
      <c r="K341" s="1400"/>
      <c r="L341" s="1400"/>
      <c r="M341" s="1400"/>
      <c r="N341" s="5" t="s">
        <v>857</v>
      </c>
      <c r="O341" s="5"/>
      <c r="P341" s="1394"/>
      <c r="Q341" s="1394"/>
      <c r="R341" s="1394"/>
      <c r="T341" s="41" t="s">
        <v>398</v>
      </c>
      <c r="AA341" s="1400"/>
      <c r="AB341" s="1400"/>
      <c r="AC341" s="1400"/>
      <c r="AD341" s="1400"/>
      <c r="AE341" s="1400"/>
      <c r="AF341" s="1400"/>
      <c r="AG341" s="5" t="s">
        <v>857</v>
      </c>
      <c r="AH341" s="5"/>
      <c r="AI341" s="1394"/>
      <c r="AJ341" s="1394"/>
      <c r="AK341" s="1394"/>
    </row>
    <row r="342" spans="1:53" ht="12.9" customHeight="1">
      <c r="B342" s="365" t="s">
        <v>399</v>
      </c>
      <c r="C342" s="365"/>
      <c r="D342" s="365"/>
      <c r="E342" s="365"/>
      <c r="F342" s="365"/>
      <c r="G342" s="365"/>
      <c r="H342" s="1238"/>
      <c r="I342" s="1238"/>
      <c r="J342" s="1238"/>
      <c r="K342" s="1238"/>
      <c r="L342" s="1238"/>
      <c r="M342" s="1238"/>
      <c r="N342" s="5"/>
      <c r="O342" s="5"/>
      <c r="P342" s="44"/>
      <c r="Q342" s="44"/>
      <c r="R342" s="44"/>
      <c r="T342" s="41" t="s">
        <v>399</v>
      </c>
      <c r="AA342" s="1238"/>
      <c r="AB342" s="1238"/>
      <c r="AC342" s="1238"/>
      <c r="AD342" s="1238"/>
      <c r="AE342" s="1238"/>
      <c r="AF342" s="1238"/>
      <c r="AG342" s="5"/>
      <c r="AH342" s="5"/>
      <c r="AI342" s="44"/>
      <c r="AJ342" s="44"/>
      <c r="AK342" s="44"/>
    </row>
    <row r="343" spans="1:53" ht="12.9" customHeight="1">
      <c r="B343" s="365" t="s">
        <v>736</v>
      </c>
      <c r="C343" s="365"/>
      <c r="D343" s="365"/>
      <c r="E343" s="365"/>
      <c r="F343" s="365"/>
      <c r="G343" s="365"/>
      <c r="H343" s="1239"/>
      <c r="I343" s="1239"/>
      <c r="J343" s="1239"/>
      <c r="K343" s="1239"/>
      <c r="L343" s="1239"/>
      <c r="M343" s="1239"/>
      <c r="N343" s="1237"/>
      <c r="O343" s="1237"/>
      <c r="P343" s="1237"/>
      <c r="Q343" s="1237"/>
      <c r="R343" s="1237"/>
      <c r="T343" s="41" t="s">
        <v>736</v>
      </c>
      <c r="AA343" s="1239"/>
      <c r="AB343" s="1239"/>
      <c r="AC343" s="1239"/>
      <c r="AD343" s="1239"/>
      <c r="AE343" s="1239"/>
      <c r="AF343" s="1239"/>
      <c r="AG343" s="1237"/>
      <c r="AH343" s="1237"/>
      <c r="AI343" s="1237"/>
      <c r="AJ343" s="1237"/>
      <c r="AK343" s="123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405" t="s">
        <v>524</v>
      </c>
      <c r="B345" s="1405"/>
      <c r="C345" s="1405"/>
      <c r="D345" s="1405"/>
      <c r="E345" s="1405"/>
      <c r="F345" s="1405"/>
      <c r="G345" s="1405"/>
      <c r="H345" s="1405"/>
      <c r="I345" s="1405"/>
      <c r="J345" s="1405"/>
      <c r="K345" s="1405"/>
      <c r="L345" s="1405"/>
      <c r="M345" s="1405"/>
      <c r="N345" s="1405"/>
      <c r="O345" s="1405"/>
      <c r="P345" s="1405"/>
      <c r="Q345" s="1405"/>
      <c r="R345" s="1405"/>
      <c r="S345" s="1405"/>
      <c r="T345" s="1405"/>
      <c r="U345" s="1405"/>
      <c r="V345" s="1405"/>
      <c r="W345" s="1405"/>
      <c r="X345" s="1405"/>
      <c r="Y345" s="1405"/>
      <c r="Z345" s="1405"/>
      <c r="AA345" s="1405"/>
      <c r="AB345" s="1405"/>
      <c r="AC345" s="1405"/>
      <c r="AD345" s="1405"/>
      <c r="AE345" s="1405"/>
      <c r="AF345" s="1405"/>
      <c r="AG345" s="1405"/>
      <c r="AH345" s="1405"/>
      <c r="AI345" s="1405"/>
      <c r="AJ345" s="1405"/>
      <c r="AK345" s="1405"/>
      <c r="AL345" s="1405"/>
    </row>
    <row r="346" spans="1:53" ht="12.9" customHeight="1" thickBot="1">
      <c r="A346" s="1406"/>
      <c r="B346" s="1406"/>
      <c r="C346" s="1406"/>
      <c r="D346" s="1406"/>
      <c r="E346" s="1406"/>
      <c r="F346" s="1406"/>
      <c r="G346" s="1406"/>
      <c r="H346" s="1406"/>
      <c r="I346" s="1406"/>
      <c r="J346" s="1406"/>
      <c r="K346" s="1406"/>
      <c r="L346" s="1406"/>
      <c r="M346" s="1406"/>
      <c r="N346" s="1406"/>
      <c r="O346" s="1406"/>
      <c r="P346" s="1406"/>
      <c r="Q346" s="1406"/>
      <c r="R346" s="1406"/>
      <c r="S346" s="1406"/>
      <c r="T346" s="1406"/>
      <c r="U346" s="1406"/>
      <c r="V346" s="1406"/>
      <c r="W346" s="1406"/>
      <c r="X346" s="1406"/>
      <c r="Y346" s="1406"/>
      <c r="Z346" s="1406"/>
      <c r="AA346" s="1406"/>
      <c r="AB346" s="1406"/>
      <c r="AC346" s="1406"/>
      <c r="AD346" s="1406"/>
      <c r="AE346" s="1406"/>
      <c r="AF346" s="1406"/>
      <c r="AG346" s="1406"/>
      <c r="AH346" s="1406"/>
      <c r="AI346" s="1406"/>
      <c r="AJ346" s="1406"/>
      <c r="AK346" s="1406"/>
      <c r="AL346" s="1406"/>
    </row>
    <row r="347" spans="1:53" ht="12.9"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687</v>
      </c>
      <c r="B348" s="3"/>
      <c r="C348" s="3" t="s">
        <v>560</v>
      </c>
    </row>
    <row r="349" spans="1:53" ht="12.9" customHeight="1">
      <c r="D349" t="s">
        <v>44</v>
      </c>
      <c r="M349" s="1236" t="s">
        <v>115</v>
      </c>
      <c r="N349" s="1236"/>
      <c r="P349" t="s">
        <v>2055</v>
      </c>
      <c r="AJ349" s="1236" t="s">
        <v>115</v>
      </c>
      <c r="AK349" s="1236"/>
    </row>
    <row r="350" spans="1:53" ht="12.9" customHeight="1">
      <c r="D350" s="41" t="s">
        <v>1978</v>
      </c>
      <c r="M350" s="1236" t="s">
        <v>131</v>
      </c>
      <c r="N350" s="1236"/>
      <c r="P350" s="41" t="s">
        <v>2056</v>
      </c>
      <c r="AJ350" s="1241">
        <v>0</v>
      </c>
      <c r="AK350" s="1241"/>
    </row>
    <row r="351" spans="1:53" ht="12.9" customHeight="1">
      <c r="D351" t="s">
        <v>332</v>
      </c>
      <c r="M351" s="1236" t="s">
        <v>131</v>
      </c>
      <c r="N351" s="1236"/>
      <c r="P351" t="s">
        <v>2057</v>
      </c>
      <c r="AJ351" s="1236" t="s">
        <v>509</v>
      </c>
      <c r="AK351" s="1236"/>
    </row>
    <row r="352" spans="1:53" ht="12.9" customHeight="1">
      <c r="D352" t="s">
        <v>333</v>
      </c>
      <c r="M352" s="1236" t="s">
        <v>131</v>
      </c>
      <c r="N352" s="1236"/>
      <c r="Q352" s="41"/>
    </row>
    <row r="353" spans="1:57" ht="12.9" customHeight="1">
      <c r="P353" s="365"/>
      <c r="Q353" s="365"/>
      <c r="R353" s="365"/>
    </row>
    <row r="354" spans="1:57" ht="12.9" customHeight="1"/>
    <row r="355" spans="1:57" ht="12.9" customHeight="1">
      <c r="A355" s="3" t="s">
        <v>8</v>
      </c>
      <c r="B355" s="3"/>
      <c r="C355" s="3" t="s">
        <v>920</v>
      </c>
      <c r="D355" s="3"/>
    </row>
    <row r="356" spans="1:57" ht="12.9"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934</v>
      </c>
      <c r="E357" s="49"/>
      <c r="F357" s="49"/>
      <c r="G357" s="49"/>
      <c r="H357" s="49"/>
      <c r="I357" s="49"/>
      <c r="J357" s="49"/>
      <c r="K357" s="49"/>
      <c r="L357" s="49"/>
      <c r="M357" s="49"/>
      <c r="N357" s="1236" t="s">
        <v>131</v>
      </c>
      <c r="O357" s="1236"/>
      <c r="P357" s="49"/>
      <c r="Q357" s="49"/>
      <c r="R357" s="49"/>
      <c r="S357" s="49"/>
      <c r="T357" s="49"/>
      <c r="U357" s="49"/>
      <c r="V357" s="49"/>
      <c r="W357" s="49"/>
      <c r="X357" s="49"/>
      <c r="Y357" s="49"/>
      <c r="Z357" s="49"/>
      <c r="AC357" s="49"/>
      <c r="AD357" s="49"/>
      <c r="AE357" s="49"/>
    </row>
    <row r="358" spans="1:57" ht="12.9" customHeight="1">
      <c r="E358" t="s">
        <v>767</v>
      </c>
      <c r="Y358" s="1236" t="s">
        <v>131</v>
      </c>
      <c r="Z358" s="1236"/>
    </row>
    <row r="359" spans="1:57" ht="12.9"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936</v>
      </c>
      <c r="E360" s="49"/>
      <c r="F360" s="49"/>
      <c r="G360" s="49"/>
      <c r="H360" s="49"/>
      <c r="I360" s="49"/>
      <c r="J360" s="1236" t="s">
        <v>131</v>
      </c>
      <c r="K360" s="1236"/>
      <c r="L360" s="49"/>
      <c r="M360" s="49"/>
      <c r="N360" s="49"/>
      <c r="O360" s="49"/>
      <c r="P360" s="49"/>
      <c r="Q360" s="49"/>
      <c r="R360" s="49"/>
      <c r="S360" s="49"/>
      <c r="T360" s="49"/>
      <c r="U360" s="49"/>
      <c r="V360" s="49"/>
      <c r="W360" s="49"/>
      <c r="X360" s="49"/>
      <c r="Y360" s="49"/>
      <c r="Z360" s="49"/>
      <c r="AC360" s="49"/>
      <c r="AD360" s="49"/>
      <c r="AE360" s="49"/>
    </row>
    <row r="361" spans="1:57" ht="12.9" customHeight="1">
      <c r="E361" s="974" t="s">
        <v>334</v>
      </c>
      <c r="F361" s="974"/>
      <c r="G361" s="974"/>
      <c r="H361" s="974"/>
      <c r="I361" s="974"/>
      <c r="J361" s="974"/>
      <c r="K361" s="974"/>
      <c r="L361" s="974"/>
      <c r="M361" s="974"/>
      <c r="N361" s="974"/>
      <c r="O361" s="974"/>
      <c r="P361" s="974"/>
      <c r="Q361" s="974"/>
      <c r="R361" s="974"/>
      <c r="S361" s="974"/>
      <c r="T361" s="974"/>
      <c r="U361" s="974"/>
      <c r="V361" s="974"/>
      <c r="W361" s="974"/>
      <c r="X361" s="974"/>
      <c r="Y361" s="974"/>
      <c r="Z361" s="974"/>
      <c r="AA361" s="974"/>
      <c r="AB361" s="974"/>
      <c r="AC361" s="974"/>
      <c r="AD361" s="974"/>
      <c r="AE361" s="974"/>
      <c r="AF361" s="974"/>
      <c r="AG361" s="974"/>
      <c r="AH361" s="974"/>
      <c r="BE361" t="s">
        <v>131</v>
      </c>
    </row>
    <row r="362" spans="1:57" ht="12.9" customHeight="1">
      <c r="E362" s="974"/>
      <c r="F362" s="974"/>
      <c r="G362" s="974"/>
      <c r="H362" s="974"/>
      <c r="I362" s="974"/>
      <c r="J362" s="974"/>
      <c r="K362" s="974"/>
      <c r="L362" s="974"/>
      <c r="M362" s="974"/>
      <c r="N362" s="974"/>
      <c r="O362" s="974"/>
      <c r="P362" s="974"/>
      <c r="Q362" s="974"/>
      <c r="R362" s="974"/>
      <c r="S362" s="974"/>
      <c r="T362" s="974"/>
      <c r="U362" s="974"/>
      <c r="V362" s="974"/>
      <c r="W362" s="974"/>
      <c r="X362" s="974"/>
      <c r="Y362" s="974"/>
      <c r="Z362" s="974"/>
      <c r="AA362" s="974"/>
      <c r="AB362" s="974"/>
      <c r="AC362" s="974"/>
      <c r="AD362" s="974"/>
      <c r="AE362" s="974"/>
      <c r="AF362" s="974"/>
      <c r="AG362" s="974"/>
      <c r="AH362" s="974"/>
      <c r="BE362" t="s">
        <v>509</v>
      </c>
    </row>
    <row r="363" spans="1:57" ht="12.9" customHeight="1">
      <c r="E363" s="5" t="s">
        <v>624</v>
      </c>
      <c r="F363" s="5"/>
      <c r="G363" s="5"/>
      <c r="H363" s="5"/>
      <c r="I363" s="5"/>
      <c r="J363" s="5"/>
      <c r="K363" s="5"/>
      <c r="L363" s="5"/>
      <c r="N363" s="1285" t="s">
        <v>131</v>
      </c>
      <c r="O363" s="1285"/>
      <c r="P363" s="1285" t="s">
        <v>131</v>
      </c>
      <c r="Q363" s="1285"/>
      <c r="R363" s="5"/>
      <c r="U363" s="5" t="s">
        <v>625</v>
      </c>
      <c r="V363" s="5"/>
      <c r="W363" s="5"/>
      <c r="X363" s="5"/>
      <c r="Y363" s="5"/>
      <c r="Z363" s="5"/>
      <c r="AA363" s="5"/>
      <c r="AB363" s="5"/>
      <c r="AC363" s="1285" t="s">
        <v>131</v>
      </c>
      <c r="AD363" s="1285"/>
      <c r="AE363" s="1285" t="s">
        <v>131</v>
      </c>
      <c r="AF363" s="1285"/>
      <c r="BE363" t="s">
        <v>115</v>
      </c>
    </row>
    <row r="364" spans="1:57" ht="12.9" customHeight="1">
      <c r="E364" s="5" t="s">
        <v>626</v>
      </c>
      <c r="F364" s="5"/>
      <c r="G364" s="5"/>
      <c r="H364" s="5"/>
      <c r="I364" s="5"/>
      <c r="J364" s="5"/>
      <c r="K364" s="5"/>
      <c r="L364" s="5"/>
      <c r="N364" s="1285" t="s">
        <v>131</v>
      </c>
      <c r="O364" s="1285"/>
      <c r="P364" s="1285" t="s">
        <v>131</v>
      </c>
      <c r="Q364" s="1285"/>
      <c r="R364" s="5"/>
      <c r="U364" s="5" t="s">
        <v>627</v>
      </c>
      <c r="V364" s="5"/>
      <c r="W364" s="5"/>
      <c r="X364" s="5"/>
      <c r="Y364" s="5"/>
      <c r="Z364" s="5"/>
      <c r="AA364" s="5"/>
      <c r="AB364" s="5"/>
      <c r="AC364" s="1285" t="s">
        <v>131</v>
      </c>
      <c r="AD364" s="1285"/>
      <c r="AE364" s="1285" t="s">
        <v>131</v>
      </c>
      <c r="AF364" s="1285"/>
    </row>
    <row r="365" spans="1:57" ht="12.9" customHeight="1">
      <c r="E365" s="5" t="s">
        <v>67</v>
      </c>
      <c r="F365" s="5"/>
      <c r="G365" s="5"/>
      <c r="H365" s="5"/>
      <c r="I365" s="5"/>
      <c r="J365" s="5"/>
      <c r="K365" s="5"/>
      <c r="L365" s="5"/>
      <c r="N365" s="1285" t="s">
        <v>131</v>
      </c>
      <c r="O365" s="1285"/>
      <c r="P365" s="1285" t="s">
        <v>131</v>
      </c>
      <c r="Q365" s="1285"/>
      <c r="R365" s="5"/>
      <c r="V365" s="5"/>
      <c r="W365" s="5"/>
      <c r="X365" s="5"/>
      <c r="Y365" s="5"/>
      <c r="Z365" s="5"/>
      <c r="AA365" s="5"/>
      <c r="AB365" s="5"/>
    </row>
    <row r="366" spans="1:57" ht="12.9" customHeight="1">
      <c r="E366" s="5" t="s">
        <v>68</v>
      </c>
      <c r="F366" s="5"/>
      <c r="G366" s="5"/>
      <c r="H366" s="5"/>
      <c r="I366" s="5"/>
      <c r="J366" s="5"/>
      <c r="K366" s="5"/>
      <c r="L366" s="5"/>
      <c r="N366" s="1469" t="s">
        <v>131</v>
      </c>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 customHeight="1">
      <c r="E368" s="5"/>
      <c r="F368" s="5"/>
      <c r="G368" s="5"/>
      <c r="H368" s="5"/>
      <c r="I368" s="5"/>
      <c r="J368" s="5"/>
      <c r="K368" s="5"/>
      <c r="L368" s="5"/>
    </row>
    <row r="369" spans="1:36" ht="12.9"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 customHeight="1">
      <c r="D370" s="365"/>
      <c r="E370" s="365" t="s">
        <v>2225</v>
      </c>
      <c r="F370" s="365"/>
      <c r="G370" s="365"/>
      <c r="H370" s="365"/>
      <c r="I370" s="365"/>
      <c r="J370" s="365"/>
      <c r="K370" s="365"/>
      <c r="L370" s="365"/>
      <c r="M370" s="365"/>
      <c r="O370" s="365"/>
      <c r="P370" s="946" t="s">
        <v>2221</v>
      </c>
      <c r="Q370" s="365" t="s">
        <v>244</v>
      </c>
      <c r="R370" s="365"/>
      <c r="S370" s="1310" t="s">
        <v>131</v>
      </c>
      <c r="T370" s="1310"/>
      <c r="U370" s="374" t="s">
        <v>245</v>
      </c>
      <c r="V370" s="1310" t="s">
        <v>131</v>
      </c>
      <c r="W370" s="1310"/>
      <c r="X370" s="365"/>
      <c r="Z370" s="365"/>
      <c r="AA370" s="946" t="s">
        <v>2221</v>
      </c>
      <c r="AB370" s="365" t="s">
        <v>244</v>
      </c>
      <c r="AC370" s="365"/>
      <c r="AD370" s="1310" t="s">
        <v>131</v>
      </c>
      <c r="AE370" s="1310"/>
      <c r="AF370" s="374" t="s">
        <v>245</v>
      </c>
      <c r="AG370" s="1310" t="s">
        <v>131</v>
      </c>
      <c r="AH370" s="1310"/>
    </row>
    <row r="371" spans="1:36" ht="12.9" customHeight="1">
      <c r="D371" s="365"/>
      <c r="E371" s="365" t="s">
        <v>1286</v>
      </c>
      <c r="F371" s="365"/>
      <c r="G371" s="365"/>
      <c r="H371" s="365"/>
      <c r="I371" s="365"/>
      <c r="J371" s="365"/>
      <c r="K371" s="365"/>
      <c r="L371" s="365"/>
      <c r="M371" s="365"/>
      <c r="N371" s="1310" t="s">
        <v>131</v>
      </c>
      <c r="O371" s="1310"/>
      <c r="P371" s="1310"/>
      <c r="Q371" s="365"/>
      <c r="R371" s="365"/>
      <c r="S371" s="365"/>
      <c r="T371" s="365"/>
      <c r="U371" s="365"/>
      <c r="V371" s="365"/>
      <c r="W371" s="365"/>
      <c r="X371" s="365"/>
      <c r="Y371" s="365"/>
      <c r="Z371" s="365"/>
      <c r="AA371" s="365"/>
      <c r="AB371" s="365"/>
      <c r="AC371" s="365"/>
      <c r="AD371" s="365"/>
      <c r="AE371" s="365"/>
      <c r="AF371" s="365"/>
      <c r="AG371" s="365"/>
      <c r="AH371" s="365"/>
    </row>
    <row r="372" spans="1:36" ht="12.9"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8" t="s">
        <v>131</v>
      </c>
      <c r="AH372" s="1408"/>
    </row>
    <row r="373" spans="1:36" ht="12.9"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8" t="s">
        <v>131</v>
      </c>
      <c r="AH373" s="1408"/>
    </row>
    <row r="374" spans="1:36" ht="12.9" customHeight="1">
      <c r="D374" s="365"/>
      <c r="E374" s="365"/>
      <c r="F374" s="365"/>
      <c r="G374" s="512" t="s">
        <v>1336</v>
      </c>
      <c r="H374" s="365"/>
      <c r="I374" s="365"/>
      <c r="J374" s="365"/>
      <c r="K374" s="365"/>
      <c r="L374" s="365"/>
      <c r="M374" s="365"/>
      <c r="N374" s="365"/>
      <c r="O374" s="365"/>
      <c r="P374" s="365"/>
      <c r="Q374" s="365"/>
      <c r="R374" s="365"/>
      <c r="S374" s="365"/>
      <c r="T374" s="365"/>
      <c r="U374" s="365"/>
      <c r="V374" s="1408" t="s">
        <v>131</v>
      </c>
      <c r="W374" s="1408"/>
      <c r="X374" s="365"/>
      <c r="Y374" s="455" t="s">
        <v>1287</v>
      </c>
      <c r="Z374" s="365"/>
      <c r="AA374" s="365"/>
      <c r="AB374" s="365"/>
      <c r="AC374" s="365"/>
      <c r="AD374" s="365"/>
      <c r="AE374" s="365"/>
      <c r="AF374" s="365"/>
      <c r="AG374" s="365"/>
      <c r="AH374" s="365"/>
    </row>
    <row r="375" spans="1:36" ht="12.9" customHeight="1">
      <c r="D375" s="365"/>
      <c r="E375" s="365" t="s">
        <v>1288</v>
      </c>
      <c r="F375" s="365"/>
      <c r="G375" s="365"/>
      <c r="H375" s="365"/>
      <c r="I375" s="365"/>
      <c r="J375" s="365"/>
      <c r="K375" s="365"/>
      <c r="L375" s="365"/>
      <c r="M375" s="365"/>
      <c r="N375" s="365"/>
      <c r="O375" s="365"/>
      <c r="P375" s="365"/>
      <c r="Q375" s="365"/>
      <c r="R375" s="365"/>
      <c r="S375" s="365"/>
      <c r="T375" s="365"/>
      <c r="U375" s="365"/>
      <c r="V375" s="1408" t="s">
        <v>131</v>
      </c>
      <c r="W375" s="1408"/>
      <c r="X375" s="365"/>
      <c r="Y375" s="365" t="s">
        <v>1289</v>
      </c>
      <c r="Z375" s="365"/>
      <c r="AA375" s="365"/>
      <c r="AB375" s="365"/>
      <c r="AC375" s="365"/>
      <c r="AD375" s="365"/>
      <c r="AE375" s="365"/>
      <c r="AF375" s="365"/>
      <c r="AG375" s="365"/>
      <c r="AH375" s="365"/>
    </row>
    <row r="376" spans="1:36" ht="12.9"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 customHeight="1">
      <c r="A377" s="3" t="s">
        <v>126</v>
      </c>
      <c r="B377" s="3"/>
      <c r="C377" s="3" t="s">
        <v>69</v>
      </c>
    </row>
    <row r="378" spans="1:36" ht="12.9" customHeight="1">
      <c r="D378" t="s">
        <v>288</v>
      </c>
      <c r="J378" s="1237" t="s">
        <v>2365</v>
      </c>
      <c r="K378" s="1237"/>
      <c r="L378" s="1237"/>
      <c r="M378" s="1237"/>
      <c r="N378" s="1237"/>
      <c r="O378" s="1237"/>
      <c r="P378" s="1237"/>
      <c r="Q378" s="1237"/>
      <c r="R378" s="1237"/>
      <c r="S378" s="1237"/>
      <c r="T378" s="1237"/>
      <c r="U378" s="1237"/>
      <c r="V378" s="12" t="s">
        <v>744</v>
      </c>
      <c r="W378" s="12"/>
      <c r="X378" s="12"/>
      <c r="Y378" s="12"/>
      <c r="Z378" s="12"/>
      <c r="AA378" s="12"/>
      <c r="AB378" s="12"/>
      <c r="AC378" s="1237" t="s">
        <v>2443</v>
      </c>
      <c r="AD378" s="1237"/>
      <c r="AE378" s="1237"/>
      <c r="AF378" s="1237"/>
      <c r="AG378" s="1237"/>
      <c r="AH378" s="1237"/>
      <c r="AI378" s="1237"/>
      <c r="AJ378" s="1237"/>
    </row>
    <row r="379" spans="1:36" ht="12.9" customHeight="1">
      <c r="D379" s="41" t="s">
        <v>2058</v>
      </c>
      <c r="J379" s="1239" t="s">
        <v>2443</v>
      </c>
      <c r="K379" s="1239"/>
      <c r="L379" s="1239"/>
      <c r="M379" s="1239"/>
      <c r="N379" s="1239"/>
      <c r="O379" s="1239"/>
      <c r="P379" s="1239"/>
      <c r="Q379" s="1239"/>
      <c r="R379" s="1239"/>
      <c r="S379" s="1239"/>
      <c r="T379" s="1239"/>
      <c r="U379" s="1239"/>
      <c r="V379" s="41" t="s">
        <v>2058</v>
      </c>
      <c r="W379" s="12"/>
      <c r="X379" s="12"/>
      <c r="Y379" s="12"/>
      <c r="Z379" s="12"/>
      <c r="AA379" s="12"/>
      <c r="AB379" s="12"/>
      <c r="AC379" s="1237"/>
      <c r="AD379" s="1237"/>
      <c r="AE379" s="1237"/>
      <c r="AF379" s="1237"/>
      <c r="AG379" s="1237"/>
      <c r="AH379" s="1237"/>
      <c r="AI379" s="1237"/>
      <c r="AJ379" s="1237"/>
    </row>
    <row r="380" spans="1:36" ht="12.9" customHeight="1">
      <c r="D380" s="41" t="s">
        <v>573</v>
      </c>
      <c r="J380" s="1239" t="s">
        <v>574</v>
      </c>
      <c r="K380" s="1239"/>
      <c r="L380" s="1239"/>
      <c r="M380" s="1239"/>
      <c r="N380" s="1239"/>
      <c r="O380" s="1239"/>
      <c r="P380" s="1239"/>
      <c r="Q380" s="1239"/>
      <c r="R380" s="1239"/>
      <c r="S380" s="1239"/>
      <c r="T380" s="1239"/>
      <c r="U380" s="1239"/>
      <c r="V380" s="41" t="s">
        <v>573</v>
      </c>
      <c r="W380" s="12"/>
      <c r="X380" s="12"/>
      <c r="Y380" s="12"/>
      <c r="Z380" s="12"/>
      <c r="AA380" s="12"/>
      <c r="AB380" s="12"/>
      <c r="AC380" s="1237"/>
      <c r="AD380" s="1237"/>
      <c r="AE380" s="1237"/>
      <c r="AF380" s="1237"/>
      <c r="AG380" s="1237"/>
      <c r="AH380" s="1237"/>
      <c r="AI380" s="1237"/>
      <c r="AJ380" s="1237"/>
    </row>
    <row r="381" spans="1:36" ht="12.9" customHeight="1">
      <c r="D381" t="s">
        <v>2059</v>
      </c>
      <c r="J381" s="1151" t="s">
        <v>2444</v>
      </c>
      <c r="K381" s="1151"/>
      <c r="L381" s="1151"/>
      <c r="M381" s="1151"/>
      <c r="N381" s="1151"/>
      <c r="O381" s="1151"/>
      <c r="P381" s="1151"/>
      <c r="Q381" s="1151"/>
      <c r="R381" s="1151"/>
      <c r="S381" s="1151"/>
      <c r="T381" s="1151"/>
      <c r="U381" s="1151"/>
      <c r="V381" s="1237"/>
      <c r="W381" s="1237"/>
      <c r="X381" s="1237"/>
      <c r="Y381" s="1237"/>
      <c r="Z381" s="1237"/>
      <c r="AA381" s="1237"/>
      <c r="AB381" s="1237"/>
      <c r="AC381" s="1237"/>
      <c r="AD381" s="1237"/>
      <c r="AE381" s="1237"/>
      <c r="AF381" s="1237"/>
      <c r="AG381" s="1237"/>
      <c r="AH381" s="1237"/>
      <c r="AI381" s="1237"/>
      <c r="AJ381" s="1237"/>
    </row>
    <row r="382" spans="1:36" ht="12.9" customHeight="1">
      <c r="D382" t="s">
        <v>583</v>
      </c>
      <c r="Q382" s="1378">
        <v>45029</v>
      </c>
      <c r="R382" s="1378"/>
      <c r="S382" s="1378"/>
      <c r="T382" s="1378"/>
      <c r="U382" s="1378"/>
      <c r="V382" t="s">
        <v>178</v>
      </c>
      <c r="AI382" s="1236" t="s">
        <v>509</v>
      </c>
      <c r="AJ382" s="1236"/>
    </row>
    <row r="383" spans="1:36" ht="12.9" customHeight="1">
      <c r="D383" t="s">
        <v>584</v>
      </c>
      <c r="Q383" s="1371">
        <v>45511</v>
      </c>
      <c r="R383" s="1154"/>
      <c r="S383" s="1154"/>
      <c r="T383" s="1154"/>
      <c r="U383" s="1154"/>
      <c r="W383" s="29" t="s">
        <v>20</v>
      </c>
      <c r="AG383" s="1357" t="s">
        <v>131</v>
      </c>
      <c r="AH383" s="1357"/>
      <c r="AI383" s="1357"/>
      <c r="AJ383" s="1357"/>
    </row>
    <row r="384" spans="1:36" ht="12.9" customHeight="1">
      <c r="D384" t="s">
        <v>287</v>
      </c>
      <c r="Q384" s="1176">
        <v>1</v>
      </c>
      <c r="R384" s="1176"/>
      <c r="S384" s="1176"/>
      <c r="T384" s="1176"/>
      <c r="U384" s="1176"/>
      <c r="V384" s="41" t="s">
        <v>2060</v>
      </c>
      <c r="AG384" s="1502">
        <v>45418</v>
      </c>
      <c r="AH384" s="1502"/>
      <c r="AI384" s="1502"/>
      <c r="AJ384" s="1502"/>
    </row>
    <row r="385" spans="4:36" ht="12.9" customHeight="1">
      <c r="D385" t="s">
        <v>398</v>
      </c>
      <c r="I385" s="1473" t="str">
        <f>O162</f>
        <v>(650) 595-7408</v>
      </c>
      <c r="J385" s="1473"/>
      <c r="K385" s="1473"/>
      <c r="L385" s="1473"/>
      <c r="M385" s="1473"/>
      <c r="N385" s="1473"/>
      <c r="Q385" s="41" t="s">
        <v>857</v>
      </c>
      <c r="S385" s="1514"/>
      <c r="T385" s="1514"/>
      <c r="U385" s="1514"/>
      <c r="V385" t="s">
        <v>19</v>
      </c>
      <c r="AI385" s="1236" t="s">
        <v>509</v>
      </c>
      <c r="AJ385" s="1236"/>
    </row>
    <row r="386" spans="4:36" ht="12.9" customHeight="1">
      <c r="D386" t="s">
        <v>179</v>
      </c>
      <c r="Q386" s="1149">
        <v>0</v>
      </c>
      <c r="R386" s="1149"/>
      <c r="S386" s="1149"/>
      <c r="T386" s="1149"/>
      <c r="U386" s="1149"/>
      <c r="V386" t="s">
        <v>180</v>
      </c>
      <c r="AG386" s="1357">
        <v>0</v>
      </c>
      <c r="AH386" s="1357"/>
      <c r="AI386" s="1357"/>
      <c r="AJ386" s="1357"/>
    </row>
    <row r="387" spans="4:36" ht="12.9" customHeight="1">
      <c r="D387" t="s">
        <v>28</v>
      </c>
      <c r="Q387" s="1388">
        <v>0.01</v>
      </c>
      <c r="R387" s="1388"/>
      <c r="S387" s="1388"/>
      <c r="T387" s="1388"/>
      <c r="U387" s="1388"/>
      <c r="V387" t="s">
        <v>1752</v>
      </c>
      <c r="AG387" s="1357">
        <v>0</v>
      </c>
      <c r="AH387" s="1357"/>
      <c r="AI387" s="1357"/>
      <c r="AJ387" s="1357"/>
    </row>
    <row r="388" spans="4:36" ht="12.9" customHeight="1">
      <c r="D388" t="s">
        <v>2061</v>
      </c>
      <c r="AG388" s="1357">
        <v>0</v>
      </c>
      <c r="AH388" s="1357"/>
      <c r="AI388" s="1357"/>
      <c r="AJ388" s="1357"/>
    </row>
    <row r="389" spans="4:36" ht="12.9" customHeight="1">
      <c r="AG389" s="838"/>
      <c r="AH389" s="838"/>
      <c r="AI389" s="838"/>
      <c r="AJ389" s="838"/>
    </row>
    <row r="390" spans="4:36" ht="12.9" customHeight="1">
      <c r="D390" s="41" t="s">
        <v>2327</v>
      </c>
      <c r="AG390" s="838"/>
      <c r="AH390" s="838"/>
      <c r="AI390" s="1236" t="s">
        <v>509</v>
      </c>
      <c r="AJ390" s="1236"/>
    </row>
    <row r="391" spans="4:36" ht="12.9" customHeight="1">
      <c r="D391" s="41" t="s">
        <v>2062</v>
      </c>
      <c r="T391" s="1311" t="s">
        <v>131</v>
      </c>
      <c r="U391" s="1311"/>
      <c r="V391" s="1311"/>
      <c r="W391" s="1311"/>
      <c r="X391" s="1311"/>
      <c r="Y391" s="1311"/>
      <c r="Z391" s="1311"/>
      <c r="AA391" s="1311"/>
      <c r="AB391" s="1311"/>
      <c r="AC391" s="1311"/>
      <c r="AD391" s="1311"/>
      <c r="AE391" s="1311"/>
      <c r="AF391" s="1311"/>
      <c r="AG391" s="1311"/>
      <c r="AH391" s="1311"/>
      <c r="AI391" s="1311"/>
      <c r="AJ391" s="1311"/>
    </row>
    <row r="392" spans="4:36" ht="12.9" customHeight="1">
      <c r="D392" s="41" t="s">
        <v>2063</v>
      </c>
      <c r="T392" s="1311" t="s">
        <v>131</v>
      </c>
      <c r="U392" s="1311"/>
      <c r="V392" s="1311"/>
      <c r="W392" s="1311"/>
      <c r="X392" s="1311"/>
      <c r="Y392" s="1311"/>
      <c r="Z392" s="1311"/>
      <c r="AA392" s="1311"/>
      <c r="AB392" s="1311"/>
      <c r="AC392" s="1311"/>
      <c r="AD392" s="1311"/>
      <c r="AE392" s="1311"/>
      <c r="AF392" s="1311"/>
      <c r="AG392" s="1311"/>
      <c r="AH392" s="1311"/>
      <c r="AI392" s="1311"/>
      <c r="AJ392" s="1311"/>
    </row>
    <row r="393" spans="4:36" ht="12.9" customHeight="1">
      <c r="AG393" s="838"/>
      <c r="AH393" s="838"/>
      <c r="AI393" s="838"/>
      <c r="AJ393" s="838"/>
    </row>
    <row r="394" spans="4:36" ht="12.9" customHeight="1">
      <c r="D394" s="41" t="s">
        <v>2064</v>
      </c>
      <c r="S394" s="1311" t="s">
        <v>509</v>
      </c>
      <c r="T394" s="1311"/>
      <c r="U394" s="1311"/>
      <c r="V394" t="s">
        <v>2065</v>
      </c>
      <c r="AG394" s="1365" t="s">
        <v>131</v>
      </c>
      <c r="AH394" s="1365"/>
      <c r="AI394" s="1365"/>
      <c r="AJ394" s="1365"/>
    </row>
    <row r="395" spans="4:36" ht="12.9" customHeight="1">
      <c r="D395" s="41" t="s">
        <v>2066</v>
      </c>
      <c r="S395" s="1311" t="s">
        <v>131</v>
      </c>
      <c r="T395" s="1311"/>
      <c r="U395" s="1311"/>
      <c r="V395" t="s">
        <v>2067</v>
      </c>
      <c r="AE395" s="1389" t="s">
        <v>131</v>
      </c>
      <c r="AF395" s="1389"/>
      <c r="AG395" s="1389"/>
      <c r="AH395" s="1389"/>
      <c r="AI395" s="1389"/>
      <c r="AJ395" s="1389"/>
    </row>
    <row r="396" spans="4:36" ht="12.9" customHeight="1">
      <c r="D396" s="41" t="s">
        <v>2068</v>
      </c>
      <c r="K396" s="1364" t="s">
        <v>131</v>
      </c>
      <c r="L396" s="1364"/>
      <c r="M396" s="1364"/>
      <c r="N396" s="1364"/>
      <c r="O396" s="1364"/>
      <c r="P396" s="1364"/>
      <c r="Q396" s="1364"/>
      <c r="R396" s="1364"/>
      <c r="S396" s="1364"/>
      <c r="T396" s="1364"/>
      <c r="U396" s="1364"/>
      <c r="V396" s="1364"/>
      <c r="W396" s="1364"/>
      <c r="X396" s="1364"/>
      <c r="Y396" s="1364"/>
      <c r="Z396" s="1364"/>
      <c r="AA396" s="1364"/>
      <c r="AB396" s="1364"/>
      <c r="AC396" s="1364"/>
      <c r="AD396" s="1364"/>
      <c r="AE396" s="1364"/>
      <c r="AF396" s="1364"/>
      <c r="AG396" s="1364"/>
      <c r="AH396" s="1364"/>
      <c r="AI396" s="1364"/>
      <c r="AJ396" s="1364"/>
    </row>
    <row r="397" spans="4:36" ht="12.9" customHeight="1">
      <c r="D397" s="41" t="s">
        <v>2069</v>
      </c>
      <c r="K397" s="1364" t="s">
        <v>131</v>
      </c>
      <c r="L397" s="1364"/>
      <c r="M397" s="1364"/>
      <c r="N397" s="1364"/>
      <c r="O397" s="1364"/>
      <c r="P397" s="1364"/>
      <c r="Q397" s="1364"/>
      <c r="R397" s="1364"/>
      <c r="S397" s="1364"/>
      <c r="T397" s="1364"/>
      <c r="U397" s="1364"/>
      <c r="V397" s="1364"/>
      <c r="W397" s="1364"/>
      <c r="X397" s="1364"/>
      <c r="Y397" s="1364"/>
      <c r="Z397" s="1364"/>
      <c r="AA397" s="1364"/>
      <c r="AB397" s="1364"/>
      <c r="AC397" s="1364"/>
      <c r="AD397" s="1364"/>
      <c r="AE397" s="1364"/>
      <c r="AF397" s="1364"/>
      <c r="AG397" s="1364"/>
      <c r="AH397" s="1364"/>
      <c r="AI397" s="1364"/>
      <c r="AJ397" s="1364"/>
    </row>
    <row r="398" spans="4:36" ht="12.9" customHeight="1">
      <c r="D398" s="41" t="s">
        <v>2070</v>
      </c>
      <c r="E398" s="820"/>
      <c r="F398" s="820"/>
      <c r="G398" s="820"/>
      <c r="H398" s="820"/>
      <c r="I398" s="820"/>
      <c r="J398" s="820"/>
      <c r="K398" s="820"/>
      <c r="L398" s="820"/>
      <c r="M398" s="820"/>
      <c r="N398" s="820"/>
      <c r="O398" s="820"/>
      <c r="P398" s="820"/>
      <c r="Q398" s="820"/>
      <c r="R398" s="820"/>
      <c r="S398" s="1379" t="s">
        <v>2071</v>
      </c>
      <c r="T398" s="1379"/>
      <c r="U398" s="1379"/>
      <c r="V398" s="1379"/>
      <c r="W398" s="1379"/>
      <c r="X398" s="1379"/>
      <c r="Y398" s="1379"/>
      <c r="Z398" s="1379"/>
      <c r="AA398" s="1379"/>
      <c r="AB398" s="1379"/>
      <c r="AC398" s="1379"/>
      <c r="AD398" s="1379"/>
      <c r="AE398" s="1379"/>
      <c r="AF398" s="1379"/>
      <c r="AG398" s="1379"/>
      <c r="AH398" s="1379"/>
      <c r="AI398" s="1379"/>
      <c r="AJ398" s="1379"/>
    </row>
    <row r="399" spans="4:36" ht="12.9" customHeight="1">
      <c r="D399" s="971" t="s">
        <v>2072</v>
      </c>
      <c r="E399" s="971"/>
      <c r="F399" s="971"/>
      <c r="G399" s="971"/>
      <c r="H399" s="971"/>
      <c r="I399" s="971"/>
      <c r="J399" s="971"/>
      <c r="K399" s="971"/>
      <c r="L399" s="971"/>
      <c r="M399" s="971"/>
      <c r="N399" s="971"/>
      <c r="O399" s="971"/>
      <c r="P399" s="971"/>
      <c r="Q399" s="971"/>
      <c r="R399" s="971"/>
      <c r="S399" s="971"/>
      <c r="T399" s="971"/>
      <c r="U399" s="971"/>
      <c r="V399" s="971"/>
      <c r="W399" s="971"/>
      <c r="X399" s="971"/>
      <c r="Y399" s="971"/>
      <c r="Z399" s="971"/>
      <c r="AA399" s="971"/>
      <c r="AB399" s="971"/>
      <c r="AC399" s="971"/>
      <c r="AD399" s="971"/>
      <c r="AE399" s="971"/>
      <c r="AF399" s="971"/>
      <c r="AG399" s="971"/>
      <c r="AH399" s="971"/>
      <c r="AI399" s="971"/>
      <c r="AJ399" s="971"/>
    </row>
    <row r="400" spans="4:36" ht="12.9" customHeight="1">
      <c r="D400" s="971"/>
      <c r="E400" s="971"/>
      <c r="F400" s="971"/>
      <c r="G400" s="971"/>
      <c r="H400" s="971"/>
      <c r="I400" s="971"/>
      <c r="J400" s="971"/>
      <c r="K400" s="971"/>
      <c r="L400" s="971"/>
      <c r="M400" s="971"/>
      <c r="N400" s="971"/>
      <c r="O400" s="971"/>
      <c r="P400" s="971"/>
      <c r="Q400" s="971"/>
      <c r="R400" s="971"/>
      <c r="S400" s="971"/>
      <c r="T400" s="971"/>
      <c r="U400" s="971"/>
      <c r="V400" s="971"/>
      <c r="W400" s="971"/>
      <c r="X400" s="971"/>
      <c r="Y400" s="971"/>
      <c r="Z400" s="971"/>
      <c r="AA400" s="971"/>
      <c r="AB400" s="971"/>
      <c r="AC400" s="971"/>
      <c r="AD400" s="971"/>
      <c r="AE400" s="971"/>
      <c r="AF400" s="971"/>
      <c r="AG400" s="971"/>
      <c r="AH400" s="971"/>
      <c r="AI400" s="971"/>
      <c r="AJ400" s="971"/>
    </row>
    <row r="401" spans="1:36" ht="12.9" customHeight="1">
      <c r="AG401" s="838"/>
      <c r="AH401" s="838"/>
      <c r="AI401" s="838"/>
      <c r="AJ401" s="838"/>
    </row>
    <row r="402" spans="1:36" ht="12.9" customHeight="1">
      <c r="A402" s="3" t="s">
        <v>129</v>
      </c>
      <c r="B402" s="3"/>
      <c r="C402" s="3" t="s">
        <v>941</v>
      </c>
    </row>
    <row r="403" spans="1:36" ht="12.9" customHeight="1">
      <c r="D403" s="3" t="s">
        <v>1806</v>
      </c>
      <c r="I403" s="1331" t="s">
        <v>2445</v>
      </c>
      <c r="J403" s="1331"/>
      <c r="K403" s="1331"/>
      <c r="L403" s="1331"/>
      <c r="M403" s="1331"/>
      <c r="N403" s="1331"/>
      <c r="O403" s="1331"/>
      <c r="P403" s="1331"/>
      <c r="Q403" s="1331"/>
      <c r="R403" s="1331"/>
      <c r="S403" s="1331"/>
      <c r="T403" s="1331"/>
      <c r="U403" s="1331"/>
      <c r="V403" s="1331"/>
      <c r="W403" s="1331"/>
      <c r="X403" s="1331"/>
      <c r="Y403" s="1331"/>
      <c r="Z403" s="1331"/>
      <c r="AA403" s="1331"/>
      <c r="AB403" s="1331"/>
      <c r="AC403" s="1331"/>
      <c r="AD403" s="1331"/>
    </row>
    <row r="404" spans="1:36" ht="12.9" customHeight="1">
      <c r="E404" t="s">
        <v>894</v>
      </c>
      <c r="R404" s="1236" t="s">
        <v>115</v>
      </c>
      <c r="S404" s="1236"/>
      <c r="T404" t="s">
        <v>304</v>
      </c>
      <c r="AD404" s="1285">
        <v>5</v>
      </c>
      <c r="AE404" s="1285"/>
    </row>
    <row r="405" spans="1:36" ht="12.9" customHeight="1">
      <c r="E405" t="s">
        <v>895</v>
      </c>
      <c r="R405" s="1236" t="s">
        <v>131</v>
      </c>
      <c r="S405" s="1236"/>
      <c r="T405" t="s">
        <v>304</v>
      </c>
      <c r="AD405" s="1285">
        <v>0</v>
      </c>
      <c r="AE405" s="1285"/>
    </row>
    <row r="406" spans="1:36" ht="12.9" customHeight="1">
      <c r="E406" t="s">
        <v>896</v>
      </c>
      <c r="S406" s="1236" t="s">
        <v>131</v>
      </c>
      <c r="T406" s="1236"/>
    </row>
    <row r="407" spans="1:36" ht="12.9" customHeight="1">
      <c r="E407" t="s">
        <v>296</v>
      </c>
      <c r="H407" s="1350" t="s">
        <v>591</v>
      </c>
      <c r="I407" s="1350"/>
      <c r="J407" s="1350"/>
      <c r="K407" s="1350"/>
      <c r="L407" s="1350"/>
      <c r="M407" s="1350"/>
      <c r="N407" s="1350"/>
      <c r="O407" s="1350"/>
      <c r="P407" s="1350"/>
      <c r="Q407" s="1350"/>
      <c r="R407" s="1350"/>
      <c r="S407" s="1350"/>
      <c r="T407" s="1350"/>
      <c r="U407" s="1350"/>
      <c r="V407" s="1350"/>
      <c r="W407" s="1350"/>
      <c r="X407" s="1350"/>
      <c r="Y407" s="1350"/>
      <c r="Z407" s="1350"/>
      <c r="AA407" s="1350"/>
      <c r="AB407" s="1350"/>
      <c r="AC407" s="1350"/>
      <c r="AD407" s="1350"/>
      <c r="AE407" s="1350"/>
      <c r="AF407" s="1350"/>
      <c r="AG407" s="1350"/>
      <c r="AH407" s="1350"/>
      <c r="AI407" s="1350"/>
      <c r="AJ407" s="1350"/>
    </row>
    <row r="408" spans="1:36" ht="12.9" customHeight="1">
      <c r="H408" s="1351"/>
      <c r="I408" s="1351"/>
      <c r="J408" s="1351"/>
      <c r="K408" s="1351"/>
      <c r="L408" s="1351"/>
      <c r="M408" s="1351"/>
      <c r="N408" s="1351"/>
      <c r="O408" s="1351"/>
      <c r="P408" s="1351"/>
      <c r="Q408" s="1351"/>
      <c r="R408" s="1351"/>
      <c r="S408" s="1351"/>
      <c r="T408" s="1351"/>
      <c r="U408" s="1351"/>
      <c r="V408" s="1351"/>
      <c r="W408" s="1351"/>
      <c r="X408" s="1351"/>
      <c r="Y408" s="1351"/>
      <c r="Z408" s="1351"/>
      <c r="AA408" s="1351"/>
      <c r="AB408" s="1351"/>
      <c r="AC408" s="1351"/>
      <c r="AD408" s="1351"/>
      <c r="AE408" s="1351"/>
      <c r="AF408" s="1351"/>
      <c r="AG408" s="1351"/>
      <c r="AH408" s="1351"/>
      <c r="AI408" s="1351"/>
      <c r="AJ408" s="1351"/>
    </row>
    <row r="409" spans="1:36" ht="12.9" customHeight="1"/>
    <row r="410" spans="1:36" ht="12.9" customHeight="1">
      <c r="A410" s="3" t="s">
        <v>130</v>
      </c>
      <c r="B410" s="3"/>
      <c r="C410" s="3"/>
      <c r="D410" s="3" t="s">
        <v>944</v>
      </c>
      <c r="AE410" s="5"/>
      <c r="AF410" s="3" t="s">
        <v>1264</v>
      </c>
    </row>
    <row r="411" spans="1:36" ht="12.9" customHeight="1">
      <c r="E411" s="1316"/>
      <c r="F411" s="1316"/>
      <c r="G411" s="1316"/>
      <c r="H411" s="18" t="s">
        <v>945</v>
      </c>
      <c r="I411" s="1316"/>
      <c r="J411" s="1316"/>
      <c r="K411" s="1316"/>
      <c r="L411" t="s">
        <v>946</v>
      </c>
      <c r="N411" s="34" t="s">
        <v>890</v>
      </c>
      <c r="P411" s="1333">
        <v>0.31</v>
      </c>
      <c r="Q411" s="1333"/>
      <c r="R411" s="1333"/>
      <c r="S411" t="s">
        <v>947</v>
      </c>
      <c r="W411" s="1334">
        <f>IF(E411&gt;0,(E411*I411),(P411*43560))</f>
        <v>13503.6</v>
      </c>
      <c r="X411" s="1334"/>
      <c r="Y411" s="1334"/>
      <c r="Z411" t="s">
        <v>948</v>
      </c>
      <c r="AF411" s="1317">
        <f>IF(P411&gt;0,(AG430/P411),(AG430/(W411/43560)))</f>
        <v>119.35483870967742</v>
      </c>
      <c r="AG411" s="1317"/>
      <c r="AH411" s="1317"/>
    </row>
    <row r="412" spans="1:36" ht="12.9" customHeight="1">
      <c r="E412" t="s">
        <v>214</v>
      </c>
    </row>
    <row r="413" spans="1:36" ht="12.9" customHeight="1">
      <c r="E413" s="1363"/>
      <c r="F413" s="1363"/>
      <c r="G413" s="1363"/>
      <c r="H413" s="1363"/>
      <c r="I413" s="1363"/>
      <c r="J413" s="1363"/>
      <c r="K413" s="1363"/>
      <c r="L413" s="1363"/>
      <c r="M413" s="1363"/>
      <c r="N413" s="1363"/>
      <c r="O413" s="1363"/>
      <c r="P413" s="1363"/>
      <c r="Q413" s="1363"/>
      <c r="R413" s="1363"/>
      <c r="S413" s="1363"/>
      <c r="T413" s="1363"/>
      <c r="U413" s="1363"/>
      <c r="V413" s="1363"/>
      <c r="W413" s="1363"/>
      <c r="X413" s="1363"/>
      <c r="Y413" s="1363"/>
      <c r="Z413" s="1363"/>
      <c r="AA413" s="1363"/>
      <c r="AB413" s="1363"/>
      <c r="AC413" s="1363"/>
      <c r="AD413" s="1363"/>
      <c r="AE413" s="1363"/>
      <c r="AF413" s="1363"/>
      <c r="AG413" s="1363"/>
      <c r="AH413" s="1363"/>
      <c r="AI413" s="1363"/>
      <c r="AJ413" s="1363"/>
    </row>
    <row r="414" spans="1:36" ht="12.9" customHeight="1">
      <c r="E414" s="270" t="s">
        <v>2073</v>
      </c>
      <c r="F414" s="29"/>
      <c r="G414" s="29"/>
      <c r="H414" s="29"/>
      <c r="I414" s="1360">
        <v>0.31</v>
      </c>
      <c r="J414" s="1360"/>
      <c r="K414" s="1360"/>
      <c r="L414" s="29"/>
      <c r="M414" s="270"/>
      <c r="N414" s="29"/>
      <c r="O414" s="29"/>
      <c r="P414" s="1315">
        <f>(CQ615+CS620+CQ634)/I414</f>
        <v>206.45161290322582</v>
      </c>
      <c r="Q414" s="1315"/>
      <c r="R414" s="1315"/>
      <c r="S414" s="270" t="s">
        <v>2074</v>
      </c>
      <c r="T414" s="29"/>
      <c r="U414" s="29"/>
      <c r="V414" s="29"/>
      <c r="W414" s="29"/>
      <c r="X414" s="29"/>
      <c r="Y414" s="885"/>
      <c r="Z414" s="885"/>
      <c r="AA414" s="885"/>
      <c r="AB414" s="885"/>
      <c r="AC414" s="885"/>
      <c r="AD414" s="885"/>
      <c r="AE414" s="885"/>
      <c r="AF414" s="885"/>
      <c r="AG414" s="885"/>
      <c r="AH414" s="885"/>
      <c r="AI414" s="885"/>
      <c r="AJ414" s="885"/>
    </row>
    <row r="415" spans="1:36" ht="12.9" customHeight="1"/>
    <row r="416" spans="1:36" ht="12.9" customHeight="1">
      <c r="A416" s="3" t="s">
        <v>132</v>
      </c>
      <c r="B416" s="3"/>
      <c r="C416" s="3"/>
      <c r="D416" s="3" t="s">
        <v>950</v>
      </c>
    </row>
    <row r="417" spans="1:36" ht="12.9" customHeight="1">
      <c r="E417" t="s">
        <v>478</v>
      </c>
      <c r="P417" s="1236">
        <v>2</v>
      </c>
      <c r="Q417" s="1236"/>
      <c r="S417" t="s">
        <v>143</v>
      </c>
      <c r="AE417" s="1236">
        <v>2</v>
      </c>
      <c r="AF417" s="1236"/>
    </row>
    <row r="418" spans="1:36" ht="12.9" customHeight="1">
      <c r="E418" t="s">
        <v>144</v>
      </c>
      <c r="P418" s="1236">
        <v>0</v>
      </c>
      <c r="Q418" s="1236"/>
      <c r="S418" t="s">
        <v>760</v>
      </c>
      <c r="AE418" s="1236" t="s">
        <v>131</v>
      </c>
      <c r="AF418" s="1236"/>
    </row>
    <row r="419" spans="1:36" ht="12.9" customHeight="1">
      <c r="F419" s="36" t="s">
        <v>234</v>
      </c>
    </row>
    <row r="420" spans="1:36" ht="12.9" customHeight="1">
      <c r="F420" s="1358"/>
      <c r="G420" s="1358"/>
      <c r="H420" s="1358"/>
      <c r="I420" s="1358"/>
      <c r="J420" s="1358"/>
      <c r="K420" s="1358"/>
      <c r="L420" s="1358"/>
      <c r="M420" s="1358"/>
      <c r="N420" s="1358"/>
      <c r="O420" s="1358"/>
      <c r="P420" s="1358"/>
      <c r="Q420" s="1358"/>
      <c r="R420" s="1358"/>
      <c r="S420" s="1358"/>
      <c r="T420" s="1358"/>
      <c r="U420" s="1358"/>
      <c r="V420" s="1358"/>
      <c r="W420" s="1358"/>
      <c r="X420" s="1358"/>
      <c r="Y420" s="1358"/>
      <c r="Z420" s="1358"/>
      <c r="AA420" s="1358"/>
      <c r="AB420" s="1358"/>
      <c r="AC420" s="1358"/>
      <c r="AD420" s="1358"/>
      <c r="AE420" s="1358"/>
      <c r="AF420" s="1358"/>
      <c r="AG420" s="1358"/>
      <c r="AH420" s="1358"/>
    </row>
    <row r="421" spans="1:36" ht="12.9" customHeight="1">
      <c r="F421" s="1359"/>
      <c r="G421" s="1359"/>
      <c r="H421" s="1359"/>
      <c r="I421" s="1359"/>
      <c r="J421" s="1359"/>
      <c r="K421" s="1359"/>
      <c r="L421" s="1359"/>
      <c r="M421" s="1359"/>
      <c r="N421" s="1359"/>
      <c r="O421" s="1359"/>
      <c r="P421" s="1359"/>
      <c r="Q421" s="1359"/>
      <c r="R421" s="1359"/>
      <c r="S421" s="1359"/>
      <c r="T421" s="1359"/>
      <c r="U421" s="1359"/>
      <c r="V421" s="1359"/>
      <c r="W421" s="1359"/>
      <c r="X421" s="1359"/>
      <c r="Y421" s="1359"/>
      <c r="Z421" s="1359"/>
      <c r="AA421" s="1359"/>
      <c r="AB421" s="1359"/>
      <c r="AC421" s="1359"/>
      <c r="AD421" s="1359"/>
      <c r="AE421" s="1359"/>
      <c r="AF421" s="1359"/>
      <c r="AG421" s="1359"/>
      <c r="AH421" s="1359"/>
    </row>
    <row r="422" spans="1:36" ht="12.9" customHeight="1">
      <c r="E422" t="s">
        <v>897</v>
      </c>
      <c r="P422" s="1"/>
      <c r="Q422" s="1236" t="s">
        <v>509</v>
      </c>
      <c r="R422" s="1236"/>
      <c r="AE422" s="1"/>
      <c r="AF422" s="1"/>
    </row>
    <row r="423" spans="1:36" ht="12.9" customHeight="1">
      <c r="F423" t="s">
        <v>898</v>
      </c>
      <c r="P423" s="1"/>
      <c r="Q423" s="1"/>
      <c r="AE423" s="1236" t="s">
        <v>115</v>
      </c>
      <c r="AF423" s="1332"/>
    </row>
    <row r="424" spans="1:36" ht="12.9" customHeight="1"/>
    <row r="425" spans="1:36" ht="12.9" customHeight="1">
      <c r="A425" s="3"/>
      <c r="B425" s="3"/>
      <c r="C425" s="3"/>
      <c r="E425" s="5" t="s">
        <v>84</v>
      </c>
      <c r="Z425" s="1236" t="s">
        <v>509</v>
      </c>
      <c r="AA425" s="1236"/>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46</v>
      </c>
      <c r="G427" s="49"/>
      <c r="I427" s="49"/>
      <c r="J427" s="49"/>
      <c r="K427" s="49"/>
      <c r="L427" s="49"/>
      <c r="M427" s="49"/>
      <c r="N427" s="49"/>
      <c r="Q427" s="41"/>
      <c r="R427" s="49"/>
      <c r="S427" s="49"/>
      <c r="T427" s="49"/>
      <c r="U427" s="49"/>
      <c r="V427" s="49"/>
      <c r="W427" s="49"/>
      <c r="Z427" s="1236" t="s">
        <v>131</v>
      </c>
      <c r="AA427" s="1236"/>
    </row>
    <row r="428" spans="1:36" ht="12.9" customHeight="1"/>
    <row r="429" spans="1:36" ht="12.9" customHeight="1">
      <c r="A429" s="3" t="s">
        <v>390</v>
      </c>
      <c r="B429" s="3"/>
      <c r="C429" s="3"/>
      <c r="D429" s="3" t="s">
        <v>182</v>
      </c>
      <c r="AF429" s="54"/>
    </row>
    <row r="430" spans="1:36" ht="12.9" customHeight="1">
      <c r="D430" s="1190" t="s">
        <v>379</v>
      </c>
      <c r="E430" s="1191"/>
      <c r="F430" s="1191"/>
      <c r="G430" s="1191"/>
      <c r="H430" s="1191"/>
      <c r="I430" s="1191"/>
      <c r="J430" s="1191"/>
      <c r="K430" s="1191"/>
      <c r="L430" s="1191"/>
      <c r="M430" s="1191"/>
      <c r="N430" s="1191"/>
      <c r="O430" s="1191"/>
      <c r="P430" s="1191"/>
      <c r="Q430" s="1191"/>
      <c r="R430" s="1191"/>
      <c r="S430" s="1191"/>
      <c r="T430" s="1191"/>
      <c r="U430" s="1191"/>
      <c r="V430" s="1191"/>
      <c r="W430" s="1191"/>
      <c r="X430" s="1191"/>
      <c r="Y430" s="1191"/>
      <c r="Z430" s="1191"/>
      <c r="AA430" s="1191"/>
      <c r="AB430" s="1191"/>
      <c r="AC430" s="1191"/>
      <c r="AD430" s="1191"/>
      <c r="AE430" s="1191"/>
      <c r="AF430" s="1342"/>
      <c r="AG430" s="1344">
        <v>37</v>
      </c>
      <c r="AH430" s="1344"/>
      <c r="AI430" s="1344"/>
      <c r="AJ430" s="1344"/>
    </row>
    <row r="431" spans="1:36" ht="12.9" customHeight="1">
      <c r="D431" s="1194" t="s">
        <v>1430</v>
      </c>
      <c r="E431" s="1313"/>
      <c r="F431" s="1313"/>
      <c r="G431" s="1313"/>
      <c r="H431" s="1313"/>
      <c r="I431" s="1313"/>
      <c r="J431" s="1313"/>
      <c r="K431" s="1313"/>
      <c r="L431" s="1313"/>
      <c r="M431" s="1313"/>
      <c r="N431" s="1313"/>
      <c r="O431" s="1313"/>
      <c r="P431" s="1313"/>
      <c r="Q431" s="1313"/>
      <c r="R431" s="1313"/>
      <c r="S431" s="1313"/>
      <c r="T431" s="1313"/>
      <c r="U431" s="1313"/>
      <c r="V431" s="1313"/>
      <c r="W431" s="1313"/>
      <c r="X431" s="1313"/>
      <c r="Y431" s="1313"/>
      <c r="Z431" s="1313"/>
      <c r="AA431" s="1313"/>
      <c r="AB431" s="1313"/>
      <c r="AC431" s="1313"/>
      <c r="AD431" s="1313"/>
      <c r="AE431" s="1313"/>
      <c r="AF431" s="1314"/>
      <c r="AG431" s="1346">
        <v>0</v>
      </c>
      <c r="AH431" s="1347"/>
      <c r="AI431" s="1347"/>
      <c r="AJ431" s="1347"/>
    </row>
    <row r="432" spans="1:36" ht="12.9" customHeight="1">
      <c r="D432" s="1194" t="s">
        <v>1431</v>
      </c>
      <c r="E432" s="1313"/>
      <c r="F432" s="1313"/>
      <c r="G432" s="1313"/>
      <c r="H432" s="1313"/>
      <c r="I432" s="1313"/>
      <c r="J432" s="1313"/>
      <c r="K432" s="1313"/>
      <c r="L432" s="1313"/>
      <c r="M432" s="1313"/>
      <c r="N432" s="1313"/>
      <c r="O432" s="1313"/>
      <c r="P432" s="1313"/>
      <c r="Q432" s="1313"/>
      <c r="R432" s="1313"/>
      <c r="S432" s="1313"/>
      <c r="T432" s="1313"/>
      <c r="U432" s="1313"/>
      <c r="V432" s="1313"/>
      <c r="W432" s="1313"/>
      <c r="X432" s="1313"/>
      <c r="Y432" s="1313"/>
      <c r="Z432" s="1313"/>
      <c r="AA432" s="1313"/>
      <c r="AB432" s="1313"/>
      <c r="AC432" s="1313"/>
      <c r="AD432" s="1313"/>
      <c r="AE432" s="1313"/>
      <c r="AF432" s="1314"/>
      <c r="AG432" s="1344">
        <v>36</v>
      </c>
      <c r="AH432" s="1344"/>
      <c r="AI432" s="1344"/>
      <c r="AJ432" s="1344"/>
    </row>
    <row r="433" spans="4:36" ht="12.9" customHeight="1">
      <c r="D433" s="1194" t="s">
        <v>1427</v>
      </c>
      <c r="E433" s="1313"/>
      <c r="F433" s="1313"/>
      <c r="G433" s="1313"/>
      <c r="H433" s="1313"/>
      <c r="I433" s="1313"/>
      <c r="J433" s="1313"/>
      <c r="K433" s="1313"/>
      <c r="L433" s="1313"/>
      <c r="M433" s="1313"/>
      <c r="N433" s="1313"/>
      <c r="O433" s="1313"/>
      <c r="P433" s="1313"/>
      <c r="Q433" s="1313"/>
      <c r="R433" s="1313"/>
      <c r="S433" s="1313"/>
      <c r="T433" s="1313"/>
      <c r="U433" s="1313"/>
      <c r="V433" s="1313"/>
      <c r="W433" s="1313"/>
      <c r="X433" s="1313"/>
      <c r="Y433" s="1313"/>
      <c r="Z433" s="1313"/>
      <c r="AA433" s="1313"/>
      <c r="AB433" s="1313"/>
      <c r="AC433" s="1313"/>
      <c r="AD433" s="1313"/>
      <c r="AE433" s="1313"/>
      <c r="AF433" s="1314"/>
      <c r="AG433" s="1344">
        <v>36</v>
      </c>
      <c r="AH433" s="1344"/>
      <c r="AI433" s="1344"/>
      <c r="AJ433" s="1344"/>
    </row>
    <row r="434" spans="4:36" ht="12.9" customHeight="1">
      <c r="D434" s="1194" t="s">
        <v>1432</v>
      </c>
      <c r="E434" s="1313"/>
      <c r="F434" s="1313"/>
      <c r="G434" s="1313"/>
      <c r="H434" s="1313"/>
      <c r="I434" s="1313"/>
      <c r="J434" s="1313"/>
      <c r="K434" s="1313"/>
      <c r="L434" s="1313"/>
      <c r="M434" s="1313"/>
      <c r="N434" s="1313"/>
      <c r="O434" s="1313"/>
      <c r="P434" s="1313"/>
      <c r="Q434" s="1313"/>
      <c r="R434" s="1313"/>
      <c r="S434" s="1313"/>
      <c r="T434" s="1313"/>
      <c r="U434" s="1313"/>
      <c r="V434" s="1313"/>
      <c r="W434" s="1313"/>
      <c r="X434" s="1313"/>
      <c r="Y434" s="1313"/>
      <c r="Z434" s="1313"/>
      <c r="AA434" s="1313"/>
      <c r="AB434" s="1313"/>
      <c r="AC434" s="1313"/>
      <c r="AD434" s="1313"/>
      <c r="AE434" s="1313"/>
      <c r="AF434" s="1314"/>
      <c r="AG434" s="1343">
        <f>IF(ISERROR(AG433/AG432),"",AG433/AG432)</f>
        <v>1</v>
      </c>
      <c r="AH434" s="1343"/>
      <c r="AI434" s="1343"/>
      <c r="AJ434" s="1343"/>
    </row>
    <row r="435" spans="4:36" ht="12.9" customHeight="1">
      <c r="D435" s="1194" t="s">
        <v>1429</v>
      </c>
      <c r="E435" s="1313"/>
      <c r="F435" s="1313"/>
      <c r="G435" s="1313"/>
      <c r="H435" s="1313"/>
      <c r="I435" s="1313"/>
      <c r="J435" s="1313"/>
      <c r="K435" s="1313"/>
      <c r="L435" s="1313"/>
      <c r="M435" s="1313"/>
      <c r="N435" s="1313"/>
      <c r="O435" s="1313"/>
      <c r="P435" s="1313"/>
      <c r="Q435" s="1313"/>
      <c r="R435" s="1313"/>
      <c r="S435" s="1313"/>
      <c r="T435" s="1313"/>
      <c r="U435" s="1313"/>
      <c r="V435" s="1313"/>
      <c r="W435" s="1313"/>
      <c r="X435" s="1313"/>
      <c r="Y435" s="1313"/>
      <c r="Z435" s="1313"/>
      <c r="AA435" s="1313"/>
      <c r="AB435" s="1313"/>
      <c r="AC435" s="1313"/>
      <c r="AD435" s="1313"/>
      <c r="AE435" s="1313"/>
      <c r="AF435" s="1314"/>
      <c r="AG435" s="1301">
        <f>(19839+11348+1417+1076)-1080</f>
        <v>32600</v>
      </c>
      <c r="AH435" s="1301"/>
      <c r="AI435" s="1301"/>
      <c r="AJ435" s="1301"/>
    </row>
    <row r="436" spans="4:36" ht="12.9" customHeight="1">
      <c r="D436" s="1194" t="s">
        <v>1428</v>
      </c>
      <c r="E436" s="1313"/>
      <c r="F436" s="1313"/>
      <c r="G436" s="1313"/>
      <c r="H436" s="1313"/>
      <c r="I436" s="1313"/>
      <c r="J436" s="1313"/>
      <c r="K436" s="1313"/>
      <c r="L436" s="1313"/>
      <c r="M436" s="1313"/>
      <c r="N436" s="1313"/>
      <c r="O436" s="1313"/>
      <c r="P436" s="1313"/>
      <c r="Q436" s="1313"/>
      <c r="R436" s="1313"/>
      <c r="S436" s="1313"/>
      <c r="T436" s="1313"/>
      <c r="U436" s="1313"/>
      <c r="V436" s="1313"/>
      <c r="W436" s="1313"/>
      <c r="X436" s="1313"/>
      <c r="Y436" s="1313"/>
      <c r="Z436" s="1313"/>
      <c r="AA436" s="1313"/>
      <c r="AB436" s="1313"/>
      <c r="AC436" s="1313"/>
      <c r="AD436" s="1313"/>
      <c r="AE436" s="1313"/>
      <c r="AF436" s="1314"/>
      <c r="AG436" s="1301">
        <f>AG435</f>
        <v>32600</v>
      </c>
      <c r="AH436" s="1301"/>
      <c r="AI436" s="1301"/>
      <c r="AJ436" s="1301"/>
    </row>
    <row r="437" spans="4:36" ht="12.9" customHeight="1">
      <c r="D437" s="1194" t="s">
        <v>1435</v>
      </c>
      <c r="E437" s="1313"/>
      <c r="F437" s="1313"/>
      <c r="G437" s="1313"/>
      <c r="H437" s="1313"/>
      <c r="I437" s="1313"/>
      <c r="J437" s="1313"/>
      <c r="K437" s="1313"/>
      <c r="L437" s="1313"/>
      <c r="M437" s="1313"/>
      <c r="N437" s="1313"/>
      <c r="O437" s="1313"/>
      <c r="P437" s="1313"/>
      <c r="Q437" s="1313"/>
      <c r="R437" s="1313"/>
      <c r="S437" s="1313"/>
      <c r="T437" s="1313"/>
      <c r="U437" s="1313"/>
      <c r="V437" s="1313"/>
      <c r="W437" s="1313"/>
      <c r="X437" s="1313"/>
      <c r="Y437" s="1313"/>
      <c r="Z437" s="1313"/>
      <c r="AA437" s="1313"/>
      <c r="AB437" s="1313"/>
      <c r="AC437" s="1313"/>
      <c r="AD437" s="1313"/>
      <c r="AE437" s="1313"/>
      <c r="AF437" s="1314"/>
      <c r="AG437" s="1343">
        <f>IF(ISERROR(AG436/AG435),"",AG436/AG435)</f>
        <v>1</v>
      </c>
      <c r="AH437" s="1343"/>
      <c r="AI437" s="1343"/>
      <c r="AJ437" s="1343"/>
    </row>
    <row r="438" spans="4:36" ht="12.9" customHeight="1">
      <c r="D438" s="1194" t="s">
        <v>1433</v>
      </c>
      <c r="E438" s="1313"/>
      <c r="F438" s="1313"/>
      <c r="G438" s="1313"/>
      <c r="H438" s="1313"/>
      <c r="I438" s="1313"/>
      <c r="J438" s="1313"/>
      <c r="K438" s="1313"/>
      <c r="L438" s="1313"/>
      <c r="M438" s="1313"/>
      <c r="N438" s="1313"/>
      <c r="O438" s="1313"/>
      <c r="P438" s="1313"/>
      <c r="Q438" s="1313"/>
      <c r="R438" s="1313"/>
      <c r="S438" s="1313"/>
      <c r="T438" s="1313"/>
      <c r="U438" s="1313"/>
      <c r="V438" s="1313"/>
      <c r="W438" s="1313"/>
      <c r="X438" s="1313"/>
      <c r="Y438" s="1313"/>
      <c r="Z438" s="1313"/>
      <c r="AA438" s="1313"/>
      <c r="AB438" s="1313"/>
      <c r="AC438" s="1313"/>
      <c r="AD438" s="1313"/>
      <c r="AE438" s="1313"/>
      <c r="AF438" s="1314"/>
      <c r="AG438" s="1343">
        <f>MIN(IF(AG434&gt;AG437,AG437,AG434),1)</f>
        <v>1</v>
      </c>
      <c r="AH438" s="1343"/>
      <c r="AI438" s="1343"/>
      <c r="AJ438" s="1343"/>
    </row>
    <row r="439" spans="4:36" ht="12.9" customHeight="1">
      <c r="D439" s="1312" t="s">
        <v>2228</v>
      </c>
      <c r="E439" s="1191"/>
      <c r="F439" s="1191"/>
      <c r="G439" s="1191"/>
      <c r="H439" s="1191"/>
      <c r="I439" s="1191"/>
      <c r="J439" s="1191"/>
      <c r="K439" s="1191"/>
      <c r="L439" s="1191"/>
      <c r="M439" s="1191"/>
      <c r="N439" s="1191"/>
      <c r="O439" s="1191"/>
      <c r="P439" s="1191"/>
      <c r="Q439" s="1191"/>
      <c r="R439" s="1191"/>
      <c r="S439" s="1191"/>
      <c r="T439" s="1191"/>
      <c r="U439" s="1191"/>
      <c r="V439" s="1191"/>
      <c r="W439" s="1191"/>
      <c r="X439" s="1191"/>
      <c r="Y439" s="1191"/>
      <c r="Z439" s="1191"/>
      <c r="AA439" s="1191"/>
      <c r="AB439" s="1191"/>
      <c r="AC439" s="1191"/>
      <c r="AD439" s="1191"/>
      <c r="AE439" s="1191"/>
      <c r="AF439" s="1342"/>
      <c r="AG439" s="1301">
        <f>(563+469+716+98+385)*0+(1602+800)</f>
        <v>2402</v>
      </c>
      <c r="AH439" s="1301"/>
      <c r="AI439" s="1301"/>
      <c r="AJ439" s="1301"/>
    </row>
    <row r="440" spans="4:36" ht="12.9" customHeight="1">
      <c r="D440" s="1194" t="s">
        <v>221</v>
      </c>
      <c r="E440" s="1313"/>
      <c r="F440" s="1313"/>
      <c r="G440" s="1313"/>
      <c r="H440" s="1313"/>
      <c r="I440" s="1313"/>
      <c r="J440" s="1313"/>
      <c r="K440" s="1313"/>
      <c r="L440" s="1313"/>
      <c r="M440" s="1313"/>
      <c r="N440" s="1313"/>
      <c r="O440" s="1313"/>
      <c r="P440" s="1313"/>
      <c r="Q440" s="1313"/>
      <c r="R440" s="1313"/>
      <c r="S440" s="1313"/>
      <c r="T440" s="1313"/>
      <c r="U440" s="1313"/>
      <c r="V440" s="1313"/>
      <c r="W440" s="1313"/>
      <c r="X440" s="1313"/>
      <c r="Y440" s="1313"/>
      <c r="Z440" s="1313"/>
      <c r="AA440" s="1313"/>
      <c r="AB440" s="1313"/>
      <c r="AC440" s="1313"/>
      <c r="AD440" s="1313"/>
      <c r="AE440" s="1313"/>
      <c r="AF440" s="1314"/>
      <c r="AG440" s="1301">
        <v>0</v>
      </c>
      <c r="AH440" s="1301"/>
      <c r="AI440" s="1301"/>
      <c r="AJ440" s="1301"/>
    </row>
    <row r="441" spans="4:36" ht="12.9" customHeight="1">
      <c r="D441" s="1312" t="s">
        <v>1807</v>
      </c>
      <c r="E441" s="1313"/>
      <c r="F441" s="1313"/>
      <c r="G441" s="1313"/>
      <c r="H441" s="1313"/>
      <c r="I441" s="1313"/>
      <c r="J441" s="1313"/>
      <c r="K441" s="1313"/>
      <c r="L441" s="1313"/>
      <c r="M441" s="1313"/>
      <c r="N441" s="1313"/>
      <c r="O441" s="1313"/>
      <c r="P441" s="1313"/>
      <c r="Q441" s="1313"/>
      <c r="R441" s="1313"/>
      <c r="S441" s="1313"/>
      <c r="T441" s="1313"/>
      <c r="U441" s="1313"/>
      <c r="V441" s="1313"/>
      <c r="W441" s="1313"/>
      <c r="X441" s="1313"/>
      <c r="Y441" s="1313"/>
      <c r="Z441" s="1313"/>
      <c r="AA441" s="1313"/>
      <c r="AB441" s="1313"/>
      <c r="AC441" s="1313"/>
      <c r="AD441" s="1313"/>
      <c r="AE441" s="1313"/>
      <c r="AF441" s="1314"/>
      <c r="AG441" s="1301">
        <v>14315</v>
      </c>
      <c r="AH441" s="1301"/>
      <c r="AI441" s="1301"/>
      <c r="AJ441" s="1301"/>
    </row>
    <row r="442" spans="4:36" ht="12.9" customHeight="1">
      <c r="D442" s="1194" t="s">
        <v>1434</v>
      </c>
      <c r="E442" s="1313"/>
      <c r="F442" s="1313"/>
      <c r="G442" s="1313"/>
      <c r="H442" s="1313"/>
      <c r="I442" s="1313"/>
      <c r="J442" s="1313"/>
      <c r="K442" s="1313"/>
      <c r="L442" s="1313"/>
      <c r="M442" s="1313"/>
      <c r="N442" s="1313"/>
      <c r="O442" s="1313"/>
      <c r="P442" s="1313"/>
      <c r="Q442" s="1313"/>
      <c r="R442" s="1313"/>
      <c r="S442" s="1313"/>
      <c r="T442" s="1313"/>
      <c r="U442" s="1313"/>
      <c r="V442" s="1313"/>
      <c r="W442" s="1313"/>
      <c r="X442" s="1313"/>
      <c r="Y442" s="1313"/>
      <c r="Z442" s="1313"/>
      <c r="AA442" s="1313"/>
      <c r="AB442" s="1313"/>
      <c r="AC442" s="1313"/>
      <c r="AD442" s="1313"/>
      <c r="AE442" s="1313"/>
      <c r="AF442" s="1314"/>
      <c r="AG442" s="1301">
        <f>3820*0+1442+5104</f>
        <v>6546</v>
      </c>
      <c r="AH442" s="1301"/>
      <c r="AI442" s="1301"/>
      <c r="AJ442" s="1301"/>
    </row>
    <row r="443" spans="4:36" ht="12.9" customHeight="1">
      <c r="D443" s="1194" t="s">
        <v>1436</v>
      </c>
      <c r="E443" s="1313"/>
      <c r="F443" s="1313"/>
      <c r="G443" s="1313"/>
      <c r="H443" s="1313"/>
      <c r="I443" s="1313"/>
      <c r="J443" s="1313"/>
      <c r="K443" s="1313"/>
      <c r="L443" s="1313"/>
      <c r="M443" s="1313"/>
      <c r="N443" s="1313"/>
      <c r="O443" s="1313"/>
      <c r="P443" s="1313"/>
      <c r="Q443" s="1313"/>
      <c r="R443" s="1313"/>
      <c r="S443" s="1313"/>
      <c r="T443" s="1313"/>
      <c r="U443" s="1313"/>
      <c r="V443" s="1313"/>
      <c r="W443" s="1313"/>
      <c r="X443" s="1313"/>
      <c r="Y443" s="1313"/>
      <c r="Z443" s="1313"/>
      <c r="AA443" s="1313"/>
      <c r="AB443" s="1313"/>
      <c r="AC443" s="1313"/>
      <c r="AD443" s="1313"/>
      <c r="AE443" s="1313"/>
      <c r="AF443" s="1314"/>
      <c r="AG443" s="1356">
        <f>AG435+AG439+AG441+AG442</f>
        <v>55863</v>
      </c>
      <c r="AH443" s="1356"/>
      <c r="AI443" s="1356"/>
      <c r="AJ443" s="1356"/>
    </row>
    <row r="444" spans="4:36" ht="12.9" customHeight="1">
      <c r="D444" s="1361" t="s">
        <v>1808</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1"/>
      <c r="AG444" s="1361"/>
      <c r="AH444" s="1361"/>
      <c r="AI444" s="1361"/>
      <c r="AJ444" s="1361"/>
    </row>
    <row r="445" spans="4:36" ht="12.9" customHeight="1">
      <c r="D445" s="1362"/>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2"/>
      <c r="AG445" s="1362"/>
      <c r="AH445" s="1362"/>
      <c r="AI445" s="1362"/>
      <c r="AJ445" s="1362"/>
    </row>
    <row r="446" spans="4:36" ht="12.9" customHeight="1">
      <c r="D446" s="1387"/>
      <c r="E446" s="1387"/>
      <c r="F446" s="1387"/>
      <c r="G446" s="1387"/>
      <c r="H446" s="1387"/>
      <c r="I446" s="1387"/>
      <c r="J446" s="1387"/>
      <c r="K446" s="1387"/>
      <c r="L446" s="1387"/>
      <c r="M446" s="1387"/>
      <c r="N446" s="1387"/>
      <c r="O446" s="1387"/>
      <c r="P446" s="1387"/>
      <c r="Q446" s="1387"/>
      <c r="R446" s="1387"/>
      <c r="S446" s="1387"/>
      <c r="T446" s="1387"/>
      <c r="U446" s="1387"/>
      <c r="V446" s="1387"/>
      <c r="W446" s="1387"/>
      <c r="X446" s="1387"/>
      <c r="Y446" s="1387"/>
      <c r="Z446" s="1387"/>
      <c r="AA446" s="1387"/>
      <c r="AB446" s="1387"/>
      <c r="AC446" s="1387"/>
      <c r="AD446" s="1387"/>
      <c r="AE446" s="1387"/>
      <c r="AF446" s="1387"/>
      <c r="AG446" s="1387"/>
      <c r="AH446" s="1387"/>
      <c r="AI446" s="1387"/>
      <c r="AJ446" s="1387"/>
    </row>
    <row r="447" spans="4:36" ht="12.9"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1">
        <f>'Sources and Uses Budget'!B104/Application!AG430</f>
        <v>1301262.4054054054</v>
      </c>
      <c r="AD447" s="1341"/>
      <c r="AE447" s="1341"/>
      <c r="AF447" s="1341"/>
      <c r="AG447" s="1386"/>
      <c r="AH447" s="1386"/>
      <c r="AI447" s="1386"/>
      <c r="AJ447" s="1386"/>
    </row>
    <row r="448" spans="4:36" ht="12.9"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1">
        <f>'Sources and Uses Budget'!C104/Application!AG430</f>
        <v>1301262.4054054054</v>
      </c>
      <c r="AD448" s="1341"/>
      <c r="AE448" s="1341"/>
      <c r="AF448" s="1341"/>
      <c r="AG448" s="1386"/>
      <c r="AH448" s="1386"/>
      <c r="AI448" s="1386"/>
      <c r="AJ448" s="1386"/>
    </row>
    <row r="449" spans="1:38" ht="12.9"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1">
        <f>('Sources and Uses Budget'!S106+'Sources and Uses Budget'!T106)/Application!AG430</f>
        <v>1117232.7567567567</v>
      </c>
      <c r="AD449" s="1341"/>
      <c r="AE449" s="1341"/>
      <c r="AF449" s="1341"/>
      <c r="AG449" s="366"/>
      <c r="AH449" s="366"/>
      <c r="AI449" s="366"/>
      <c r="AJ449" s="366"/>
    </row>
    <row r="450" spans="1:38" ht="12.9"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 customHeight="1">
      <c r="A458" s="41"/>
      <c r="B458" s="41"/>
      <c r="C458" s="41"/>
      <c r="D458" s="1051" t="s">
        <v>2201</v>
      </c>
      <c r="E458" s="1348"/>
      <c r="F458" s="1348"/>
      <c r="G458" s="1348"/>
      <c r="H458" s="1348"/>
      <c r="I458" s="1348"/>
      <c r="J458" s="1348"/>
      <c r="K458" s="1348"/>
      <c r="L458" s="1348"/>
      <c r="M458" s="1348"/>
      <c r="N458" s="1348"/>
      <c r="O458" s="1348"/>
      <c r="P458" s="1348"/>
      <c r="Q458" s="1348"/>
      <c r="R458" s="1348"/>
      <c r="S458" s="1348"/>
      <c r="T458" s="1348"/>
      <c r="U458" s="1348"/>
      <c r="V458" s="1349"/>
      <c r="W458" s="1307" t="s">
        <v>131</v>
      </c>
      <c r="X458" s="1308"/>
      <c r="Y458" s="1309"/>
      <c r="Z458" s="311"/>
      <c r="AA458" s="311"/>
      <c r="AB458" s="311"/>
      <c r="AC458" s="311"/>
      <c r="AD458" s="311"/>
      <c r="AE458" s="311"/>
      <c r="AF458" s="311"/>
      <c r="AG458" s="311"/>
      <c r="AH458" s="311"/>
      <c r="AI458" s="311"/>
      <c r="AJ458" s="41"/>
      <c r="AK458" s="41"/>
      <c r="AL458" s="41"/>
    </row>
    <row r="459" spans="1:38" ht="12.9" customHeight="1">
      <c r="A459" s="41"/>
      <c r="B459" s="41"/>
      <c r="C459" s="41"/>
      <c r="D459" s="1051" t="s">
        <v>226</v>
      </c>
      <c r="E459" s="1348"/>
      <c r="F459" s="1348"/>
      <c r="G459" s="1348"/>
      <c r="H459" s="1348"/>
      <c r="I459" s="1348"/>
      <c r="J459" s="1348"/>
      <c r="K459" s="1348"/>
      <c r="L459" s="1348"/>
      <c r="M459" s="1348"/>
      <c r="N459" s="1348"/>
      <c r="O459" s="1348"/>
      <c r="P459" s="1348"/>
      <c r="Q459" s="1348"/>
      <c r="R459" s="1348"/>
      <c r="S459" s="1348"/>
      <c r="T459" s="1348"/>
      <c r="U459" s="1348"/>
      <c r="V459" s="1349"/>
      <c r="W459" s="1307" t="s">
        <v>131</v>
      </c>
      <c r="X459" s="1308"/>
      <c r="Y459" s="1309"/>
      <c r="Z459" s="311"/>
      <c r="AA459" s="311"/>
      <c r="AB459" s="311"/>
      <c r="AC459" s="311"/>
      <c r="AD459" s="311"/>
      <c r="AE459" s="311"/>
      <c r="AF459" s="311"/>
      <c r="AG459" s="311"/>
      <c r="AH459" s="311"/>
      <c r="AI459" s="311"/>
      <c r="AJ459" s="41"/>
      <c r="AK459" s="41"/>
      <c r="AL459" s="41"/>
    </row>
    <row r="460" spans="1:38" ht="12.9" customHeight="1">
      <c r="A460" s="41"/>
      <c r="B460" s="41"/>
      <c r="C460" s="41"/>
      <c r="D460" s="1051" t="s">
        <v>227</v>
      </c>
      <c r="E460" s="1348"/>
      <c r="F460" s="1348"/>
      <c r="G460" s="1348"/>
      <c r="H460" s="1348"/>
      <c r="I460" s="1348"/>
      <c r="J460" s="1348"/>
      <c r="K460" s="1348"/>
      <c r="L460" s="1348"/>
      <c r="M460" s="1348"/>
      <c r="N460" s="1348"/>
      <c r="O460" s="1348"/>
      <c r="P460" s="1348"/>
      <c r="Q460" s="1348"/>
      <c r="R460" s="1348"/>
      <c r="S460" s="1348"/>
      <c r="T460" s="1348"/>
      <c r="U460" s="1348"/>
      <c r="V460" s="1349"/>
      <c r="W460" s="1307">
        <v>18</v>
      </c>
      <c r="X460" s="1308"/>
      <c r="Y460" s="1309"/>
      <c r="Z460" s="311"/>
      <c r="AA460" s="311"/>
      <c r="AB460" s="311"/>
      <c r="AC460" s="311"/>
      <c r="AD460" s="311"/>
      <c r="AE460" s="311"/>
      <c r="AF460" s="311"/>
      <c r="AG460" s="311"/>
      <c r="AH460" s="311"/>
      <c r="AI460" s="311"/>
      <c r="AJ460" s="41"/>
      <c r="AK460" s="41"/>
      <c r="AL460" s="41"/>
    </row>
    <row r="461" spans="1:38" ht="12.9" customHeight="1">
      <c r="A461" s="41"/>
      <c r="B461" s="41"/>
      <c r="C461" s="41"/>
      <c r="D461" s="1051" t="s">
        <v>229</v>
      </c>
      <c r="E461" s="1348"/>
      <c r="F461" s="1348"/>
      <c r="G461" s="1348"/>
      <c r="H461" s="1348"/>
      <c r="I461" s="1348"/>
      <c r="J461" s="1348"/>
      <c r="K461" s="1348"/>
      <c r="L461" s="1348"/>
      <c r="M461" s="1348"/>
      <c r="N461" s="1348"/>
      <c r="O461" s="1348"/>
      <c r="P461" s="1348"/>
      <c r="Q461" s="1348"/>
      <c r="R461" s="1348"/>
      <c r="S461" s="1348"/>
      <c r="T461" s="1348"/>
      <c r="U461" s="1348"/>
      <c r="V461" s="1349"/>
      <c r="W461" s="1307" t="s">
        <v>131</v>
      </c>
      <c r="X461" s="1308"/>
      <c r="Y461" s="1309"/>
      <c r="Z461" s="311"/>
      <c r="AA461" s="311"/>
      <c r="AB461" s="311"/>
      <c r="AC461" s="311"/>
      <c r="AD461" s="311"/>
      <c r="AE461" s="311"/>
      <c r="AF461" s="311"/>
      <c r="AG461" s="311"/>
      <c r="AH461" s="311"/>
      <c r="AI461" s="311"/>
      <c r="AJ461" s="41"/>
      <c r="AK461" s="41"/>
      <c r="AL461" s="41"/>
    </row>
    <row r="462" spans="1:38" ht="12.9" customHeight="1">
      <c r="A462" s="41"/>
      <c r="B462" s="41"/>
      <c r="C462" s="41"/>
      <c r="D462" s="1345" t="s">
        <v>1154</v>
      </c>
      <c r="E462" s="1348"/>
      <c r="F462" s="1348"/>
      <c r="G462" s="1348"/>
      <c r="H462" s="1348"/>
      <c r="I462" s="1348"/>
      <c r="J462" s="1348"/>
      <c r="K462" s="1348"/>
      <c r="L462" s="1348"/>
      <c r="M462" s="1348"/>
      <c r="N462" s="1348"/>
      <c r="O462" s="1348"/>
      <c r="P462" s="1348"/>
      <c r="Q462" s="1348"/>
      <c r="R462" s="1348"/>
      <c r="S462" s="1348"/>
      <c r="T462" s="1348"/>
      <c r="U462" s="1348"/>
      <c r="V462" s="1349"/>
      <c r="W462" s="1307" t="s">
        <v>131</v>
      </c>
      <c r="X462" s="1308"/>
      <c r="Y462" s="1309"/>
      <c r="Z462" s="311"/>
      <c r="AA462" s="311"/>
      <c r="AB462" s="311"/>
      <c r="AC462" s="311"/>
      <c r="AD462" s="311"/>
      <c r="AE462" s="311"/>
      <c r="AF462" s="311"/>
      <c r="AG462" s="311"/>
      <c r="AH462" s="311"/>
      <c r="AI462" s="311"/>
      <c r="AJ462" s="41"/>
      <c r="AK462" s="41"/>
      <c r="AL462" s="41"/>
    </row>
    <row r="463" spans="1:38" ht="12.9" customHeight="1">
      <c r="A463" s="41"/>
      <c r="B463" s="41"/>
      <c r="C463" s="41"/>
      <c r="D463" s="1051" t="s">
        <v>233</v>
      </c>
      <c r="E463" s="1348"/>
      <c r="F463" s="1348"/>
      <c r="G463" s="1348"/>
      <c r="H463" s="1348"/>
      <c r="I463" s="1348"/>
      <c r="J463" s="1348"/>
      <c r="K463" s="1348"/>
      <c r="L463" s="1348"/>
      <c r="M463" s="1348"/>
      <c r="N463" s="1348"/>
      <c r="O463" s="1348"/>
      <c r="P463" s="1348"/>
      <c r="Q463" s="1348"/>
      <c r="R463" s="1348"/>
      <c r="S463" s="1348"/>
      <c r="T463" s="1348"/>
      <c r="U463" s="1348"/>
      <c r="V463" s="1349"/>
      <c r="W463" s="1307" t="s">
        <v>131</v>
      </c>
      <c r="X463" s="1308"/>
      <c r="Y463" s="1309"/>
      <c r="Z463" s="311"/>
      <c r="AA463" s="311"/>
      <c r="AB463" s="311"/>
      <c r="AC463" s="311"/>
      <c r="AD463" s="311"/>
      <c r="AE463" s="311"/>
      <c r="AF463" s="311"/>
      <c r="AG463" s="311"/>
      <c r="AH463" s="311"/>
      <c r="AI463" s="311"/>
      <c r="AJ463" s="41"/>
      <c r="AK463" s="41"/>
      <c r="AL463" s="41"/>
    </row>
    <row r="464" spans="1:38" ht="12.9" customHeight="1">
      <c r="A464" s="564"/>
      <c r="B464" s="564"/>
      <c r="C464" s="564"/>
      <c r="D464" s="1345" t="s">
        <v>1359</v>
      </c>
      <c r="E464" s="1052"/>
      <c r="F464" s="1052"/>
      <c r="G464" s="1052"/>
      <c r="H464" s="1052"/>
      <c r="I464" s="1052"/>
      <c r="J464" s="1052"/>
      <c r="K464" s="1052"/>
      <c r="L464" s="1052"/>
      <c r="M464" s="1052"/>
      <c r="N464" s="1052"/>
      <c r="O464" s="1052"/>
      <c r="P464" s="1052"/>
      <c r="Q464" s="1052"/>
      <c r="R464" s="1052"/>
      <c r="S464" s="1052"/>
      <c r="T464" s="1052"/>
      <c r="U464" s="1052"/>
      <c r="V464" s="1053"/>
      <c r="W464" s="1054" t="s">
        <v>131</v>
      </c>
      <c r="X464" s="1055"/>
      <c r="Y464" s="1056"/>
      <c r="Z464" s="565"/>
      <c r="AA464" s="565"/>
      <c r="AB464" s="565"/>
      <c r="AC464" s="565"/>
      <c r="AD464" s="566"/>
      <c r="AE464" s="566"/>
      <c r="AF464" s="566"/>
      <c r="AG464" s="566"/>
      <c r="AH464" s="566"/>
      <c r="AI464" s="566"/>
      <c r="AJ464" s="366"/>
    </row>
    <row r="465" spans="1:97" ht="12.9" customHeight="1">
      <c r="A465" s="41"/>
      <c r="B465" s="41"/>
      <c r="C465" s="41"/>
      <c r="D465" s="1051" t="s">
        <v>2346</v>
      </c>
      <c r="E465" s="1052"/>
      <c r="F465" s="1052"/>
      <c r="G465" s="1052"/>
      <c r="H465" s="1052"/>
      <c r="I465" s="1052"/>
      <c r="J465" s="1052"/>
      <c r="K465" s="1052"/>
      <c r="L465" s="1052"/>
      <c r="M465" s="1052"/>
      <c r="N465" s="1052"/>
      <c r="O465" s="1052"/>
      <c r="P465" s="1052"/>
      <c r="Q465" s="1052"/>
      <c r="R465" s="1052"/>
      <c r="S465" s="1052"/>
      <c r="T465" s="1052"/>
      <c r="U465" s="1052"/>
      <c r="V465" s="1053"/>
      <c r="W465" s="1054">
        <f>6+4</f>
        <v>10</v>
      </c>
      <c r="X465" s="1055"/>
      <c r="Y465" s="1056"/>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 customHeight="1">
      <c r="A466" s="41"/>
      <c r="B466" s="41"/>
      <c r="C466" s="41"/>
      <c r="D466" s="419" t="s">
        <v>296</v>
      </c>
      <c r="E466" s="420"/>
      <c r="F466" s="421"/>
      <c r="G466" s="1337" t="s">
        <v>2446</v>
      </c>
      <c r="H466" s="1338"/>
      <c r="I466" s="1338"/>
      <c r="J466" s="1338"/>
      <c r="K466" s="1338"/>
      <c r="L466" s="1338"/>
      <c r="M466" s="1338"/>
      <c r="N466" s="1338"/>
      <c r="O466" s="1338"/>
      <c r="P466" s="1338"/>
      <c r="Q466" s="1338"/>
      <c r="R466" s="1338"/>
      <c r="S466" s="1338"/>
      <c r="T466" s="1338"/>
      <c r="U466" s="1338"/>
      <c r="V466" s="1339"/>
      <c r="W466" s="1307">
        <v>36</v>
      </c>
      <c r="X466" s="1308"/>
      <c r="Y466" s="1309"/>
      <c r="Z466" s="311"/>
      <c r="AA466" s="311"/>
      <c r="AB466" s="311"/>
      <c r="AC466" s="311"/>
      <c r="AD466" s="311"/>
      <c r="AE466" s="311"/>
      <c r="AF466" s="311"/>
      <c r="AG466" s="311"/>
      <c r="AH466" s="311"/>
      <c r="AI466" s="311"/>
      <c r="AJ466" s="41"/>
      <c r="AK466" s="41"/>
      <c r="AL466" s="41"/>
    </row>
    <row r="467" spans="1:97" ht="12.9" customHeight="1">
      <c r="A467" s="41"/>
      <c r="B467" s="41"/>
      <c r="C467" s="41"/>
      <c r="D467" s="958" t="s">
        <v>1360</v>
      </c>
      <c r="E467" s="959"/>
      <c r="F467" s="959"/>
      <c r="G467" s="959"/>
      <c r="H467" s="959"/>
      <c r="I467" s="959"/>
      <c r="J467" s="959"/>
      <c r="K467" s="959"/>
      <c r="L467" s="959"/>
      <c r="M467" s="959"/>
      <c r="N467" s="959"/>
      <c r="O467" s="959"/>
      <c r="P467" s="959"/>
      <c r="Q467" s="959"/>
      <c r="R467" s="959"/>
      <c r="S467" s="959"/>
      <c r="T467" s="959"/>
      <c r="U467" s="959"/>
      <c r="V467" s="959"/>
      <c r="W467" s="959"/>
      <c r="X467" s="959"/>
      <c r="Y467" s="959"/>
      <c r="Z467" s="311"/>
      <c r="AA467" s="311"/>
      <c r="AB467" s="311"/>
      <c r="AC467" s="311"/>
      <c r="AD467" s="311"/>
      <c r="AE467" s="311"/>
      <c r="AF467" s="311"/>
      <c r="AG467" s="311"/>
      <c r="AH467" s="311"/>
      <c r="AI467" s="311"/>
      <c r="AJ467" s="41"/>
      <c r="AK467" s="41"/>
      <c r="AL467" s="41"/>
    </row>
    <row r="468" spans="1:97" ht="12.9" customHeight="1">
      <c r="A468" s="41"/>
      <c r="B468" s="41"/>
      <c r="C468" s="41"/>
      <c r="D468" s="1057" t="s">
        <v>131</v>
      </c>
      <c r="E468" s="1058"/>
      <c r="F468" s="1058"/>
      <c r="G468" s="1058"/>
      <c r="H468" s="1058"/>
      <c r="I468" s="1058"/>
      <c r="J468" s="1058"/>
      <c r="K468" s="1058"/>
      <c r="L468" s="1058"/>
      <c r="M468" s="1058"/>
      <c r="N468" s="1058"/>
      <c r="O468" s="1058"/>
      <c r="P468" s="1058"/>
      <c r="Q468" s="1058"/>
      <c r="R468" s="1058"/>
      <c r="S468" s="1058"/>
      <c r="T468" s="1058"/>
      <c r="U468" s="1058"/>
      <c r="V468" s="1058"/>
      <c r="W468" s="1058"/>
      <c r="X468" s="1058"/>
      <c r="Y468" s="105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 customHeight="1">
      <c r="A469" s="41"/>
      <c r="B469" s="41"/>
      <c r="C469" s="41"/>
      <c r="D469" s="1059"/>
      <c r="E469" s="1059"/>
      <c r="F469" s="1059"/>
      <c r="G469" s="1059"/>
      <c r="H469" s="1059"/>
      <c r="I469" s="1059"/>
      <c r="J469" s="1059"/>
      <c r="K469" s="1059"/>
      <c r="L469" s="1059"/>
      <c r="M469" s="1059"/>
      <c r="N469" s="1059"/>
      <c r="O469" s="1059"/>
      <c r="P469" s="1059"/>
      <c r="Q469" s="1059"/>
      <c r="R469" s="1059"/>
      <c r="S469" s="1059"/>
      <c r="T469" s="1059"/>
      <c r="U469" s="1059"/>
      <c r="V469" s="1059"/>
      <c r="W469" s="1059"/>
      <c r="X469" s="1059"/>
      <c r="Y469" s="105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 customHeight="1">
      <c r="A470" s="41"/>
      <c r="B470" s="41"/>
      <c r="C470" s="41"/>
      <c r="D470" s="1059"/>
      <c r="E470" s="1059"/>
      <c r="F470" s="1059"/>
      <c r="G470" s="1059"/>
      <c r="H470" s="1059"/>
      <c r="I470" s="1059"/>
      <c r="J470" s="1059"/>
      <c r="K470" s="1059"/>
      <c r="L470" s="1059"/>
      <c r="M470" s="1059"/>
      <c r="N470" s="1059"/>
      <c r="O470" s="1059"/>
      <c r="P470" s="1059"/>
      <c r="Q470" s="1059"/>
      <c r="R470" s="1059"/>
      <c r="S470" s="1059"/>
      <c r="T470" s="1059"/>
      <c r="U470" s="1059"/>
      <c r="V470" s="1059"/>
      <c r="W470" s="1059"/>
      <c r="X470" s="1059"/>
      <c r="Y470" s="105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1405" t="s">
        <v>1071</v>
      </c>
      <c r="B473" s="1405"/>
      <c r="C473" s="1405"/>
      <c r="D473" s="1405"/>
      <c r="E473" s="1405"/>
      <c r="F473" s="1405"/>
      <c r="G473" s="1405"/>
      <c r="H473" s="1405"/>
      <c r="I473" s="1405"/>
      <c r="J473" s="1405"/>
      <c r="K473" s="1405"/>
      <c r="L473" s="1405"/>
      <c r="M473" s="1405"/>
      <c r="N473" s="1405"/>
      <c r="O473" s="1405"/>
      <c r="P473" s="1405"/>
      <c r="Q473" s="1405"/>
      <c r="R473" s="1405"/>
      <c r="S473" s="1405"/>
      <c r="T473" s="1405"/>
      <c r="U473" s="1405"/>
      <c r="V473" s="1405"/>
      <c r="W473" s="1405"/>
      <c r="X473" s="1405"/>
      <c r="Y473" s="1405"/>
      <c r="Z473" s="1405"/>
      <c r="AA473" s="1405"/>
      <c r="AB473" s="1405"/>
      <c r="AC473" s="1405"/>
      <c r="AD473" s="1405"/>
      <c r="AE473" s="1405"/>
      <c r="AF473" s="1405"/>
      <c r="AG473" s="1405"/>
      <c r="AH473" s="1405"/>
      <c r="AI473" s="1405"/>
      <c r="AJ473" s="1405"/>
      <c r="AK473" s="1405"/>
      <c r="AL473" s="1405"/>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thickBot="1">
      <c r="A474" s="1406"/>
      <c r="B474" s="1406"/>
      <c r="C474" s="1406"/>
      <c r="D474" s="1406"/>
      <c r="E474" s="1406"/>
      <c r="F474" s="1406"/>
      <c r="G474" s="1406"/>
      <c r="H474" s="1406"/>
      <c r="I474" s="1406"/>
      <c r="J474" s="1406"/>
      <c r="K474" s="1406"/>
      <c r="L474" s="1406"/>
      <c r="M474" s="1406"/>
      <c r="N474" s="1406"/>
      <c r="O474" s="1406"/>
      <c r="P474" s="1406"/>
      <c r="Q474" s="1406"/>
      <c r="R474" s="1406"/>
      <c r="S474" s="1406"/>
      <c r="T474" s="1406"/>
      <c r="U474" s="1406"/>
      <c r="V474" s="1406"/>
      <c r="W474" s="1406"/>
      <c r="X474" s="1406"/>
      <c r="Y474" s="1406"/>
      <c r="Z474" s="1406"/>
      <c r="AA474" s="1406"/>
      <c r="AB474" s="1406"/>
      <c r="AC474" s="1406"/>
      <c r="AD474" s="1406"/>
      <c r="AE474" s="1406"/>
      <c r="AF474" s="1406"/>
      <c r="AG474" s="1406"/>
      <c r="AH474" s="1406"/>
      <c r="AI474" s="1406"/>
      <c r="AJ474" s="1406"/>
      <c r="AK474" s="1406"/>
      <c r="AL474" s="1406"/>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B478" s="8"/>
      <c r="C478" s="9"/>
      <c r="D478" s="9"/>
      <c r="E478" s="9"/>
      <c r="F478" s="9"/>
      <c r="G478" s="9"/>
      <c r="H478" s="9"/>
      <c r="I478" s="9"/>
      <c r="J478" s="9"/>
      <c r="K478" s="9"/>
      <c r="L478" s="9"/>
      <c r="M478" s="9"/>
      <c r="N478" s="9"/>
      <c r="O478" s="9"/>
      <c r="P478" s="52"/>
      <c r="Q478" s="1302" t="s">
        <v>251</v>
      </c>
      <c r="R478" s="1303"/>
      <c r="S478" s="1303"/>
      <c r="T478" s="1303"/>
      <c r="U478" s="1303"/>
      <c r="V478" s="1303"/>
      <c r="W478" s="1303"/>
      <c r="X478" s="1303"/>
      <c r="Y478" s="1303"/>
      <c r="Z478" s="1303"/>
      <c r="AA478" s="1303"/>
      <c r="AB478" s="1303"/>
      <c r="AC478" s="1303"/>
      <c r="AD478" s="1303"/>
      <c r="AE478" s="1303"/>
      <c r="AF478" s="1303"/>
      <c r="AG478" s="1303"/>
      <c r="AH478" s="1303"/>
      <c r="AI478" s="1303"/>
      <c r="AJ478" s="1303"/>
      <c r="AK478" s="1340"/>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B479" s="8" t="s">
        <v>252</v>
      </c>
      <c r="C479" s="9"/>
      <c r="D479" s="9"/>
      <c r="E479" s="9"/>
      <c r="F479" s="9"/>
      <c r="G479" s="9"/>
      <c r="H479" s="9"/>
      <c r="I479" s="9"/>
      <c r="J479" s="9"/>
      <c r="K479" s="9"/>
      <c r="L479" s="9"/>
      <c r="M479" s="9"/>
      <c r="N479" s="9"/>
      <c r="O479" s="9"/>
      <c r="P479" s="9"/>
      <c r="Q479" s="1299" t="s">
        <v>2447</v>
      </c>
      <c r="R479" s="1239"/>
      <c r="S479" s="1239"/>
      <c r="T479" s="1239"/>
      <c r="U479" s="1239"/>
      <c r="V479" s="1239"/>
      <c r="W479" s="1239"/>
      <c r="X479" s="1239"/>
      <c r="Y479" s="1239"/>
      <c r="Z479" s="1239"/>
      <c r="AA479" s="1239"/>
      <c r="AB479" s="1239"/>
      <c r="AC479" s="1239"/>
      <c r="AD479" s="1239"/>
      <c r="AE479" s="1239"/>
      <c r="AF479" s="1239"/>
      <c r="AG479" s="1239"/>
      <c r="AH479" s="1239"/>
      <c r="AI479" s="1239"/>
      <c r="AJ479" s="1239"/>
      <c r="AK479" s="1300"/>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8" t="s">
        <v>253</v>
      </c>
      <c r="C480" s="9"/>
      <c r="D480" s="9"/>
      <c r="E480" s="9"/>
      <c r="F480" s="9"/>
      <c r="G480" s="9"/>
      <c r="H480" s="9"/>
      <c r="I480" s="9"/>
      <c r="J480" s="9"/>
      <c r="K480" s="9"/>
      <c r="L480" s="9"/>
      <c r="M480" s="9"/>
      <c r="N480" s="9"/>
      <c r="O480" s="9"/>
      <c r="P480" s="9"/>
      <c r="Q480" s="1299" t="s">
        <v>2448</v>
      </c>
      <c r="R480" s="1239"/>
      <c r="S480" s="1239"/>
      <c r="T480" s="1239"/>
      <c r="U480" s="1239"/>
      <c r="V480" s="1239"/>
      <c r="W480" s="1239"/>
      <c r="X480" s="1239"/>
      <c r="Y480" s="1239"/>
      <c r="Z480" s="1239"/>
      <c r="AA480" s="1239"/>
      <c r="AB480" s="1239"/>
      <c r="AC480" s="1239"/>
      <c r="AD480" s="1239"/>
      <c r="AE480" s="1239"/>
      <c r="AF480" s="1239"/>
      <c r="AG480" s="1239"/>
      <c r="AH480" s="1239"/>
      <c r="AI480" s="1239"/>
      <c r="AJ480" s="1239"/>
      <c r="AK480" s="1300"/>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t="s">
        <v>254</v>
      </c>
      <c r="C481" s="9"/>
      <c r="D481" s="9"/>
      <c r="E481" s="9"/>
      <c r="F481" s="9"/>
      <c r="G481" s="9"/>
      <c r="H481" s="9"/>
      <c r="I481" s="9"/>
      <c r="J481" s="9"/>
      <c r="K481" s="9"/>
      <c r="L481" s="9"/>
      <c r="M481" s="9"/>
      <c r="N481" s="9"/>
      <c r="O481" s="9"/>
      <c r="P481" s="9"/>
      <c r="Q481" s="1299" t="s">
        <v>2449</v>
      </c>
      <c r="R481" s="1239"/>
      <c r="S481" s="1239"/>
      <c r="T481" s="1239"/>
      <c r="U481" s="1239"/>
      <c r="V481" s="1239"/>
      <c r="W481" s="1239"/>
      <c r="X481" s="1239"/>
      <c r="Y481" s="1239"/>
      <c r="Z481" s="1239"/>
      <c r="AA481" s="1239"/>
      <c r="AB481" s="1239"/>
      <c r="AC481" s="1239"/>
      <c r="AD481" s="1239"/>
      <c r="AE481" s="1239"/>
      <c r="AF481" s="1239"/>
      <c r="AG481" s="1239"/>
      <c r="AH481" s="1239"/>
      <c r="AI481" s="1239"/>
      <c r="AJ481" s="1239"/>
      <c r="AK481" s="130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1380" t="s">
        <v>255</v>
      </c>
      <c r="C482" s="1381"/>
      <c r="D482" s="1381"/>
      <c r="E482" s="1381"/>
      <c r="F482" s="1381"/>
      <c r="G482" s="1381"/>
      <c r="H482" s="1381"/>
      <c r="I482" s="1381"/>
      <c r="J482" s="1381"/>
      <c r="K482" s="1381"/>
      <c r="L482" s="1381"/>
      <c r="M482" s="1381"/>
      <c r="N482" s="1381"/>
      <c r="O482" s="1381"/>
      <c r="P482" s="1382"/>
      <c r="Q482" s="1318" t="s">
        <v>115</v>
      </c>
      <c r="R482" s="1319"/>
      <c r="S482" s="1322" t="s">
        <v>2450</v>
      </c>
      <c r="T482" s="1323"/>
      <c r="U482" s="1323"/>
      <c r="V482" s="1323"/>
      <c r="W482" s="1323"/>
      <c r="X482" s="1323"/>
      <c r="Y482" s="1323"/>
      <c r="Z482" s="1323"/>
      <c r="AA482" s="1323"/>
      <c r="AB482" s="1323"/>
      <c r="AC482" s="1323"/>
      <c r="AD482" s="1323"/>
      <c r="AE482" s="1323"/>
      <c r="AF482" s="1323"/>
      <c r="AG482" s="1323"/>
      <c r="AH482" s="1323"/>
      <c r="AI482" s="1323"/>
      <c r="AJ482" s="1323"/>
      <c r="AK482" s="132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1383"/>
      <c r="C483" s="1384"/>
      <c r="D483" s="1384"/>
      <c r="E483" s="1384"/>
      <c r="F483" s="1384"/>
      <c r="G483" s="1384"/>
      <c r="H483" s="1384"/>
      <c r="I483" s="1384"/>
      <c r="J483" s="1384"/>
      <c r="K483" s="1384"/>
      <c r="L483" s="1384"/>
      <c r="M483" s="1384"/>
      <c r="N483" s="1384"/>
      <c r="O483" s="1384"/>
      <c r="P483" s="1385"/>
      <c r="Q483" s="1320"/>
      <c r="R483" s="1321"/>
      <c r="S483" s="1325"/>
      <c r="T483" s="1326"/>
      <c r="U483" s="1326"/>
      <c r="V483" s="1326"/>
      <c r="W483" s="1326"/>
      <c r="X483" s="1326"/>
      <c r="Y483" s="1326"/>
      <c r="Z483" s="1326"/>
      <c r="AA483" s="1326"/>
      <c r="AB483" s="1326"/>
      <c r="AC483" s="1326"/>
      <c r="AD483" s="1326"/>
      <c r="AE483" s="1326"/>
      <c r="AF483" s="1326"/>
      <c r="AG483" s="1326"/>
      <c r="AH483" s="1326"/>
      <c r="AI483" s="1326"/>
      <c r="AJ483" s="1326"/>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39" t="s">
        <v>2334</v>
      </c>
      <c r="C484" s="821"/>
      <c r="D484" s="821"/>
      <c r="E484" s="821"/>
      <c r="F484" s="821"/>
      <c r="G484" s="821"/>
      <c r="H484" s="821"/>
      <c r="I484" s="821"/>
      <c r="J484" s="821"/>
      <c r="K484" s="821"/>
      <c r="L484" s="821"/>
      <c r="M484" s="821"/>
      <c r="N484" s="821"/>
      <c r="O484" s="821"/>
      <c r="P484" s="821"/>
      <c r="Q484" s="1328" t="s">
        <v>509</v>
      </c>
      <c r="R484" s="1329"/>
      <c r="S484" s="1329"/>
      <c r="T484" s="1329"/>
      <c r="U484" s="1329"/>
      <c r="V484" s="1329"/>
      <c r="W484" s="1329"/>
      <c r="X484" s="1329"/>
      <c r="Y484" s="1329"/>
      <c r="Z484" s="1329"/>
      <c r="AA484" s="1329"/>
      <c r="AB484" s="1329"/>
      <c r="AC484" s="1329"/>
      <c r="AD484" s="1329"/>
      <c r="AE484" s="1329"/>
      <c r="AF484" s="1329"/>
      <c r="AG484" s="1329"/>
      <c r="AH484" s="1329"/>
      <c r="AI484" s="1329"/>
      <c r="AJ484" s="1329"/>
      <c r="AK484" s="13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8" t="s">
        <v>256</v>
      </c>
      <c r="C485" s="9"/>
      <c r="D485" s="9"/>
      <c r="E485" s="9"/>
      <c r="F485" s="9"/>
      <c r="G485" s="9"/>
      <c r="H485" s="9"/>
      <c r="I485" s="9"/>
      <c r="J485" s="9"/>
      <c r="K485" s="9"/>
      <c r="L485" s="9"/>
      <c r="M485" s="9"/>
      <c r="N485" s="9"/>
      <c r="O485" s="9"/>
      <c r="P485" s="9"/>
      <c r="Q485" s="1299" t="s">
        <v>2451</v>
      </c>
      <c r="R485" s="1239"/>
      <c r="S485" s="1239"/>
      <c r="T485" s="1239"/>
      <c r="U485" s="1239"/>
      <c r="V485" s="1239"/>
      <c r="W485" s="1239"/>
      <c r="X485" s="1239"/>
      <c r="Y485" s="1239"/>
      <c r="Z485" s="1239"/>
      <c r="AA485" s="1239"/>
      <c r="AB485" s="1239"/>
      <c r="AC485" s="1239"/>
      <c r="AD485" s="1239"/>
      <c r="AE485" s="1239"/>
      <c r="AF485" s="1239"/>
      <c r="AG485" s="1239"/>
      <c r="AH485" s="1239"/>
      <c r="AI485" s="1239"/>
      <c r="AJ485" s="1239"/>
      <c r="AK485" s="13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8" t="s">
        <v>257</v>
      </c>
      <c r="C486" s="9"/>
      <c r="D486" s="9"/>
      <c r="E486" s="9"/>
      <c r="F486" s="9"/>
      <c r="G486" s="9"/>
      <c r="H486" s="9"/>
      <c r="I486" s="9"/>
      <c r="J486" s="9"/>
      <c r="K486" s="9"/>
      <c r="L486" s="9"/>
      <c r="M486" s="9"/>
      <c r="N486" s="9"/>
      <c r="O486" s="9"/>
      <c r="P486" s="9"/>
      <c r="Q486" s="1299">
        <v>0</v>
      </c>
      <c r="R486" s="1239"/>
      <c r="S486" s="1239"/>
      <c r="T486" s="1239"/>
      <c r="U486" s="1239"/>
      <c r="V486" s="1239"/>
      <c r="W486" s="1239"/>
      <c r="X486" s="1239"/>
      <c r="Y486" s="1239"/>
      <c r="Z486" s="1239"/>
      <c r="AA486" s="1239"/>
      <c r="AB486" s="1239"/>
      <c r="AC486" s="1239"/>
      <c r="AD486" s="1239"/>
      <c r="AE486" s="1239"/>
      <c r="AF486" s="1239"/>
      <c r="AG486" s="1239"/>
      <c r="AH486" s="1239"/>
      <c r="AI486" s="1239"/>
      <c r="AJ486" s="1239"/>
      <c r="AK486" s="13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214" t="s">
        <v>2076</v>
      </c>
      <c r="C487" s="9"/>
      <c r="D487" s="9"/>
      <c r="E487" s="9"/>
      <c r="F487" s="9"/>
      <c r="G487" s="9"/>
      <c r="H487" s="9"/>
      <c r="I487" s="9"/>
      <c r="J487" s="9"/>
      <c r="K487" s="9"/>
      <c r="L487" s="9"/>
      <c r="M487" s="9"/>
      <c r="N487" s="9"/>
      <c r="O487" s="9"/>
      <c r="P487" s="9"/>
      <c r="Q487" s="1299">
        <v>12</v>
      </c>
      <c r="R487" s="1239"/>
      <c r="S487" s="1239"/>
      <c r="T487" s="1239"/>
      <c r="U487" s="1239"/>
      <c r="V487" s="1239"/>
      <c r="W487" s="1239"/>
      <c r="X487" s="1239"/>
      <c r="Y487" s="1239"/>
      <c r="Z487" s="1239"/>
      <c r="AA487" s="1239"/>
      <c r="AB487" s="1239"/>
      <c r="AC487" s="1239"/>
      <c r="AD487" s="1239"/>
      <c r="AE487" s="1239"/>
      <c r="AF487" s="1239"/>
      <c r="AG487" s="1239"/>
      <c r="AH487" s="1239"/>
      <c r="AI487" s="1239"/>
      <c r="AJ487" s="1239"/>
      <c r="AK487" s="130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214" t="s">
        <v>2077</v>
      </c>
      <c r="C488" s="9"/>
      <c r="D488" s="9"/>
      <c r="E488" s="9"/>
      <c r="F488" s="9"/>
      <c r="G488" s="9"/>
      <c r="H488" s="9"/>
      <c r="I488" s="9"/>
      <c r="J488" s="9"/>
      <c r="K488" s="9"/>
      <c r="L488" s="9"/>
      <c r="M488" s="1240">
        <v>12</v>
      </c>
      <c r="N488" s="1241"/>
      <c r="O488" s="1241"/>
      <c r="P488" s="1242"/>
      <c r="Q488" s="214" t="s">
        <v>2078</v>
      </c>
      <c r="R488" s="9"/>
      <c r="S488" s="9"/>
      <c r="T488" s="9"/>
      <c r="U488" s="9"/>
      <c r="V488" s="9"/>
      <c r="W488" s="9"/>
      <c r="X488" s="9"/>
      <c r="Y488" s="9"/>
      <c r="Z488" s="9"/>
      <c r="AA488" s="9"/>
      <c r="AB488" s="9"/>
      <c r="AC488" s="9"/>
      <c r="AD488" s="9"/>
      <c r="AE488" s="9"/>
      <c r="AF488" s="9"/>
      <c r="AG488" s="9"/>
      <c r="AH488" s="1240">
        <v>0</v>
      </c>
      <c r="AI488" s="1241"/>
      <c r="AJ488" s="1241"/>
      <c r="AK488" s="124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2" t="s">
        <v>259</v>
      </c>
      <c r="AD492" s="1303"/>
      <c r="AE492" s="1303"/>
      <c r="AF492" s="1303"/>
      <c r="AG492" s="1303"/>
      <c r="AH492" s="1303"/>
      <c r="AI492" s="1303"/>
      <c r="AJ492" s="1303"/>
      <c r="AK492" s="134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2" t="s">
        <v>260</v>
      </c>
      <c r="AD493" s="1303"/>
      <c r="AE493" s="1303"/>
      <c r="AF493" s="1303"/>
      <c r="AG493" s="56" t="s">
        <v>261</v>
      </c>
      <c r="AH493" s="1303" t="s">
        <v>262</v>
      </c>
      <c r="AI493" s="1303"/>
      <c r="AJ493" s="1303"/>
      <c r="AK493" s="134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293" t="s">
        <v>263</v>
      </c>
      <c r="C494" s="1294"/>
      <c r="D494" s="1294"/>
      <c r="E494" s="1294"/>
      <c r="F494" s="1294"/>
      <c r="G494" s="1294"/>
      <c r="H494" s="1295"/>
      <c r="I494" s="7" t="s">
        <v>705</v>
      </c>
      <c r="J494" s="7"/>
      <c r="K494" s="7"/>
      <c r="L494" s="7"/>
      <c r="M494" s="7"/>
      <c r="N494" s="7"/>
      <c r="O494" s="7"/>
      <c r="P494" s="7"/>
      <c r="Q494" s="7"/>
      <c r="R494" s="7"/>
      <c r="S494" s="7"/>
      <c r="T494" s="7"/>
      <c r="U494" s="7"/>
      <c r="V494" s="7"/>
      <c r="W494" s="7"/>
      <c r="AC494" s="1284">
        <v>2</v>
      </c>
      <c r="AD494" s="1285"/>
      <c r="AE494" s="1285"/>
      <c r="AF494" s="1285"/>
      <c r="AG494" s="18" t="s">
        <v>261</v>
      </c>
      <c r="AH494" s="1151">
        <v>2023</v>
      </c>
      <c r="AI494" s="1151"/>
      <c r="AJ494" s="1151"/>
      <c r="AK494" s="115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1296"/>
      <c r="C495" s="1297"/>
      <c r="D495" s="1297"/>
      <c r="E495" s="1297"/>
      <c r="F495" s="1297"/>
      <c r="G495" s="1297"/>
      <c r="H495" s="1298"/>
      <c r="I495" s="54" t="s">
        <v>706</v>
      </c>
      <c r="J495" s="54"/>
      <c r="K495" s="54"/>
      <c r="L495" s="54"/>
      <c r="M495" s="54"/>
      <c r="N495" s="54"/>
      <c r="O495" s="54"/>
      <c r="P495" s="54"/>
      <c r="Q495" s="54"/>
      <c r="R495" s="54"/>
      <c r="S495" s="54"/>
      <c r="T495" s="54"/>
      <c r="U495" s="54"/>
      <c r="V495" s="54"/>
      <c r="W495" s="54"/>
      <c r="X495" s="54"/>
      <c r="Y495" s="54"/>
      <c r="Z495" s="54"/>
      <c r="AA495" s="54"/>
      <c r="AB495" s="54"/>
      <c r="AC495" s="1284">
        <v>5</v>
      </c>
      <c r="AD495" s="1285"/>
      <c r="AE495" s="1285"/>
      <c r="AF495" s="1285"/>
      <c r="AG495" s="47" t="s">
        <v>261</v>
      </c>
      <c r="AH495" s="1151">
        <v>2024</v>
      </c>
      <c r="AI495" s="1151"/>
      <c r="AJ495" s="1151"/>
      <c r="AK495" s="115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1293" t="s">
        <v>707</v>
      </c>
      <c r="C496" s="1294"/>
      <c r="D496" s="1294"/>
      <c r="E496" s="1294"/>
      <c r="F496" s="1294"/>
      <c r="G496" s="1294"/>
      <c r="H496" s="1295"/>
      <c r="I496" s="7" t="s">
        <v>708</v>
      </c>
      <c r="J496" s="7"/>
      <c r="K496" s="7"/>
      <c r="L496" s="7"/>
      <c r="M496" s="7"/>
      <c r="N496" s="7"/>
      <c r="O496" s="7"/>
      <c r="P496" s="7"/>
      <c r="Q496" s="7"/>
      <c r="R496" s="7"/>
      <c r="S496" s="7"/>
      <c r="T496" s="7"/>
      <c r="U496" s="7"/>
      <c r="V496" s="7"/>
      <c r="W496" s="7"/>
      <c r="AC496" s="1284" t="s">
        <v>131</v>
      </c>
      <c r="AD496" s="1285"/>
      <c r="AE496" s="1285"/>
      <c r="AF496" s="1285"/>
      <c r="AG496" s="18" t="s">
        <v>261</v>
      </c>
      <c r="AH496" s="1151" t="s">
        <v>131</v>
      </c>
      <c r="AI496" s="1151"/>
      <c r="AJ496" s="1151"/>
      <c r="AK496" s="115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6"/>
      <c r="C497" s="1297"/>
      <c r="D497" s="1297"/>
      <c r="E497" s="1297"/>
      <c r="F497" s="1297"/>
      <c r="G497" s="1297"/>
      <c r="H497" s="1298"/>
      <c r="I497" t="s">
        <v>709</v>
      </c>
      <c r="AC497" s="1284" t="s">
        <v>131</v>
      </c>
      <c r="AD497" s="1285"/>
      <c r="AE497" s="1285"/>
      <c r="AF497" s="1285"/>
      <c r="AG497" s="18" t="s">
        <v>261</v>
      </c>
      <c r="AH497" s="1151" t="s">
        <v>131</v>
      </c>
      <c r="AI497" s="1151"/>
      <c r="AJ497" s="1151"/>
      <c r="AK497" s="115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296"/>
      <c r="C498" s="1297"/>
      <c r="D498" s="1297"/>
      <c r="E498" s="1297"/>
      <c r="F498" s="1297"/>
      <c r="G498" s="1297"/>
      <c r="H498" s="1298"/>
      <c r="I498" t="s">
        <v>710</v>
      </c>
      <c r="AC498" s="1284">
        <v>2</v>
      </c>
      <c r="AD498" s="1285"/>
      <c r="AE498" s="1285"/>
      <c r="AF498" s="1285"/>
      <c r="AG498" s="18" t="s">
        <v>261</v>
      </c>
      <c r="AH498" s="1151">
        <v>2023</v>
      </c>
      <c r="AI498" s="1151"/>
      <c r="AJ498" s="1151"/>
      <c r="AK498" s="115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6"/>
      <c r="C499" s="1297"/>
      <c r="D499" s="1297"/>
      <c r="E499" s="1297"/>
      <c r="F499" s="1297"/>
      <c r="G499" s="1297"/>
      <c r="H499" s="1298"/>
      <c r="I499" t="s">
        <v>711</v>
      </c>
      <c r="AC499" s="1284">
        <v>5</v>
      </c>
      <c r="AD499" s="1285"/>
      <c r="AE499" s="1285"/>
      <c r="AF499" s="1285"/>
      <c r="AG499" s="18" t="s">
        <v>261</v>
      </c>
      <c r="AH499" s="1151">
        <v>2024</v>
      </c>
      <c r="AI499" s="1151"/>
      <c r="AJ499" s="1151"/>
      <c r="AK499" s="115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296"/>
      <c r="C500" s="1297"/>
      <c r="D500" s="1297"/>
      <c r="E500" s="1297"/>
      <c r="F500" s="1297"/>
      <c r="G500" s="1297"/>
      <c r="H500" s="1298"/>
      <c r="I500" s="41" t="s">
        <v>712</v>
      </c>
      <c r="AC500" s="1286">
        <v>5</v>
      </c>
      <c r="AD500" s="1287"/>
      <c r="AE500" s="1287"/>
      <c r="AF500" s="1287"/>
      <c r="AG500" s="18" t="s">
        <v>261</v>
      </c>
      <c r="AH500" s="1151">
        <v>2024</v>
      </c>
      <c r="AI500" s="1151"/>
      <c r="AJ500" s="1151"/>
      <c r="AK500" s="115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296"/>
      <c r="C501" s="1297"/>
      <c r="D501" s="1297"/>
      <c r="E501" s="1297"/>
      <c r="F501" s="1297"/>
      <c r="G501" s="1297"/>
      <c r="H501" s="1298"/>
      <c r="I501" s="414" t="s">
        <v>296</v>
      </c>
      <c r="J501" s="54"/>
      <c r="K501" s="54"/>
      <c r="L501" s="1335" t="s">
        <v>2452</v>
      </c>
      <c r="M501" s="1311"/>
      <c r="N501" s="1311"/>
      <c r="O501" s="1311"/>
      <c r="P501" s="1311"/>
      <c r="Q501" s="1311"/>
      <c r="R501" s="1311"/>
      <c r="S501" s="1311"/>
      <c r="T501" s="1311"/>
      <c r="U501" s="1311"/>
      <c r="V501" s="1311"/>
      <c r="W501" s="1311"/>
      <c r="X501" s="1311"/>
      <c r="Y501" s="1311"/>
      <c r="Z501" s="1311"/>
      <c r="AA501" s="1311"/>
      <c r="AB501" s="1336"/>
      <c r="AC501" s="1376">
        <v>2</v>
      </c>
      <c r="AD501" s="1377"/>
      <c r="AE501" s="1377"/>
      <c r="AF501" s="1377"/>
      <c r="AG501" s="47" t="s">
        <v>261</v>
      </c>
      <c r="AH501" s="1151">
        <v>2023</v>
      </c>
      <c r="AI501" s="1151"/>
      <c r="AJ501" s="1151"/>
      <c r="AK501" s="115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296"/>
      <c r="C502" s="1297"/>
      <c r="D502" s="1297"/>
      <c r="E502" s="1297"/>
      <c r="F502" s="1297"/>
      <c r="G502" s="1297"/>
      <c r="H502" s="1298"/>
      <c r="I502" s="41" t="s">
        <v>2079</v>
      </c>
      <c r="AC502" s="1411" t="s">
        <v>509</v>
      </c>
      <c r="AD502" s="1411"/>
      <c r="AE502" s="1411"/>
      <c r="AF502" s="1411"/>
      <c r="AG502" s="18"/>
      <c r="AH502" s="1041"/>
      <c r="AI502" s="1041"/>
      <c r="AJ502" s="1041"/>
      <c r="AK502" s="128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296"/>
      <c r="C503" s="1297"/>
      <c r="D503" s="1297"/>
      <c r="E503" s="1297"/>
      <c r="F503" s="1297"/>
      <c r="G503" s="1297"/>
      <c r="H503" s="1298"/>
      <c r="I503" t="s">
        <v>2080</v>
      </c>
      <c r="AC503" s="1286">
        <v>0</v>
      </c>
      <c r="AD503" s="1287"/>
      <c r="AE503" s="1287"/>
      <c r="AF503" s="1288"/>
      <c r="AG503" s="18"/>
      <c r="AH503" s="1041"/>
      <c r="AI503" s="1041"/>
      <c r="AJ503" s="1041"/>
      <c r="AK503" s="128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296"/>
      <c r="C504" s="1297"/>
      <c r="D504" s="1297"/>
      <c r="E504" s="1297"/>
      <c r="F504" s="1297"/>
      <c r="G504" s="1297"/>
      <c r="H504" s="1298"/>
      <c r="I504" t="s">
        <v>2081</v>
      </c>
      <c r="AC504" s="840"/>
      <c r="AD504" s="841"/>
      <c r="AE504" s="841"/>
      <c r="AF504" s="842"/>
      <c r="AG504" s="18"/>
      <c r="AH504" s="1"/>
      <c r="AI504" s="1"/>
      <c r="AJ504" s="1"/>
      <c r="AK504" s="8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296"/>
      <c r="C505" s="1297"/>
      <c r="D505" s="1297"/>
      <c r="E505" s="1297"/>
      <c r="F505" s="1297"/>
      <c r="G505" s="1297"/>
      <c r="H505" s="1298"/>
      <c r="I505" s="844" t="s">
        <v>2082</v>
      </c>
      <c r="J505" s="54"/>
      <c r="K505" s="54"/>
      <c r="L505" s="54"/>
      <c r="M505" s="54"/>
      <c r="N505" s="54"/>
      <c r="O505" s="54"/>
      <c r="P505" s="54"/>
      <c r="Q505" s="54"/>
      <c r="R505" s="54"/>
      <c r="S505" s="54"/>
      <c r="T505" s="54"/>
      <c r="U505" s="54"/>
      <c r="V505" s="54"/>
      <c r="W505" s="54"/>
      <c r="X505" s="54"/>
      <c r="Y505" s="54"/>
      <c r="Z505" s="54"/>
      <c r="AA505" s="54"/>
      <c r="AB505" s="54"/>
      <c r="AC505" s="1304">
        <v>0</v>
      </c>
      <c r="AD505" s="1305"/>
      <c r="AE505" s="1305"/>
      <c r="AF505" s="1306"/>
      <c r="AG505" s="47"/>
      <c r="AH505" s="1354"/>
      <c r="AI505" s="1354"/>
      <c r="AJ505" s="1354"/>
      <c r="AK505" s="135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293" t="s">
        <v>713</v>
      </c>
      <c r="C506" s="1294"/>
      <c r="D506" s="1294"/>
      <c r="E506" s="1294"/>
      <c r="F506" s="1294"/>
      <c r="G506" s="1294"/>
      <c r="H506" s="1295"/>
      <c r="I506" s="7" t="s">
        <v>714</v>
      </c>
      <c r="J506" s="7"/>
      <c r="K506" s="7"/>
      <c r="L506" s="7"/>
      <c r="M506" s="7"/>
      <c r="N506" s="7"/>
      <c r="O506" s="7"/>
      <c r="P506" s="7"/>
      <c r="Q506" s="7"/>
      <c r="R506" s="7"/>
      <c r="S506" s="7"/>
      <c r="T506" s="7"/>
      <c r="U506" s="7"/>
      <c r="V506" s="7"/>
      <c r="W506" s="7"/>
      <c r="AC506" s="1284">
        <v>4</v>
      </c>
      <c r="AD506" s="1285"/>
      <c r="AE506" s="1285"/>
      <c r="AF506" s="1285"/>
      <c r="AG506" s="18" t="s">
        <v>261</v>
      </c>
      <c r="AH506" s="1151">
        <v>2023</v>
      </c>
      <c r="AI506" s="1151"/>
      <c r="AJ506" s="1151"/>
      <c r="AK506" s="115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296"/>
      <c r="C507" s="1297"/>
      <c r="D507" s="1297"/>
      <c r="E507" s="1297"/>
      <c r="F507" s="1297"/>
      <c r="G507" s="1297"/>
      <c r="H507" s="1298"/>
      <c r="I507" t="s">
        <v>715</v>
      </c>
      <c r="AC507" s="1284">
        <v>4</v>
      </c>
      <c r="AD507" s="1285"/>
      <c r="AE507" s="1285"/>
      <c r="AF507" s="1285"/>
      <c r="AG507" s="18" t="s">
        <v>261</v>
      </c>
      <c r="AH507" s="1151">
        <v>2023</v>
      </c>
      <c r="AI507" s="1151"/>
      <c r="AJ507" s="1151"/>
      <c r="AK507" s="115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296"/>
      <c r="C508" s="1297"/>
      <c r="D508" s="1297"/>
      <c r="E508" s="1297"/>
      <c r="F508" s="1297"/>
      <c r="G508" s="1297"/>
      <c r="H508" s="1298"/>
      <c r="I508" s="54" t="s">
        <v>716</v>
      </c>
      <c r="J508" s="54"/>
      <c r="K508" s="54"/>
      <c r="L508" s="54"/>
      <c r="M508" s="54"/>
      <c r="N508" s="54"/>
      <c r="O508" s="54"/>
      <c r="P508" s="54"/>
      <c r="Q508" s="54"/>
      <c r="R508" s="54"/>
      <c r="S508" s="54"/>
      <c r="T508" s="54"/>
      <c r="U508" s="54"/>
      <c r="V508" s="54"/>
      <c r="W508" s="54"/>
      <c r="X508" s="54"/>
      <c r="Y508" s="54"/>
      <c r="Z508" s="54"/>
      <c r="AA508" s="54"/>
      <c r="AB508" s="54"/>
      <c r="AC508" s="1284">
        <v>5</v>
      </c>
      <c r="AD508" s="1285"/>
      <c r="AE508" s="1285"/>
      <c r="AF508" s="1285"/>
      <c r="AG508" s="47" t="s">
        <v>261</v>
      </c>
      <c r="AH508" s="1151">
        <v>2024</v>
      </c>
      <c r="AI508" s="1151"/>
      <c r="AJ508" s="1151"/>
      <c r="AK508" s="115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3" t="s">
        <v>717</v>
      </c>
      <c r="C509" s="1294"/>
      <c r="D509" s="1294"/>
      <c r="E509" s="1294"/>
      <c r="F509" s="1294"/>
      <c r="G509" s="1294"/>
      <c r="H509" s="1295"/>
      <c r="I509" s="7" t="s">
        <v>714</v>
      </c>
      <c r="J509" s="7"/>
      <c r="K509" s="7"/>
      <c r="L509" s="7"/>
      <c r="M509" s="7"/>
      <c r="N509" s="7"/>
      <c r="O509" s="7"/>
      <c r="P509" s="7"/>
      <c r="Q509" s="7"/>
      <c r="R509" s="7"/>
      <c r="S509" s="7"/>
      <c r="T509" s="7"/>
      <c r="U509" s="7"/>
      <c r="V509" s="7"/>
      <c r="W509" s="7"/>
      <c r="X509" s="7"/>
      <c r="Y509" s="7"/>
      <c r="Z509" s="7"/>
      <c r="AA509" s="7"/>
      <c r="AB509" s="7"/>
      <c r="AC509" s="1352">
        <v>4</v>
      </c>
      <c r="AD509" s="1353"/>
      <c r="AE509" s="1353"/>
      <c r="AF509" s="1353"/>
      <c r="AG509" s="230" t="s">
        <v>261</v>
      </c>
      <c r="AH509" s="1151">
        <v>2023</v>
      </c>
      <c r="AI509" s="1151"/>
      <c r="AJ509" s="1151"/>
      <c r="AK509" s="115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296"/>
      <c r="C510" s="1297"/>
      <c r="D510" s="1297"/>
      <c r="E510" s="1297"/>
      <c r="F510" s="1297"/>
      <c r="G510" s="1297"/>
      <c r="H510" s="1298"/>
      <c r="I510" t="s">
        <v>715</v>
      </c>
      <c r="AC510" s="1284">
        <v>4</v>
      </c>
      <c r="AD510" s="1285"/>
      <c r="AE510" s="1285"/>
      <c r="AF510" s="1285"/>
      <c r="AG510" s="18" t="s">
        <v>261</v>
      </c>
      <c r="AH510" s="1151">
        <v>2023</v>
      </c>
      <c r="AI510" s="1151"/>
      <c r="AJ510" s="1151"/>
      <c r="AK510" s="115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66"/>
      <c r="C511" s="1367"/>
      <c r="D511" s="1367"/>
      <c r="E511" s="1367"/>
      <c r="F511" s="1367"/>
      <c r="G511" s="1367"/>
      <c r="H511" s="1368"/>
      <c r="I511" s="54" t="s">
        <v>716</v>
      </c>
      <c r="J511" s="54"/>
      <c r="K511" s="54"/>
      <c r="L511" s="54"/>
      <c r="M511" s="54"/>
      <c r="N511" s="54"/>
      <c r="O511" s="54"/>
      <c r="P511" s="54"/>
      <c r="Q511" s="54"/>
      <c r="R511" s="54"/>
      <c r="S511" s="54"/>
      <c r="T511" s="54"/>
      <c r="U511" s="54"/>
      <c r="V511" s="54"/>
      <c r="W511" s="54"/>
      <c r="X511" s="54"/>
      <c r="Y511" s="54"/>
      <c r="Z511" s="54"/>
      <c r="AA511" s="54"/>
      <c r="AB511" s="54"/>
      <c r="AC511" s="1284">
        <v>5</v>
      </c>
      <c r="AD511" s="1285"/>
      <c r="AE511" s="1285"/>
      <c r="AF511" s="1285"/>
      <c r="AG511" s="47" t="s">
        <v>261</v>
      </c>
      <c r="AH511" s="1151">
        <v>2026</v>
      </c>
      <c r="AI511" s="1151"/>
      <c r="AJ511" s="1151"/>
      <c r="AK511" s="115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3" t="s">
        <v>718</v>
      </c>
      <c r="C512" s="1294"/>
      <c r="D512" s="1294"/>
      <c r="E512" s="1294"/>
      <c r="F512" s="1294"/>
      <c r="G512" s="1294"/>
      <c r="H512" s="1295"/>
      <c r="I512" s="6" t="s">
        <v>719</v>
      </c>
      <c r="J512" s="7"/>
      <c r="K512" s="7"/>
      <c r="L512" s="7"/>
      <c r="M512" s="7"/>
      <c r="N512" s="7"/>
      <c r="O512" s="1335" t="s">
        <v>2509</v>
      </c>
      <c r="P512" s="1311"/>
      <c r="Q512" s="1311"/>
      <c r="R512" s="1311"/>
      <c r="S512" s="1311"/>
      <c r="T512" s="1311"/>
      <c r="U512" s="1311"/>
      <c r="V512" s="1311"/>
      <c r="W512" s="1311"/>
      <c r="X512" s="1311"/>
      <c r="Y512" s="1311"/>
      <c r="Z512" s="1311"/>
      <c r="AA512" s="1311"/>
      <c r="AB512" s="64"/>
      <c r="AC512" s="1352" t="s">
        <v>131</v>
      </c>
      <c r="AD512" s="1353"/>
      <c r="AE512" s="1353"/>
      <c r="AF512" s="1353"/>
      <c r="AG512" s="230" t="s">
        <v>261</v>
      </c>
      <c r="AH512" s="1151" t="s">
        <v>131</v>
      </c>
      <c r="AI512" s="1151"/>
      <c r="AJ512" s="1151"/>
      <c r="AK512" s="115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296"/>
      <c r="C513" s="1297"/>
      <c r="D513" s="1297"/>
      <c r="E513" s="1297"/>
      <c r="F513" s="1297"/>
      <c r="G513" s="1297"/>
      <c r="H513" s="1298"/>
      <c r="I513" s="204" t="s">
        <v>720</v>
      </c>
      <c r="AB513" s="71"/>
      <c r="AC513" s="1284">
        <v>7</v>
      </c>
      <c r="AD513" s="1285"/>
      <c r="AE513" s="1285"/>
      <c r="AF513" s="1285"/>
      <c r="AG513" s="18" t="s">
        <v>261</v>
      </c>
      <c r="AH513" s="1151">
        <v>2017</v>
      </c>
      <c r="AI513" s="1151"/>
      <c r="AJ513" s="1151"/>
      <c r="AK513" s="115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296"/>
      <c r="C514" s="1297"/>
      <c r="D514" s="1297"/>
      <c r="E514" s="1297"/>
      <c r="F514" s="1297"/>
      <c r="G514" s="1297"/>
      <c r="H514" s="1298"/>
      <c r="I514" s="53" t="s">
        <v>721</v>
      </c>
      <c r="J514" s="54"/>
      <c r="K514" s="54"/>
      <c r="L514" s="54"/>
      <c r="M514" s="54"/>
      <c r="N514" s="54"/>
      <c r="O514" s="54"/>
      <c r="P514" s="54"/>
      <c r="Q514" s="54"/>
      <c r="R514" s="54"/>
      <c r="S514" s="54"/>
      <c r="T514" s="54"/>
      <c r="U514" s="54"/>
      <c r="V514" s="54"/>
      <c r="W514" s="54"/>
      <c r="X514" s="54"/>
      <c r="Y514" s="54"/>
      <c r="Z514" s="54"/>
      <c r="AA514" s="54"/>
      <c r="AB514" s="55"/>
      <c r="AC514" s="1284">
        <v>5</v>
      </c>
      <c r="AD514" s="1285"/>
      <c r="AE514" s="1285"/>
      <c r="AF514" s="1285"/>
      <c r="AG514" s="47" t="s">
        <v>261</v>
      </c>
      <c r="AH514" s="1151">
        <v>2024</v>
      </c>
      <c r="AI514" s="1151"/>
      <c r="AJ514" s="1151"/>
      <c r="AK514" s="1152"/>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6"/>
      <c r="C515" s="1297"/>
      <c r="D515" s="1297"/>
      <c r="E515" s="1297"/>
      <c r="F515" s="1297"/>
      <c r="G515" s="1297"/>
      <c r="H515" s="1298"/>
      <c r="I515" s="7" t="s">
        <v>722</v>
      </c>
      <c r="J515" s="7"/>
      <c r="K515" s="7"/>
      <c r="L515" s="7"/>
      <c r="M515" s="7"/>
      <c r="N515" s="7"/>
      <c r="O515" s="1335" t="s">
        <v>2453</v>
      </c>
      <c r="P515" s="1311"/>
      <c r="Q515" s="1311"/>
      <c r="R515" s="1311"/>
      <c r="S515" s="1311"/>
      <c r="T515" s="1311"/>
      <c r="U515" s="1311"/>
      <c r="V515" s="1311"/>
      <c r="W515" s="1311"/>
      <c r="X515" s="1311"/>
      <c r="Y515" s="1311"/>
      <c r="Z515" s="1311"/>
      <c r="AA515" s="1311"/>
      <c r="AC515" s="1284" t="s">
        <v>131</v>
      </c>
      <c r="AD515" s="1285"/>
      <c r="AE515" s="1285"/>
      <c r="AF515" s="1285"/>
      <c r="AG515" s="18" t="s">
        <v>261</v>
      </c>
      <c r="AH515" s="1151" t="s">
        <v>131</v>
      </c>
      <c r="AI515" s="1151"/>
      <c r="AJ515" s="1151"/>
      <c r="AK515" s="1152"/>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296"/>
      <c r="C516" s="1297"/>
      <c r="D516" s="1297"/>
      <c r="E516" s="1297"/>
      <c r="F516" s="1297"/>
      <c r="G516" s="1297"/>
      <c r="H516" s="1298"/>
      <c r="I516" t="s">
        <v>720</v>
      </c>
      <c r="AC516" s="1284">
        <v>8</v>
      </c>
      <c r="AD516" s="1285"/>
      <c r="AE516" s="1285"/>
      <c r="AF516" s="1285"/>
      <c r="AG516" s="18" t="s">
        <v>261</v>
      </c>
      <c r="AH516" s="1151">
        <v>2017</v>
      </c>
      <c r="AI516" s="1151"/>
      <c r="AJ516" s="1151"/>
      <c r="AK516" s="1152"/>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296"/>
      <c r="C517" s="1297"/>
      <c r="D517" s="1297"/>
      <c r="E517" s="1297"/>
      <c r="F517" s="1297"/>
      <c r="G517" s="1297"/>
      <c r="H517" s="1298"/>
      <c r="I517" s="54" t="s">
        <v>721</v>
      </c>
      <c r="J517" s="54"/>
      <c r="K517" s="54"/>
      <c r="L517" s="54"/>
      <c r="M517" s="54"/>
      <c r="N517" s="54"/>
      <c r="O517" s="54"/>
      <c r="P517" s="54"/>
      <c r="Q517" s="54"/>
      <c r="R517" s="54"/>
      <c r="S517" s="54"/>
      <c r="T517" s="54"/>
      <c r="U517" s="54"/>
      <c r="V517" s="54"/>
      <c r="W517" s="54"/>
      <c r="X517" s="54"/>
      <c r="Y517" s="54"/>
      <c r="Z517" s="54"/>
      <c r="AA517" s="54"/>
      <c r="AB517" s="54"/>
      <c r="AC517" s="1284">
        <v>10</v>
      </c>
      <c r="AD517" s="1285"/>
      <c r="AE517" s="1285"/>
      <c r="AF517" s="1285"/>
      <c r="AG517" s="47" t="s">
        <v>261</v>
      </c>
      <c r="AH517" s="1151">
        <v>2018</v>
      </c>
      <c r="AI517" s="1151"/>
      <c r="AJ517" s="1151"/>
      <c r="AK517" s="1152"/>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296"/>
      <c r="C518" s="1297"/>
      <c r="D518" s="1297"/>
      <c r="E518" s="1297"/>
      <c r="F518" s="1297"/>
      <c r="G518" s="1297"/>
      <c r="H518" s="1298"/>
      <c r="I518" s="7" t="s">
        <v>722</v>
      </c>
      <c r="J518" s="7"/>
      <c r="K518" s="7"/>
      <c r="L518" s="7"/>
      <c r="M518" s="7"/>
      <c r="N518" s="7"/>
      <c r="O518" s="1335" t="s">
        <v>2454</v>
      </c>
      <c r="P518" s="1311"/>
      <c r="Q518" s="1311"/>
      <c r="R518" s="1311"/>
      <c r="S518" s="1311"/>
      <c r="T518" s="1311"/>
      <c r="U518" s="1311"/>
      <c r="V518" s="1311"/>
      <c r="W518" s="1311"/>
      <c r="X518" s="1311"/>
      <c r="Y518" s="1311"/>
      <c r="Z518" s="1311"/>
      <c r="AA518" s="1311"/>
      <c r="AC518" s="1284" t="s">
        <v>131</v>
      </c>
      <c r="AD518" s="1285"/>
      <c r="AE518" s="1285"/>
      <c r="AF518" s="1285"/>
      <c r="AG518" s="18" t="s">
        <v>261</v>
      </c>
      <c r="AH518" s="1151" t="s">
        <v>131</v>
      </c>
      <c r="AI518" s="1151"/>
      <c r="AJ518" s="1151"/>
      <c r="AK518" s="1152"/>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296"/>
      <c r="C519" s="1297"/>
      <c r="D519" s="1297"/>
      <c r="E519" s="1297"/>
      <c r="F519" s="1297"/>
      <c r="G519" s="1297"/>
      <c r="H519" s="1298"/>
      <c r="I519" t="s">
        <v>720</v>
      </c>
      <c r="AC519" s="1284">
        <v>7</v>
      </c>
      <c r="AD519" s="1285"/>
      <c r="AE519" s="1285"/>
      <c r="AF519" s="1285"/>
      <c r="AG519" s="18" t="s">
        <v>261</v>
      </c>
      <c r="AH519" s="1151">
        <v>2019</v>
      </c>
      <c r="AI519" s="1151"/>
      <c r="AJ519" s="1151"/>
      <c r="AK519" s="1152"/>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296"/>
      <c r="C520" s="1297"/>
      <c r="D520" s="1297"/>
      <c r="E520" s="1297"/>
      <c r="F520" s="1297"/>
      <c r="G520" s="1297"/>
      <c r="H520" s="1298"/>
      <c r="I520" s="54" t="s">
        <v>721</v>
      </c>
      <c r="J520" s="54"/>
      <c r="K520" s="54"/>
      <c r="L520" s="54"/>
      <c r="M520" s="54"/>
      <c r="N520" s="54"/>
      <c r="O520" s="54"/>
      <c r="P520" s="54"/>
      <c r="Q520" s="54"/>
      <c r="R520" s="54"/>
      <c r="S520" s="54"/>
      <c r="T520" s="54"/>
      <c r="U520" s="54"/>
      <c r="V520" s="54"/>
      <c r="W520" s="54"/>
      <c r="X520" s="54"/>
      <c r="Y520" s="54"/>
      <c r="Z520" s="54"/>
      <c r="AA520" s="54"/>
      <c r="AB520" s="54"/>
      <c r="AC520" s="1284">
        <v>5</v>
      </c>
      <c r="AD520" s="1285"/>
      <c r="AE520" s="1285"/>
      <c r="AF520" s="1285"/>
      <c r="AG520" s="47" t="s">
        <v>261</v>
      </c>
      <c r="AH520" s="1151">
        <v>2024</v>
      </c>
      <c r="AI520" s="1151"/>
      <c r="AJ520" s="1151"/>
      <c r="AK520" s="1152"/>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296"/>
      <c r="C521" s="1297"/>
      <c r="D521" s="1297"/>
      <c r="E521" s="1297"/>
      <c r="F521" s="1297"/>
      <c r="G521" s="1297"/>
      <c r="H521" s="1298"/>
      <c r="I521" s="7" t="s">
        <v>722</v>
      </c>
      <c r="J521" s="7"/>
      <c r="K521" s="7"/>
      <c r="L521" s="7"/>
      <c r="M521" s="7"/>
      <c r="N521" s="7"/>
      <c r="O521" s="1335" t="s">
        <v>2510</v>
      </c>
      <c r="P521" s="1311"/>
      <c r="Q521" s="1311"/>
      <c r="R521" s="1311"/>
      <c r="S521" s="1311"/>
      <c r="T521" s="1311"/>
      <c r="U521" s="1311"/>
      <c r="V521" s="1311"/>
      <c r="W521" s="1311"/>
      <c r="X521" s="1311"/>
      <c r="Y521" s="1311"/>
      <c r="Z521" s="1311"/>
      <c r="AA521" s="1311"/>
      <c r="AC521" s="1284" t="s">
        <v>131</v>
      </c>
      <c r="AD521" s="1285"/>
      <c r="AE521" s="1285"/>
      <c r="AF521" s="1285"/>
      <c r="AG521" s="18" t="s">
        <v>261</v>
      </c>
      <c r="AH521" s="1151" t="s">
        <v>131</v>
      </c>
      <c r="AI521" s="1151"/>
      <c r="AJ521" s="1151"/>
      <c r="AK521" s="1152"/>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296"/>
      <c r="C522" s="1297"/>
      <c r="D522" s="1297"/>
      <c r="E522" s="1297"/>
      <c r="F522" s="1297"/>
      <c r="G522" s="1297"/>
      <c r="H522" s="1298"/>
      <c r="I522" t="s">
        <v>720</v>
      </c>
      <c r="AC522" s="1284">
        <v>5</v>
      </c>
      <c r="AD522" s="1285"/>
      <c r="AE522" s="1285"/>
      <c r="AF522" s="1285"/>
      <c r="AG522" s="18" t="s">
        <v>261</v>
      </c>
      <c r="AH522" s="1151">
        <v>2022</v>
      </c>
      <c r="AI522" s="1151"/>
      <c r="AJ522" s="1151"/>
      <c r="AK522" s="1152"/>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296"/>
      <c r="C523" s="1297"/>
      <c r="D523" s="1297"/>
      <c r="E523" s="1297"/>
      <c r="F523" s="1297"/>
      <c r="G523" s="1297"/>
      <c r="H523" s="1298"/>
      <c r="I523" s="54" t="s">
        <v>721</v>
      </c>
      <c r="J523" s="54"/>
      <c r="K523" s="54"/>
      <c r="L523" s="54"/>
      <c r="M523" s="54"/>
      <c r="N523" s="54"/>
      <c r="O523" s="54"/>
      <c r="P523" s="54"/>
      <c r="Q523" s="54"/>
      <c r="R523" s="54"/>
      <c r="S523" s="54"/>
      <c r="T523" s="54"/>
      <c r="U523" s="54"/>
      <c r="V523" s="54"/>
      <c r="W523" s="54"/>
      <c r="X523" s="54"/>
      <c r="Y523" s="54"/>
      <c r="Z523" s="54"/>
      <c r="AA523" s="54"/>
      <c r="AB523" s="54"/>
      <c r="AC523" s="1284">
        <v>5</v>
      </c>
      <c r="AD523" s="1285"/>
      <c r="AE523" s="1285"/>
      <c r="AF523" s="1285"/>
      <c r="AG523" s="47" t="s">
        <v>261</v>
      </c>
      <c r="AH523" s="1151">
        <v>2024</v>
      </c>
      <c r="AI523" s="1151"/>
      <c r="AJ523" s="1151"/>
      <c r="AK523" s="1152"/>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296"/>
      <c r="C524" s="1297"/>
      <c r="D524" s="1297"/>
      <c r="E524" s="1297"/>
      <c r="F524" s="1297"/>
      <c r="G524" s="1297"/>
      <c r="H524" s="1298"/>
      <c r="I524" s="7" t="s">
        <v>722</v>
      </c>
      <c r="J524" s="7"/>
      <c r="K524" s="7"/>
      <c r="L524" s="7"/>
      <c r="M524" s="7"/>
      <c r="N524" s="7"/>
      <c r="O524" s="1335" t="s">
        <v>591</v>
      </c>
      <c r="P524" s="1311"/>
      <c r="Q524" s="1311"/>
      <c r="R524" s="1311"/>
      <c r="S524" s="1311"/>
      <c r="T524" s="1311"/>
      <c r="U524" s="1311"/>
      <c r="V524" s="1311"/>
      <c r="W524" s="1311"/>
      <c r="X524" s="1311"/>
      <c r="Y524" s="1311"/>
      <c r="Z524" s="1311"/>
      <c r="AA524" s="1311"/>
      <c r="AC524" s="1284" t="s">
        <v>131</v>
      </c>
      <c r="AD524" s="1285"/>
      <c r="AE524" s="1285"/>
      <c r="AF524" s="1285"/>
      <c r="AG524" s="18" t="s">
        <v>261</v>
      </c>
      <c r="AH524" s="1151" t="s">
        <v>131</v>
      </c>
      <c r="AI524" s="1151"/>
      <c r="AJ524" s="1151"/>
      <c r="AK524" s="1152"/>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296"/>
      <c r="C525" s="1297"/>
      <c r="D525" s="1297"/>
      <c r="E525" s="1297"/>
      <c r="F525" s="1297"/>
      <c r="G525" s="1297"/>
      <c r="H525" s="1298"/>
      <c r="I525" t="s">
        <v>720</v>
      </c>
      <c r="AC525" s="1284" t="s">
        <v>131</v>
      </c>
      <c r="AD525" s="1285"/>
      <c r="AE525" s="1285"/>
      <c r="AF525" s="1285"/>
      <c r="AG525" s="47" t="s">
        <v>261</v>
      </c>
      <c r="AH525" s="1151" t="s">
        <v>131</v>
      </c>
      <c r="AI525" s="1151"/>
      <c r="AJ525" s="1151"/>
      <c r="AK525" s="1152"/>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296"/>
      <c r="C526" s="1297"/>
      <c r="D526" s="1297"/>
      <c r="E526" s="1297"/>
      <c r="F526" s="1297"/>
      <c r="G526" s="1297"/>
      <c r="H526" s="1298"/>
      <c r="I526" s="54" t="s">
        <v>721</v>
      </c>
      <c r="J526" s="54"/>
      <c r="K526" s="54"/>
      <c r="L526" s="54"/>
      <c r="M526" s="54"/>
      <c r="N526" s="54"/>
      <c r="O526" s="54"/>
      <c r="P526" s="54"/>
      <c r="Q526" s="54"/>
      <c r="R526" s="54"/>
      <c r="S526" s="54"/>
      <c r="T526" s="54"/>
      <c r="U526" s="54"/>
      <c r="V526" s="54"/>
      <c r="W526" s="54"/>
      <c r="X526" s="54"/>
      <c r="Y526" s="54"/>
      <c r="Z526" s="54"/>
      <c r="AA526" s="54"/>
      <c r="AB526" s="54"/>
      <c r="AC526" s="1284" t="s">
        <v>131</v>
      </c>
      <c r="AD526" s="1285"/>
      <c r="AE526" s="1285"/>
      <c r="AF526" s="1285"/>
      <c r="AG526" s="18" t="s">
        <v>261</v>
      </c>
      <c r="AH526" s="1151" t="s">
        <v>131</v>
      </c>
      <c r="AI526" s="1151"/>
      <c r="AJ526" s="1151"/>
      <c r="AK526" s="1152"/>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296"/>
      <c r="C527" s="1297"/>
      <c r="D527" s="1297"/>
      <c r="E527" s="1297"/>
      <c r="F527" s="1297"/>
      <c r="G527" s="1297"/>
      <c r="H527" s="1298"/>
      <c r="I527" s="7" t="s">
        <v>722</v>
      </c>
      <c r="J527" s="7"/>
      <c r="K527" s="7"/>
      <c r="L527" s="7"/>
      <c r="M527" s="7"/>
      <c r="N527" s="7"/>
      <c r="O527" s="1335" t="s">
        <v>591</v>
      </c>
      <c r="P527" s="1311"/>
      <c r="Q527" s="1311"/>
      <c r="R527" s="1311"/>
      <c r="S527" s="1311"/>
      <c r="T527" s="1311"/>
      <c r="U527" s="1311"/>
      <c r="V527" s="1311"/>
      <c r="W527" s="1311"/>
      <c r="X527" s="1311"/>
      <c r="Y527" s="1311"/>
      <c r="Z527" s="1311"/>
      <c r="AA527" s="1311"/>
      <c r="AC527" s="1284" t="s">
        <v>131</v>
      </c>
      <c r="AD527" s="1285"/>
      <c r="AE527" s="1285"/>
      <c r="AF527" s="1285"/>
      <c r="AG527" s="47" t="s">
        <v>261</v>
      </c>
      <c r="AH527" s="1151" t="s">
        <v>131</v>
      </c>
      <c r="AI527" s="1151"/>
      <c r="AJ527" s="1151"/>
      <c r="AK527" s="1152"/>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296"/>
      <c r="C528" s="1297"/>
      <c r="D528" s="1297"/>
      <c r="E528" s="1297"/>
      <c r="F528" s="1297"/>
      <c r="G528" s="1297"/>
      <c r="H528" s="1298"/>
      <c r="I528" t="s">
        <v>720</v>
      </c>
      <c r="AC528" s="1284" t="s">
        <v>131</v>
      </c>
      <c r="AD528" s="1285"/>
      <c r="AE528" s="1285"/>
      <c r="AF528" s="1285"/>
      <c r="AG528" s="18" t="s">
        <v>261</v>
      </c>
      <c r="AH528" s="1151" t="s">
        <v>131</v>
      </c>
      <c r="AI528" s="1151"/>
      <c r="AJ528" s="1151"/>
      <c r="AK528" s="1152"/>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296"/>
      <c r="C529" s="1297"/>
      <c r="D529" s="1297"/>
      <c r="E529" s="1297"/>
      <c r="F529" s="1297"/>
      <c r="G529" s="1297"/>
      <c r="H529" s="1298"/>
      <c r="I529" s="54" t="s">
        <v>721</v>
      </c>
      <c r="J529" s="54"/>
      <c r="K529" s="54"/>
      <c r="L529" s="54"/>
      <c r="M529" s="54"/>
      <c r="N529" s="54"/>
      <c r="O529" s="54"/>
      <c r="P529" s="54"/>
      <c r="Q529" s="54"/>
      <c r="R529" s="54"/>
      <c r="S529" s="54"/>
      <c r="T529" s="54"/>
      <c r="U529" s="54"/>
      <c r="V529" s="54"/>
      <c r="W529" s="54"/>
      <c r="X529" s="54"/>
      <c r="Y529" s="54"/>
      <c r="Z529" s="54"/>
      <c r="AA529" s="54"/>
      <c r="AB529" s="54"/>
      <c r="AC529" s="1284" t="s">
        <v>131</v>
      </c>
      <c r="AD529" s="1285"/>
      <c r="AE529" s="1285"/>
      <c r="AF529" s="1285"/>
      <c r="AG529" s="47" t="s">
        <v>261</v>
      </c>
      <c r="AH529" s="1151" t="s">
        <v>131</v>
      </c>
      <c r="AI529" s="1151"/>
      <c r="AJ529" s="1151"/>
      <c r="AK529" s="1152"/>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 customHeight="1">
      <c r="B530" s="1296"/>
      <c r="C530" s="1297"/>
      <c r="D530" s="1297"/>
      <c r="E530" s="1297"/>
      <c r="F530" s="1297"/>
      <c r="G530" s="1297"/>
      <c r="H530" s="1298"/>
      <c r="I530" s="7" t="s">
        <v>769</v>
      </c>
      <c r="J530" s="7"/>
      <c r="K530" s="7"/>
      <c r="L530" s="7"/>
      <c r="M530" s="7"/>
      <c r="N530" s="7"/>
      <c r="O530" s="7"/>
      <c r="P530" s="7"/>
      <c r="Q530" s="7"/>
      <c r="R530" s="7"/>
      <c r="S530" s="7"/>
      <c r="T530" s="7"/>
      <c r="U530" s="7"/>
      <c r="V530" s="7"/>
      <c r="W530" s="7"/>
      <c r="AC530" s="1284">
        <v>7</v>
      </c>
      <c r="AD530" s="1285"/>
      <c r="AE530" s="1285"/>
      <c r="AF530" s="1285"/>
      <c r="AG530" s="47" t="s">
        <v>261</v>
      </c>
      <c r="AH530" s="1151">
        <v>2024</v>
      </c>
      <c r="AI530" s="1151"/>
      <c r="AJ530" s="1151"/>
      <c r="AK530" s="1152"/>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 customHeight="1">
      <c r="B531" s="1296"/>
      <c r="C531" s="1297"/>
      <c r="D531" s="1297"/>
      <c r="E531" s="1297"/>
      <c r="F531" s="1297"/>
      <c r="G531" s="1297"/>
      <c r="H531" s="1298"/>
      <c r="I531" t="s">
        <v>770</v>
      </c>
      <c r="AC531" s="1284">
        <v>5</v>
      </c>
      <c r="AD531" s="1285"/>
      <c r="AE531" s="1285"/>
      <c r="AF531" s="1285"/>
      <c r="AG531" s="18" t="s">
        <v>261</v>
      </c>
      <c r="AH531" s="1151">
        <v>2024</v>
      </c>
      <c r="AI531" s="1151"/>
      <c r="AJ531" s="1151"/>
      <c r="AK531" s="1152"/>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 customHeight="1">
      <c r="B532" s="1296"/>
      <c r="C532" s="1297"/>
      <c r="D532" s="1297"/>
      <c r="E532" s="1297"/>
      <c r="F532" s="1297"/>
      <c r="G532" s="1297"/>
      <c r="H532" s="1298"/>
      <c r="I532" t="s">
        <v>771</v>
      </c>
      <c r="AC532" s="1284">
        <v>11</v>
      </c>
      <c r="AD532" s="1285"/>
      <c r="AE532" s="1285"/>
      <c r="AF532" s="1285"/>
      <c r="AG532" s="47" t="s">
        <v>261</v>
      </c>
      <c r="AH532" s="1151">
        <v>2025</v>
      </c>
      <c r="AI532" s="1151"/>
      <c r="AJ532" s="1151"/>
      <c r="AK532" s="1152"/>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296"/>
      <c r="C533" s="1297"/>
      <c r="D533" s="1297"/>
      <c r="E533" s="1297"/>
      <c r="F533" s="1297"/>
      <c r="G533" s="1297"/>
      <c r="H533" s="1298"/>
      <c r="I533" t="s">
        <v>772</v>
      </c>
      <c r="AC533" s="1284">
        <v>11</v>
      </c>
      <c r="AD533" s="1285"/>
      <c r="AE533" s="1285"/>
      <c r="AF533" s="1285"/>
      <c r="AG533" s="47" t="s">
        <v>261</v>
      </c>
      <c r="AH533" s="1151">
        <v>2025</v>
      </c>
      <c r="AI533" s="1151"/>
      <c r="AJ533" s="1151"/>
      <c r="AK533" s="1152"/>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66"/>
      <c r="C534" s="1367"/>
      <c r="D534" s="1367"/>
      <c r="E534" s="1367"/>
      <c r="F534" s="1367"/>
      <c r="G534" s="1367"/>
      <c r="H534" s="1368"/>
      <c r="I534" s="54" t="s">
        <v>1426</v>
      </c>
      <c r="J534" s="54"/>
      <c r="K534" s="54"/>
      <c r="L534" s="54"/>
      <c r="M534" s="54"/>
      <c r="N534" s="54"/>
      <c r="O534" s="54"/>
      <c r="P534" s="54"/>
      <c r="Q534" s="54"/>
      <c r="R534" s="54"/>
      <c r="S534" s="54"/>
      <c r="T534" s="54"/>
      <c r="U534" s="54"/>
      <c r="V534" s="54"/>
      <c r="W534" s="54"/>
      <c r="X534" s="54"/>
      <c r="Y534" s="54"/>
      <c r="Z534" s="54"/>
      <c r="AA534" s="54"/>
      <c r="AB534" s="54"/>
      <c r="AC534" s="1284">
        <v>2</v>
      </c>
      <c r="AD534" s="1285"/>
      <c r="AE534" s="1285"/>
      <c r="AF534" s="1285"/>
      <c r="AG534" s="47" t="s">
        <v>261</v>
      </c>
      <c r="AH534" s="1151">
        <v>2026</v>
      </c>
      <c r="AI534" s="1151"/>
      <c r="AJ534" s="1151"/>
      <c r="AK534" s="1152"/>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A536" s="977" t="s">
        <v>525</v>
      </c>
      <c r="B536" s="977"/>
      <c r="C536" s="977"/>
      <c r="D536" s="977"/>
      <c r="E536" s="977"/>
      <c r="F536" s="977"/>
      <c r="G536" s="977"/>
      <c r="H536" s="977"/>
      <c r="I536" s="977"/>
      <c r="J536" s="977"/>
      <c r="K536" s="977"/>
      <c r="L536" s="977"/>
      <c r="M536" s="977"/>
      <c r="N536" s="977"/>
      <c r="O536" s="977"/>
      <c r="P536" s="977"/>
      <c r="Q536" s="977"/>
      <c r="R536" s="977"/>
      <c r="S536" s="977"/>
      <c r="T536" s="977"/>
      <c r="U536" s="977"/>
      <c r="V536" s="977"/>
      <c r="W536" s="977"/>
      <c r="X536" s="977"/>
      <c r="Y536" s="977"/>
      <c r="Z536" s="977"/>
      <c r="AA536" s="977"/>
      <c r="AB536" s="977"/>
      <c r="AC536" s="977"/>
      <c r="AD536" s="977"/>
      <c r="AE536" s="977"/>
      <c r="AF536" s="977"/>
      <c r="AG536" s="977"/>
      <c r="AH536" s="977"/>
      <c r="AI536" s="977"/>
      <c r="AJ536" s="977"/>
      <c r="AK536" s="977"/>
      <c r="AL536" s="977"/>
      <c r="AM536" s="977"/>
      <c r="AN536" s="977"/>
      <c r="AO536" s="977"/>
      <c r="AP536" s="977"/>
      <c r="AQ536" s="977"/>
      <c r="AR536" s="977"/>
      <c r="AS536" s="977"/>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A537" s="977"/>
      <c r="B537" s="977"/>
      <c r="C537" s="977"/>
      <c r="D537" s="977"/>
      <c r="E537" s="977"/>
      <c r="F537" s="977"/>
      <c r="G537" s="977"/>
      <c r="H537" s="977"/>
      <c r="I537" s="977"/>
      <c r="J537" s="977"/>
      <c r="K537" s="977"/>
      <c r="L537" s="977"/>
      <c r="M537" s="977"/>
      <c r="N537" s="977"/>
      <c r="O537" s="977"/>
      <c r="P537" s="977"/>
      <c r="Q537" s="977"/>
      <c r="R537" s="977"/>
      <c r="S537" s="977"/>
      <c r="T537" s="977"/>
      <c r="U537" s="977"/>
      <c r="V537" s="977"/>
      <c r="W537" s="977"/>
      <c r="X537" s="977"/>
      <c r="Y537" s="977"/>
      <c r="Z537" s="977"/>
      <c r="AA537" s="977"/>
      <c r="AB537" s="977"/>
      <c r="AC537" s="977"/>
      <c r="AD537" s="977"/>
      <c r="AE537" s="977"/>
      <c r="AF537" s="977"/>
      <c r="AG537" s="977"/>
      <c r="AH537" s="977"/>
      <c r="AI537" s="977"/>
      <c r="AJ537" s="977"/>
      <c r="AK537" s="977"/>
      <c r="AL537" s="977"/>
      <c r="AM537" s="977"/>
      <c r="AN537" s="977"/>
      <c r="AO537" s="977"/>
      <c r="AP537" s="977"/>
      <c r="AQ537" s="977"/>
      <c r="AR537" s="977"/>
      <c r="AS537" s="977"/>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B542" s="845"/>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 customHeight="1">
      <c r="B543" s="1293" t="s">
        <v>2311</v>
      </c>
      <c r="C543" s="1294"/>
      <c r="D543" s="1294"/>
      <c r="E543" s="1294"/>
      <c r="F543" s="1294"/>
      <c r="G543" s="1294"/>
      <c r="H543" s="1294"/>
      <c r="I543" s="1294"/>
      <c r="J543" s="1294"/>
      <c r="K543" s="1294"/>
      <c r="L543" s="1294"/>
      <c r="M543" s="1417" t="s">
        <v>2285</v>
      </c>
      <c r="N543" s="1417"/>
      <c r="O543" s="1417"/>
      <c r="P543" s="1417"/>
      <c r="Q543" s="1293" t="s">
        <v>467</v>
      </c>
      <c r="R543" s="1294"/>
      <c r="S543" s="1295"/>
      <c r="T543" s="1293" t="s">
        <v>2083</v>
      </c>
      <c r="U543" s="1294"/>
      <c r="V543" s="1295"/>
      <c r="W543" s="1293" t="s">
        <v>774</v>
      </c>
      <c r="X543" s="1294"/>
      <c r="Y543" s="1295"/>
      <c r="Z543" s="1293" t="s">
        <v>2085</v>
      </c>
      <c r="AA543" s="1294"/>
      <c r="AB543" s="1294"/>
      <c r="AC543" s="1294"/>
      <c r="AD543" s="1295"/>
      <c r="AE543" s="1293" t="s">
        <v>2084</v>
      </c>
      <c r="AF543" s="1294"/>
      <c r="AG543" s="1294"/>
      <c r="AH543" s="1295"/>
      <c r="AI543" s="1293" t="s">
        <v>2086</v>
      </c>
      <c r="AJ543" s="1294"/>
      <c r="AK543" s="1294"/>
      <c r="AL543" s="1295"/>
      <c r="AM543" s="1293" t="s">
        <v>775</v>
      </c>
      <c r="AN543" s="1294"/>
      <c r="AO543" s="1294"/>
      <c r="AP543" s="1294"/>
      <c r="AQ543" s="1294"/>
      <c r="AR543" s="1294"/>
      <c r="AS543" s="1295"/>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 customHeight="1">
      <c r="B544" s="1296"/>
      <c r="C544" s="1297"/>
      <c r="D544" s="1297"/>
      <c r="E544" s="1297"/>
      <c r="F544" s="1297"/>
      <c r="G544" s="1297"/>
      <c r="H544" s="1297"/>
      <c r="I544" s="1297"/>
      <c r="J544" s="1297"/>
      <c r="K544" s="1297"/>
      <c r="L544" s="1297"/>
      <c r="M544" s="1417"/>
      <c r="N544" s="1417"/>
      <c r="O544" s="1417"/>
      <c r="P544" s="1417"/>
      <c r="Q544" s="1296"/>
      <c r="R544" s="1297"/>
      <c r="S544" s="1298"/>
      <c r="T544" s="1296"/>
      <c r="U544" s="1297"/>
      <c r="V544" s="1298"/>
      <c r="W544" s="1296"/>
      <c r="X544" s="1297"/>
      <c r="Y544" s="1298"/>
      <c r="Z544" s="1296"/>
      <c r="AA544" s="1297"/>
      <c r="AB544" s="1297"/>
      <c r="AC544" s="1297"/>
      <c r="AD544" s="1298"/>
      <c r="AE544" s="1296"/>
      <c r="AF544" s="1297"/>
      <c r="AG544" s="1297"/>
      <c r="AH544" s="1298"/>
      <c r="AI544" s="1296"/>
      <c r="AJ544" s="1297"/>
      <c r="AK544" s="1297"/>
      <c r="AL544" s="1298"/>
      <c r="AM544" s="1296"/>
      <c r="AN544" s="1297"/>
      <c r="AO544" s="1297"/>
      <c r="AP544" s="1297"/>
      <c r="AQ544" s="1297"/>
      <c r="AR544" s="1297"/>
      <c r="AS544" s="1298"/>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 customHeight="1">
      <c r="B545" s="1366"/>
      <c r="C545" s="1367"/>
      <c r="D545" s="1367"/>
      <c r="E545" s="1367"/>
      <c r="F545" s="1367"/>
      <c r="G545" s="1367"/>
      <c r="H545" s="1367"/>
      <c r="I545" s="1367"/>
      <c r="J545" s="1367"/>
      <c r="K545" s="1367"/>
      <c r="L545" s="1367"/>
      <c r="M545" s="1417"/>
      <c r="N545" s="1417"/>
      <c r="O545" s="1417"/>
      <c r="P545" s="1417"/>
      <c r="Q545" s="1366"/>
      <c r="R545" s="1367"/>
      <c r="S545" s="1368"/>
      <c r="T545" s="1366"/>
      <c r="U545" s="1367"/>
      <c r="V545" s="1368"/>
      <c r="W545" s="1366"/>
      <c r="X545" s="1367"/>
      <c r="Y545" s="1368"/>
      <c r="Z545" s="1366"/>
      <c r="AA545" s="1367"/>
      <c r="AB545" s="1367"/>
      <c r="AC545" s="1367"/>
      <c r="AD545" s="1368"/>
      <c r="AE545" s="1366"/>
      <c r="AF545" s="1367"/>
      <c r="AG545" s="1367"/>
      <c r="AH545" s="1368"/>
      <c r="AI545" s="1366"/>
      <c r="AJ545" s="1367"/>
      <c r="AK545" s="1367"/>
      <c r="AL545" s="1368"/>
      <c r="AM545" s="1366"/>
      <c r="AN545" s="1367"/>
      <c r="AO545" s="1367"/>
      <c r="AP545" s="1367"/>
      <c r="AQ545" s="1367"/>
      <c r="AR545" s="1367"/>
      <c r="AS545" s="136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 customHeight="1">
      <c r="B546" s="57" t="s">
        <v>942</v>
      </c>
      <c r="C546" s="1412" t="s">
        <v>2455</v>
      </c>
      <c r="D546" s="1412"/>
      <c r="E546" s="1412"/>
      <c r="F546" s="1412"/>
      <c r="G546" s="1412"/>
      <c r="H546" s="1412"/>
      <c r="I546" s="1412"/>
      <c r="J546" s="1412"/>
      <c r="K546" s="1412"/>
      <c r="L546" s="1412"/>
      <c r="M546" s="1413" t="s">
        <v>2295</v>
      </c>
      <c r="N546" s="1413"/>
      <c r="O546" s="1413"/>
      <c r="P546" s="1413"/>
      <c r="Q546" s="1291">
        <v>25</v>
      </c>
      <c r="R546" s="1291"/>
      <c r="S546" s="1292"/>
      <c r="T546" s="1290">
        <v>0</v>
      </c>
      <c r="U546" s="1291"/>
      <c r="V546" s="1292"/>
      <c r="W546" s="1274">
        <v>8.0159999999999995E-2</v>
      </c>
      <c r="X546" s="1275"/>
      <c r="Y546" s="1276"/>
      <c r="Z546" s="1277" t="s">
        <v>2456</v>
      </c>
      <c r="AA546" s="1277"/>
      <c r="AB546" s="1277"/>
      <c r="AC546" s="1277"/>
      <c r="AD546" s="1277"/>
      <c r="AE546" s="1278">
        <v>1</v>
      </c>
      <c r="AF546" s="1279"/>
      <c r="AG546" s="1279"/>
      <c r="AH546" s="1280"/>
      <c r="AI546" s="1281">
        <v>0</v>
      </c>
      <c r="AJ546" s="1282"/>
      <c r="AK546" s="1282"/>
      <c r="AL546" s="1283"/>
      <c r="AM546" s="1167">
        <v>37114750</v>
      </c>
      <c r="AN546" s="1168"/>
      <c r="AO546" s="1168"/>
      <c r="AP546" s="1168"/>
      <c r="AQ546" s="1168"/>
      <c r="AR546" s="1168"/>
      <c r="AS546" s="1169"/>
      <c r="AT546" s="95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 customHeight="1">
      <c r="B547" s="58" t="s">
        <v>943</v>
      </c>
      <c r="C547" s="1412" t="s">
        <v>2454</v>
      </c>
      <c r="D547" s="1412"/>
      <c r="E547" s="1412"/>
      <c r="F547" s="1412"/>
      <c r="G547" s="1412"/>
      <c r="H547" s="1412"/>
      <c r="I547" s="1412"/>
      <c r="J547" s="1412"/>
      <c r="K547" s="1412"/>
      <c r="L547" s="1412"/>
      <c r="M547" s="1413" t="s">
        <v>2297</v>
      </c>
      <c r="N547" s="1413"/>
      <c r="O547" s="1413"/>
      <c r="P547" s="1413"/>
      <c r="Q547" s="1290">
        <f>55*12</f>
        <v>660</v>
      </c>
      <c r="R547" s="1291"/>
      <c r="S547" s="1292"/>
      <c r="T547" s="1290">
        <v>0</v>
      </c>
      <c r="U547" s="1291"/>
      <c r="V547" s="1292"/>
      <c r="W547" s="1274">
        <v>0.03</v>
      </c>
      <c r="X547" s="1275"/>
      <c r="Y547" s="1276"/>
      <c r="Z547" s="1277" t="s">
        <v>2459</v>
      </c>
      <c r="AA547" s="1277"/>
      <c r="AB547" s="1277"/>
      <c r="AC547" s="1277"/>
      <c r="AD547" s="1277"/>
      <c r="AE547" s="1278">
        <v>2</v>
      </c>
      <c r="AF547" s="1279"/>
      <c r="AG547" s="1279"/>
      <c r="AH547" s="1280"/>
      <c r="AI547" s="1281">
        <v>0</v>
      </c>
      <c r="AJ547" s="1282"/>
      <c r="AK547" s="1282"/>
      <c r="AL547" s="1283"/>
      <c r="AM547" s="1167">
        <v>1400000</v>
      </c>
      <c r="AN547" s="1168"/>
      <c r="AO547" s="1168"/>
      <c r="AP547" s="1168"/>
      <c r="AQ547" s="1168"/>
      <c r="AR547" s="1168"/>
      <c r="AS547" s="1169"/>
      <c r="AT547" s="952"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 customHeight="1">
      <c r="B548" s="58" t="s">
        <v>949</v>
      </c>
      <c r="C548" s="1412" t="s">
        <v>2458</v>
      </c>
      <c r="D548" s="1412"/>
      <c r="E548" s="1412"/>
      <c r="F548" s="1412"/>
      <c r="G548" s="1412"/>
      <c r="H548" s="1412"/>
      <c r="I548" s="1412"/>
      <c r="J548" s="1412"/>
      <c r="K548" s="1412"/>
      <c r="L548" s="1412"/>
      <c r="M548" s="1413" t="s">
        <v>2297</v>
      </c>
      <c r="N548" s="1413"/>
      <c r="O548" s="1413"/>
      <c r="P548" s="1413"/>
      <c r="Q548" s="1290">
        <f>57*12</f>
        <v>684</v>
      </c>
      <c r="R548" s="1291"/>
      <c r="S548" s="1292"/>
      <c r="T548" s="1290">
        <v>0</v>
      </c>
      <c r="U548" s="1291"/>
      <c r="V548" s="1292"/>
      <c r="W548" s="1274">
        <v>0.03</v>
      </c>
      <c r="X548" s="1275"/>
      <c r="Y548" s="1276"/>
      <c r="Z548" s="1277" t="s">
        <v>2459</v>
      </c>
      <c r="AA548" s="1277"/>
      <c r="AB548" s="1277"/>
      <c r="AC548" s="1277"/>
      <c r="AD548" s="1277"/>
      <c r="AE548" s="1278">
        <v>3</v>
      </c>
      <c r="AF548" s="1279"/>
      <c r="AG548" s="1279"/>
      <c r="AH548" s="1280"/>
      <c r="AI548" s="1281">
        <v>0</v>
      </c>
      <c r="AJ548" s="1282"/>
      <c r="AK548" s="1282"/>
      <c r="AL548" s="1283"/>
      <c r="AM548" s="1167">
        <v>1000000</v>
      </c>
      <c r="AN548" s="1168"/>
      <c r="AO548" s="1168"/>
      <c r="AP548" s="1168"/>
      <c r="AQ548" s="1168"/>
      <c r="AR548" s="1168"/>
      <c r="AS548" s="1169"/>
      <c r="AT548" s="952"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 customHeight="1">
      <c r="B549" s="58" t="s">
        <v>458</v>
      </c>
      <c r="C549" s="1412" t="s">
        <v>2453</v>
      </c>
      <c r="D549" s="1412"/>
      <c r="E549" s="1412"/>
      <c r="F549" s="1412"/>
      <c r="G549" s="1412"/>
      <c r="H549" s="1412"/>
      <c r="I549" s="1412"/>
      <c r="J549" s="1412"/>
      <c r="K549" s="1412"/>
      <c r="L549" s="1412"/>
      <c r="M549" s="1413" t="s">
        <v>2297</v>
      </c>
      <c r="N549" s="1413"/>
      <c r="O549" s="1413"/>
      <c r="P549" s="1413"/>
      <c r="Q549" s="1290">
        <f>55*12</f>
        <v>660</v>
      </c>
      <c r="R549" s="1291"/>
      <c r="S549" s="1292"/>
      <c r="T549" s="1290">
        <v>0</v>
      </c>
      <c r="U549" s="1291"/>
      <c r="V549" s="1292"/>
      <c r="W549" s="1274">
        <v>0.03</v>
      </c>
      <c r="X549" s="1275"/>
      <c r="Y549" s="1276"/>
      <c r="Z549" s="1277" t="s">
        <v>2459</v>
      </c>
      <c r="AA549" s="1277"/>
      <c r="AB549" s="1277"/>
      <c r="AC549" s="1277"/>
      <c r="AD549" s="1277"/>
      <c r="AE549" s="1278">
        <v>4</v>
      </c>
      <c r="AF549" s="1279"/>
      <c r="AG549" s="1279"/>
      <c r="AH549" s="1280"/>
      <c r="AI549" s="1281">
        <v>0</v>
      </c>
      <c r="AJ549" s="1282"/>
      <c r="AK549" s="1282"/>
      <c r="AL549" s="1283"/>
      <c r="AM549" s="1167">
        <v>500000</v>
      </c>
      <c r="AN549" s="1168"/>
      <c r="AO549" s="1168"/>
      <c r="AP549" s="1168"/>
      <c r="AQ549" s="1168"/>
      <c r="AR549" s="1168"/>
      <c r="AS549" s="1169"/>
      <c r="AT549" s="952"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 customHeight="1">
      <c r="B550" s="58" t="s">
        <v>181</v>
      </c>
      <c r="C550" s="1412" t="s">
        <v>2457</v>
      </c>
      <c r="D550" s="1412"/>
      <c r="E550" s="1412"/>
      <c r="F550" s="1412"/>
      <c r="G550" s="1412"/>
      <c r="H550" s="1412"/>
      <c r="I550" s="1412"/>
      <c r="J550" s="1412"/>
      <c r="K550" s="1412"/>
      <c r="L550" s="1412"/>
      <c r="M550" s="1413" t="s">
        <v>2308</v>
      </c>
      <c r="N550" s="1413"/>
      <c r="O550" s="1413"/>
      <c r="P550" s="1413"/>
      <c r="Q550" s="1290">
        <v>0</v>
      </c>
      <c r="R550" s="1291"/>
      <c r="S550" s="1292"/>
      <c r="T550" s="1290">
        <v>0</v>
      </c>
      <c r="U550" s="1291"/>
      <c r="V550" s="1292"/>
      <c r="W550" s="1274">
        <v>0</v>
      </c>
      <c r="X550" s="1275"/>
      <c r="Y550" s="1276"/>
      <c r="Z550" s="1277" t="s">
        <v>131</v>
      </c>
      <c r="AA550" s="1277"/>
      <c r="AB550" s="1277"/>
      <c r="AC550" s="1277"/>
      <c r="AD550" s="1277"/>
      <c r="AE550" s="1278"/>
      <c r="AF550" s="1279"/>
      <c r="AG550" s="1279"/>
      <c r="AH550" s="1280"/>
      <c r="AI550" s="1281">
        <v>0</v>
      </c>
      <c r="AJ550" s="1282"/>
      <c r="AK550" s="1282"/>
      <c r="AL550" s="1283"/>
      <c r="AM550" s="1167">
        <v>4000000</v>
      </c>
      <c r="AN550" s="1168"/>
      <c r="AO550" s="1168"/>
      <c r="AP550" s="1168"/>
      <c r="AQ550" s="1168"/>
      <c r="AR550" s="1168"/>
      <c r="AS550" s="1169"/>
      <c r="AT550" s="952"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 customHeight="1">
      <c r="B551" s="58" t="s">
        <v>461</v>
      </c>
      <c r="C551" s="1412" t="s">
        <v>2461</v>
      </c>
      <c r="D551" s="1412"/>
      <c r="E551" s="1412"/>
      <c r="F551" s="1412"/>
      <c r="G551" s="1412"/>
      <c r="H551" s="1412"/>
      <c r="I551" s="1412"/>
      <c r="J551" s="1412"/>
      <c r="K551" s="1412"/>
      <c r="L551" s="1412"/>
      <c r="M551" s="1413" t="s">
        <v>2292</v>
      </c>
      <c r="N551" s="1413"/>
      <c r="O551" s="1413"/>
      <c r="P551" s="1413"/>
      <c r="Q551" s="1290">
        <v>0</v>
      </c>
      <c r="R551" s="1291"/>
      <c r="S551" s="1292"/>
      <c r="T551" s="1290">
        <v>0</v>
      </c>
      <c r="U551" s="1291"/>
      <c r="V551" s="1292"/>
      <c r="W551" s="1274">
        <v>0</v>
      </c>
      <c r="X551" s="1275"/>
      <c r="Y551" s="1276"/>
      <c r="Z551" s="1277" t="s">
        <v>131</v>
      </c>
      <c r="AA551" s="1277"/>
      <c r="AB551" s="1277"/>
      <c r="AC551" s="1277"/>
      <c r="AD551" s="1277"/>
      <c r="AE551" s="1278"/>
      <c r="AF551" s="1279"/>
      <c r="AG551" s="1279"/>
      <c r="AH551" s="1280"/>
      <c r="AI551" s="1281">
        <v>0</v>
      </c>
      <c r="AJ551" s="1282"/>
      <c r="AK551" s="1282"/>
      <c r="AL551" s="1283"/>
      <c r="AM551" s="1167">
        <f>3486471-180000</f>
        <v>3306471</v>
      </c>
      <c r="AN551" s="1168"/>
      <c r="AO551" s="1168"/>
      <c r="AP551" s="1168"/>
      <c r="AQ551" s="1168"/>
      <c r="AR551" s="1168"/>
      <c r="AS551" s="1169"/>
      <c r="AT551" s="952"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 customHeight="1">
      <c r="B552" s="58" t="s">
        <v>776</v>
      </c>
      <c r="C552" s="1412" t="s">
        <v>2460</v>
      </c>
      <c r="D552" s="1412"/>
      <c r="E552" s="1412"/>
      <c r="F552" s="1412"/>
      <c r="G552" s="1412"/>
      <c r="H552" s="1412"/>
      <c r="I552" s="1412"/>
      <c r="J552" s="1412"/>
      <c r="K552" s="1412"/>
      <c r="L552" s="1412"/>
      <c r="M552" s="1413" t="s">
        <v>2304</v>
      </c>
      <c r="N552" s="1413"/>
      <c r="O552" s="1413"/>
      <c r="P552" s="1413"/>
      <c r="Q552" s="1290">
        <v>0</v>
      </c>
      <c r="R552" s="1291"/>
      <c r="S552" s="1292"/>
      <c r="T552" s="1290">
        <v>0</v>
      </c>
      <c r="U552" s="1291"/>
      <c r="V552" s="1292"/>
      <c r="W552" s="1274">
        <v>0</v>
      </c>
      <c r="X552" s="1275"/>
      <c r="Y552" s="1276"/>
      <c r="Z552" s="1277" t="s">
        <v>131</v>
      </c>
      <c r="AA552" s="1277"/>
      <c r="AB552" s="1277"/>
      <c r="AC552" s="1277"/>
      <c r="AD552" s="1277"/>
      <c r="AE552" s="1278"/>
      <c r="AF552" s="1279"/>
      <c r="AG552" s="1279"/>
      <c r="AH552" s="1280"/>
      <c r="AI552" s="1281">
        <v>0</v>
      </c>
      <c r="AJ552" s="1282"/>
      <c r="AK552" s="1282"/>
      <c r="AL552" s="1283"/>
      <c r="AM552" s="1167">
        <v>825487</v>
      </c>
      <c r="AN552" s="1168"/>
      <c r="AO552" s="1168"/>
      <c r="AP552" s="1168"/>
      <c r="AQ552" s="1168"/>
      <c r="AR552" s="1168"/>
      <c r="AS552" s="1169"/>
      <c r="AT552" s="952"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 customHeight="1">
      <c r="B553" s="58" t="s">
        <v>777</v>
      </c>
      <c r="C553" s="1412"/>
      <c r="D553" s="1412"/>
      <c r="E553" s="1412"/>
      <c r="F553" s="1412"/>
      <c r="G553" s="1412"/>
      <c r="H553" s="1412"/>
      <c r="I553" s="1412"/>
      <c r="J553" s="1412"/>
      <c r="K553" s="1412"/>
      <c r="L553" s="1412"/>
      <c r="M553" s="1413" t="s">
        <v>2071</v>
      </c>
      <c r="N553" s="1413"/>
      <c r="O553" s="1413"/>
      <c r="P553" s="1413"/>
      <c r="Q553" s="1290"/>
      <c r="R553" s="1291"/>
      <c r="S553" s="1292"/>
      <c r="T553" s="1290"/>
      <c r="U553" s="1291"/>
      <c r="V553" s="1292"/>
      <c r="W553" s="1274"/>
      <c r="X553" s="1275"/>
      <c r="Y553" s="1276"/>
      <c r="Z553" s="1277" t="s">
        <v>2071</v>
      </c>
      <c r="AA553" s="1277"/>
      <c r="AB553" s="1277"/>
      <c r="AC553" s="1277"/>
      <c r="AD553" s="1277"/>
      <c r="AE553" s="1278"/>
      <c r="AF553" s="1279"/>
      <c r="AG553" s="1279"/>
      <c r="AH553" s="1280"/>
      <c r="AI553" s="1281"/>
      <c r="AJ553" s="1282"/>
      <c r="AK553" s="1282"/>
      <c r="AL553" s="1283"/>
      <c r="AM553" s="1167"/>
      <c r="AN553" s="1168"/>
      <c r="AO553" s="1168"/>
      <c r="AP553" s="1168"/>
      <c r="AQ553" s="1168"/>
      <c r="AR553" s="1168"/>
      <c r="AS553" s="1169"/>
      <c r="AT553" s="952"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58" t="s">
        <v>575</v>
      </c>
      <c r="C554" s="1412"/>
      <c r="D554" s="1412"/>
      <c r="E554" s="1412"/>
      <c r="F554" s="1412"/>
      <c r="G554" s="1412"/>
      <c r="H554" s="1412"/>
      <c r="I554" s="1412"/>
      <c r="J554" s="1412"/>
      <c r="K554" s="1412"/>
      <c r="L554" s="1412"/>
      <c r="M554" s="1413" t="s">
        <v>2071</v>
      </c>
      <c r="N554" s="1413"/>
      <c r="O554" s="1413"/>
      <c r="P554" s="1413"/>
      <c r="Q554" s="1290"/>
      <c r="R554" s="1291"/>
      <c r="S554" s="1292"/>
      <c r="T554" s="1290"/>
      <c r="U554" s="1291"/>
      <c r="V554" s="1292"/>
      <c r="W554" s="1274"/>
      <c r="X554" s="1275"/>
      <c r="Y554" s="1276"/>
      <c r="Z554" s="1277" t="s">
        <v>2071</v>
      </c>
      <c r="AA554" s="1277"/>
      <c r="AB554" s="1277"/>
      <c r="AC554" s="1277"/>
      <c r="AD554" s="1277"/>
      <c r="AE554" s="1278"/>
      <c r="AF554" s="1279"/>
      <c r="AG554" s="1279"/>
      <c r="AH554" s="1280"/>
      <c r="AI554" s="1281"/>
      <c r="AJ554" s="1282"/>
      <c r="AK554" s="1282"/>
      <c r="AL554" s="1283"/>
      <c r="AM554" s="1167"/>
      <c r="AN554" s="1168"/>
      <c r="AO554" s="1168"/>
      <c r="AP554" s="1168"/>
      <c r="AQ554" s="1168"/>
      <c r="AR554" s="1168"/>
      <c r="AS554" s="1169"/>
      <c r="AT554" s="952"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58" t="s">
        <v>184</v>
      </c>
      <c r="C555" s="1412"/>
      <c r="D555" s="1412"/>
      <c r="E555" s="1412"/>
      <c r="F555" s="1412"/>
      <c r="G555" s="1412"/>
      <c r="H555" s="1412"/>
      <c r="I555" s="1412"/>
      <c r="J555" s="1412"/>
      <c r="K555" s="1412"/>
      <c r="L555" s="1412"/>
      <c r="M555" s="1413" t="s">
        <v>2071</v>
      </c>
      <c r="N555" s="1413"/>
      <c r="O555" s="1413"/>
      <c r="P555" s="1413"/>
      <c r="Q555" s="1290"/>
      <c r="R555" s="1291"/>
      <c r="S555" s="1292"/>
      <c r="T555" s="1290"/>
      <c r="U555" s="1291"/>
      <c r="V555" s="1292"/>
      <c r="W555" s="1274"/>
      <c r="X555" s="1275"/>
      <c r="Y555" s="1276"/>
      <c r="Z555" s="1277" t="s">
        <v>2071</v>
      </c>
      <c r="AA555" s="1277"/>
      <c r="AB555" s="1277"/>
      <c r="AC555" s="1277"/>
      <c r="AD555" s="1277"/>
      <c r="AE555" s="1278"/>
      <c r="AF555" s="1279"/>
      <c r="AG555" s="1279"/>
      <c r="AH555" s="1280"/>
      <c r="AI555" s="1281"/>
      <c r="AJ555" s="1282"/>
      <c r="AK555" s="1282"/>
      <c r="AL555" s="1283"/>
      <c r="AM555" s="1167"/>
      <c r="AN555" s="1168"/>
      <c r="AO555" s="1168"/>
      <c r="AP555" s="1168"/>
      <c r="AQ555" s="1168"/>
      <c r="AR555" s="1168"/>
      <c r="AS555" s="1169"/>
      <c r="AT555" s="952"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58" t="s">
        <v>36</v>
      </c>
      <c r="C556" s="1412"/>
      <c r="D556" s="1412"/>
      <c r="E556" s="1412"/>
      <c r="F556" s="1412"/>
      <c r="G556" s="1412"/>
      <c r="H556" s="1412"/>
      <c r="I556" s="1412"/>
      <c r="J556" s="1412"/>
      <c r="K556" s="1412"/>
      <c r="L556" s="1412"/>
      <c r="M556" s="1413" t="s">
        <v>2071</v>
      </c>
      <c r="N556" s="1413"/>
      <c r="O556" s="1413"/>
      <c r="P556" s="1413"/>
      <c r="Q556" s="1290"/>
      <c r="R556" s="1291"/>
      <c r="S556" s="1292"/>
      <c r="T556" s="1290"/>
      <c r="U556" s="1291"/>
      <c r="V556" s="1292"/>
      <c r="W556" s="1274"/>
      <c r="X556" s="1275"/>
      <c r="Y556" s="1276"/>
      <c r="Z556" s="1277" t="s">
        <v>2071</v>
      </c>
      <c r="AA556" s="1277"/>
      <c r="AB556" s="1277"/>
      <c r="AC556" s="1277"/>
      <c r="AD556" s="1277"/>
      <c r="AE556" s="1278"/>
      <c r="AF556" s="1279"/>
      <c r="AG556" s="1279"/>
      <c r="AH556" s="1280"/>
      <c r="AI556" s="1281"/>
      <c r="AJ556" s="1282"/>
      <c r="AK556" s="1282"/>
      <c r="AL556" s="1283"/>
      <c r="AM556" s="1167"/>
      <c r="AN556" s="1168"/>
      <c r="AO556" s="1168"/>
      <c r="AP556" s="1168"/>
      <c r="AQ556" s="1168"/>
      <c r="AR556" s="1168"/>
      <c r="AS556" s="1169"/>
      <c r="AT556" s="952"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8" t="s">
        <v>37</v>
      </c>
      <c r="C557" s="1412"/>
      <c r="D557" s="1412"/>
      <c r="E557" s="1412"/>
      <c r="F557" s="1412"/>
      <c r="G557" s="1412"/>
      <c r="H557" s="1412"/>
      <c r="I557" s="1412"/>
      <c r="J557" s="1412"/>
      <c r="K557" s="1412"/>
      <c r="L557" s="1412"/>
      <c r="M557" s="1413" t="s">
        <v>2071</v>
      </c>
      <c r="N557" s="1413"/>
      <c r="O557" s="1413"/>
      <c r="P557" s="1413"/>
      <c r="Q557" s="1290"/>
      <c r="R557" s="1291"/>
      <c r="S557" s="1292"/>
      <c r="T557" s="1290"/>
      <c r="U557" s="1291"/>
      <c r="V557" s="1292"/>
      <c r="W557" s="1274"/>
      <c r="X557" s="1275"/>
      <c r="Y557" s="1276"/>
      <c r="Z557" s="1277" t="s">
        <v>2071</v>
      </c>
      <c r="AA557" s="1277"/>
      <c r="AB557" s="1277"/>
      <c r="AC557" s="1277"/>
      <c r="AD557" s="1277"/>
      <c r="AE557" s="1278"/>
      <c r="AF557" s="1279"/>
      <c r="AG557" s="1279"/>
      <c r="AH557" s="1280"/>
      <c r="AI557" s="1281"/>
      <c r="AJ557" s="1282"/>
      <c r="AK557" s="1282"/>
      <c r="AL557" s="1283"/>
      <c r="AM557" s="1167"/>
      <c r="AN557" s="1168"/>
      <c r="AO557" s="1168"/>
      <c r="AP557" s="1168"/>
      <c r="AQ557" s="1168"/>
      <c r="AR557" s="1168"/>
      <c r="AS557" s="1169"/>
      <c r="AT557" s="952"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1144" t="s">
        <v>380</v>
      </c>
      <c r="C558" s="1145"/>
      <c r="D558" s="1145"/>
      <c r="E558" s="1145"/>
      <c r="F558" s="1145"/>
      <c r="G558" s="1145"/>
      <c r="H558" s="1145"/>
      <c r="I558" s="1145"/>
      <c r="J558" s="1145"/>
      <c r="K558" s="1145"/>
      <c r="L558" s="1145"/>
      <c r="M558" s="1145"/>
      <c r="N558" s="1145"/>
      <c r="O558" s="1145"/>
      <c r="P558" s="1145"/>
      <c r="Q558" s="1145"/>
      <c r="R558" s="1145"/>
      <c r="S558" s="1145"/>
      <c r="T558" s="1145"/>
      <c r="U558" s="1415"/>
      <c r="V558" s="1145"/>
      <c r="W558" s="1145"/>
      <c r="X558" s="1145"/>
      <c r="Y558" s="1145"/>
      <c r="Z558" s="1145"/>
      <c r="AA558" s="1145"/>
      <c r="AB558" s="1145"/>
      <c r="AC558" s="1145"/>
      <c r="AD558" s="1145"/>
      <c r="AE558" s="1145"/>
      <c r="AF558" s="1145"/>
      <c r="AG558" s="1145"/>
      <c r="AH558" s="1145"/>
      <c r="AI558" s="1145"/>
      <c r="AJ558" s="1145"/>
      <c r="AK558" s="1145"/>
      <c r="AL558" s="1146"/>
      <c r="AM558" s="1161">
        <f>SUM(AM546:AS557)</f>
        <v>48146708</v>
      </c>
      <c r="AN558" s="1162"/>
      <c r="AO558" s="1162"/>
      <c r="AP558" s="1162"/>
      <c r="AQ558" s="1162"/>
      <c r="AR558" s="1162"/>
      <c r="AS558" s="1163"/>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A560" s="61" t="s">
        <v>942</v>
      </c>
      <c r="B560" t="s">
        <v>89</v>
      </c>
      <c r="G560" s="1193" t="str">
        <f>C546</f>
        <v>Construction Loan - Wells Fargo</v>
      </c>
      <c r="H560" s="1193"/>
      <c r="I560" s="1193"/>
      <c r="J560" s="1193"/>
      <c r="K560" s="1193"/>
      <c r="L560" s="1193"/>
      <c r="M560" s="1193"/>
      <c r="N560" s="1193"/>
      <c r="O560" s="1193"/>
      <c r="P560" s="1193"/>
      <c r="Q560" s="1193"/>
      <c r="R560" s="1193"/>
      <c r="S560" s="12"/>
      <c r="T560" s="61" t="s">
        <v>943</v>
      </c>
      <c r="U560" t="s">
        <v>89</v>
      </c>
      <c r="Z560" s="1193" t="str">
        <f>C547</f>
        <v>County of San Mateo AHF R.7 Loan</v>
      </c>
      <c r="AA560" s="1193"/>
      <c r="AB560" s="1193"/>
      <c r="AC560" s="1193"/>
      <c r="AD560" s="1193"/>
      <c r="AE560" s="1193"/>
      <c r="AF560" s="1193"/>
      <c r="AG560" s="1193"/>
      <c r="AH560" s="1193"/>
      <c r="AI560" s="1193"/>
      <c r="AJ560" s="1193"/>
      <c r="AK560" s="1193"/>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A561" s="4"/>
      <c r="B561" t="s">
        <v>395</v>
      </c>
      <c r="G561" s="1237" t="s">
        <v>2462</v>
      </c>
      <c r="H561" s="1237"/>
      <c r="I561" s="1237"/>
      <c r="J561" s="1237"/>
      <c r="K561" s="1237"/>
      <c r="L561" s="1237"/>
      <c r="M561" s="1237"/>
      <c r="N561" s="1237"/>
      <c r="O561" s="1237"/>
      <c r="P561" s="1237"/>
      <c r="Q561" s="1237"/>
      <c r="R561" s="1237"/>
      <c r="S561" s="12"/>
      <c r="T561" s="4"/>
      <c r="U561" t="s">
        <v>395</v>
      </c>
      <c r="Z561" s="1237" t="s">
        <v>2467</v>
      </c>
      <c r="AA561" s="1237"/>
      <c r="AB561" s="1237"/>
      <c r="AC561" s="1237"/>
      <c r="AD561" s="1237"/>
      <c r="AE561" s="1237"/>
      <c r="AF561" s="1237"/>
      <c r="AG561" s="1237"/>
      <c r="AH561" s="1237"/>
      <c r="AI561" s="1237"/>
      <c r="AJ561" s="1237"/>
      <c r="AK561" s="1237"/>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A562" s="4"/>
      <c r="B562" t="s">
        <v>457</v>
      </c>
      <c r="G562" s="1237" t="s">
        <v>2463</v>
      </c>
      <c r="H562" s="1237"/>
      <c r="I562" s="1237"/>
      <c r="J562" s="1237"/>
      <c r="K562" s="1237"/>
      <c r="L562" s="1237"/>
      <c r="M562" s="1237"/>
      <c r="N562" s="1237"/>
      <c r="O562" s="1237"/>
      <c r="P562" s="1237"/>
      <c r="Q562" s="1237"/>
      <c r="R562" s="1237"/>
      <c r="T562" s="4"/>
      <c r="U562" t="s">
        <v>457</v>
      </c>
      <c r="Z562" s="1239" t="s">
        <v>2368</v>
      </c>
      <c r="AA562" s="1239"/>
      <c r="AB562" s="1239"/>
      <c r="AC562" s="1239"/>
      <c r="AD562" s="1239"/>
      <c r="AE562" s="1239"/>
      <c r="AF562" s="1239"/>
      <c r="AG562" s="1239"/>
      <c r="AH562" s="1239"/>
      <c r="AI562" s="1239"/>
      <c r="AJ562" s="1239"/>
      <c r="AK562" s="1239"/>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4"/>
      <c r="B563" t="s">
        <v>872</v>
      </c>
      <c r="G563" s="1237" t="s">
        <v>2464</v>
      </c>
      <c r="H563" s="1237"/>
      <c r="I563" s="1237"/>
      <c r="J563" s="1237"/>
      <c r="K563" s="1237"/>
      <c r="L563" s="1237"/>
      <c r="M563" s="1237"/>
      <c r="N563" s="1237"/>
      <c r="O563" s="1237"/>
      <c r="P563" s="1237"/>
      <c r="Q563" s="1237"/>
      <c r="R563" s="1237"/>
      <c r="S563" s="12"/>
      <c r="T563" s="4"/>
      <c r="U563" t="s">
        <v>872</v>
      </c>
      <c r="Z563" s="1239" t="s">
        <v>2468</v>
      </c>
      <c r="AA563" s="1239"/>
      <c r="AB563" s="1239"/>
      <c r="AC563" s="1239"/>
      <c r="AD563" s="1239"/>
      <c r="AE563" s="1239"/>
      <c r="AF563" s="1239"/>
      <c r="AG563" s="1239"/>
      <c r="AH563" s="1239"/>
      <c r="AI563" s="1239"/>
      <c r="AJ563" s="1239"/>
      <c r="AK563" s="1239"/>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684</v>
      </c>
      <c r="G564" s="1238" t="s">
        <v>2465</v>
      </c>
      <c r="H564" s="1238"/>
      <c r="I564" s="1238"/>
      <c r="J564" s="1238"/>
      <c r="K564" s="1238"/>
      <c r="L564" s="1238"/>
      <c r="O564" s="42" t="s">
        <v>857</v>
      </c>
      <c r="P564" s="1235"/>
      <c r="Q564" s="1235"/>
      <c r="R564" s="1235"/>
      <c r="S564" s="14"/>
      <c r="T564" s="4"/>
      <c r="U564" t="s">
        <v>684</v>
      </c>
      <c r="Z564" s="1238" t="s">
        <v>2469</v>
      </c>
      <c r="AA564" s="1238"/>
      <c r="AB564" s="1238"/>
      <c r="AC564" s="1238"/>
      <c r="AD564" s="1238"/>
      <c r="AE564" s="1238"/>
      <c r="AH564" s="42" t="s">
        <v>857</v>
      </c>
      <c r="AI564" s="1235"/>
      <c r="AJ564" s="1235"/>
      <c r="AK564" s="1235"/>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873</v>
      </c>
      <c r="H565" s="1237" t="s">
        <v>2466</v>
      </c>
      <c r="I565" s="1237"/>
      <c r="J565" s="1237"/>
      <c r="K565" s="1237"/>
      <c r="L565" s="1237"/>
      <c r="M565" s="1237"/>
      <c r="N565" s="1237"/>
      <c r="O565" s="1237"/>
      <c r="P565" s="1237"/>
      <c r="Q565" s="1237"/>
      <c r="R565" s="1237"/>
      <c r="S565" s="12"/>
      <c r="T565" s="4"/>
      <c r="U565" t="s">
        <v>873</v>
      </c>
      <c r="AA565" s="1237" t="s">
        <v>2471</v>
      </c>
      <c r="AB565" s="1237"/>
      <c r="AC565" s="1237"/>
      <c r="AD565" s="1237"/>
      <c r="AE565" s="1237"/>
      <c r="AF565" s="1237"/>
      <c r="AG565" s="1237"/>
      <c r="AH565" s="1237"/>
      <c r="AI565" s="1237"/>
      <c r="AJ565" s="1237"/>
      <c r="AK565" s="123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875</v>
      </c>
      <c r="N566" s="1236" t="s">
        <v>115</v>
      </c>
      <c r="O566" s="1236"/>
      <c r="T566" s="4"/>
      <c r="U566" t="s">
        <v>875</v>
      </c>
      <c r="AG566" s="1236" t="s">
        <v>115</v>
      </c>
      <c r="AH566" s="1236"/>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61" t="s">
        <v>949</v>
      </c>
      <c r="B568" t="s">
        <v>89</v>
      </c>
      <c r="G568" s="1193" t="str">
        <f>C548</f>
        <v>City of Belmont Residual Receipts Loan</v>
      </c>
      <c r="H568" s="1193"/>
      <c r="I568" s="1193"/>
      <c r="J568" s="1193"/>
      <c r="K568" s="1193"/>
      <c r="L568" s="1193"/>
      <c r="M568" s="1193"/>
      <c r="N568" s="1193"/>
      <c r="O568" s="1193"/>
      <c r="P568" s="1193"/>
      <c r="Q568" s="1193"/>
      <c r="R568" s="1193"/>
      <c r="T568" s="61" t="s">
        <v>458</v>
      </c>
      <c r="U568" t="s">
        <v>89</v>
      </c>
      <c r="Z568" s="1193" t="str">
        <f>C549</f>
        <v>County of San Mateo AHF R.6 Loan</v>
      </c>
      <c r="AA568" s="1193"/>
      <c r="AB568" s="1193"/>
      <c r="AC568" s="1193"/>
      <c r="AD568" s="1193"/>
      <c r="AE568" s="1193"/>
      <c r="AF568" s="1193"/>
      <c r="AG568" s="1193"/>
      <c r="AH568" s="1193"/>
      <c r="AI568" s="1193"/>
      <c r="AJ568" s="1193"/>
      <c r="AK568" s="1193"/>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395</v>
      </c>
      <c r="G569" s="1237" t="s">
        <v>2367</v>
      </c>
      <c r="H569" s="1237"/>
      <c r="I569" s="1237"/>
      <c r="J569" s="1237"/>
      <c r="K569" s="1237"/>
      <c r="L569" s="1237"/>
      <c r="M569" s="1237"/>
      <c r="N569" s="1237"/>
      <c r="O569" s="1237"/>
      <c r="P569" s="1237"/>
      <c r="Q569" s="1237"/>
      <c r="R569" s="1237"/>
      <c r="T569" s="4"/>
      <c r="U569" t="s">
        <v>395</v>
      </c>
      <c r="Z569" s="1237" t="s">
        <v>2467</v>
      </c>
      <c r="AA569" s="1237"/>
      <c r="AB569" s="1237"/>
      <c r="AC569" s="1237"/>
      <c r="AD569" s="1237"/>
      <c r="AE569" s="1237"/>
      <c r="AF569" s="1237"/>
      <c r="AG569" s="1237"/>
      <c r="AH569" s="1237"/>
      <c r="AI569" s="1237"/>
      <c r="AJ569" s="1237"/>
      <c r="AK569" s="123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570" s="4"/>
      <c r="B570" t="s">
        <v>457</v>
      </c>
      <c r="G570" s="1239" t="s">
        <v>2368</v>
      </c>
      <c r="H570" s="1239"/>
      <c r="I570" s="1239"/>
      <c r="J570" s="1239"/>
      <c r="K570" s="1239"/>
      <c r="L570" s="1239"/>
      <c r="M570" s="1239"/>
      <c r="N570" s="1239"/>
      <c r="O570" s="1239"/>
      <c r="P570" s="1239"/>
      <c r="Q570" s="1239"/>
      <c r="R570" s="1239"/>
      <c r="T570" s="4"/>
      <c r="U570" t="s">
        <v>457</v>
      </c>
      <c r="Z570" s="1239" t="s">
        <v>2368</v>
      </c>
      <c r="AA570" s="1239"/>
      <c r="AB570" s="1239"/>
      <c r="AC570" s="1239"/>
      <c r="AD570" s="1239"/>
      <c r="AE570" s="1239"/>
      <c r="AF570" s="1239"/>
      <c r="AG570" s="1239"/>
      <c r="AH570" s="1239"/>
      <c r="AI570" s="1239"/>
      <c r="AJ570" s="1239"/>
      <c r="AK570" s="1239"/>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4"/>
      <c r="B571" t="s">
        <v>872</v>
      </c>
      <c r="G571" s="1239" t="s">
        <v>2366</v>
      </c>
      <c r="H571" s="1239"/>
      <c r="I571" s="1239"/>
      <c r="J571" s="1239"/>
      <c r="K571" s="1239"/>
      <c r="L571" s="1239"/>
      <c r="M571" s="1239"/>
      <c r="N571" s="1239"/>
      <c r="O571" s="1239"/>
      <c r="P571" s="1239"/>
      <c r="Q571" s="1239"/>
      <c r="R571" s="1239"/>
      <c r="T571" s="4"/>
      <c r="U571" t="s">
        <v>872</v>
      </c>
      <c r="Z571" s="1239" t="s">
        <v>2468</v>
      </c>
      <c r="AA571" s="1239"/>
      <c r="AB571" s="1239"/>
      <c r="AC571" s="1239"/>
      <c r="AD571" s="1239"/>
      <c r="AE571" s="1239"/>
      <c r="AF571" s="1239"/>
      <c r="AG571" s="1239"/>
      <c r="AH571" s="1239"/>
      <c r="AI571" s="1239"/>
      <c r="AJ571" s="1239"/>
      <c r="AK571" s="123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684</v>
      </c>
      <c r="G572" s="1238" t="s">
        <v>2369</v>
      </c>
      <c r="H572" s="1238"/>
      <c r="I572" s="1238"/>
      <c r="J572" s="1238"/>
      <c r="K572" s="1238"/>
      <c r="L572" s="1238"/>
      <c r="O572" s="42" t="s">
        <v>857</v>
      </c>
      <c r="P572" s="1235"/>
      <c r="Q572" s="1235"/>
      <c r="R572" s="1235"/>
      <c r="T572" s="4"/>
      <c r="U572" t="s">
        <v>684</v>
      </c>
      <c r="Z572" s="1238" t="s">
        <v>2469</v>
      </c>
      <c r="AA572" s="1238"/>
      <c r="AB572" s="1238"/>
      <c r="AC572" s="1238"/>
      <c r="AD572" s="1238"/>
      <c r="AE572" s="1238"/>
      <c r="AH572" s="42" t="s">
        <v>857</v>
      </c>
      <c r="AI572" s="1235"/>
      <c r="AJ572" s="1235"/>
      <c r="AK572" s="123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873</v>
      </c>
      <c r="H573" s="1237" t="s">
        <v>2475</v>
      </c>
      <c r="I573" s="1237"/>
      <c r="J573" s="1237"/>
      <c r="K573" s="1237"/>
      <c r="L573" s="1237"/>
      <c r="M573" s="1237"/>
      <c r="N573" s="1237"/>
      <c r="O573" s="1237"/>
      <c r="P573" s="1237"/>
      <c r="Q573" s="1237"/>
      <c r="R573" s="1237"/>
      <c r="T573" s="4"/>
      <c r="U573" t="s">
        <v>873</v>
      </c>
      <c r="AA573" s="1237" t="s">
        <v>2471</v>
      </c>
      <c r="AB573" s="1237"/>
      <c r="AC573" s="1237"/>
      <c r="AD573" s="1237"/>
      <c r="AE573" s="1237"/>
      <c r="AF573" s="1237"/>
      <c r="AG573" s="1237"/>
      <c r="AH573" s="1237"/>
      <c r="AI573" s="1237"/>
      <c r="AJ573" s="1237"/>
      <c r="AK573" s="123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875</v>
      </c>
      <c r="N574" s="1151" t="s">
        <v>115</v>
      </c>
      <c r="O574" s="1151"/>
      <c r="T574" s="4"/>
      <c r="U574" t="s">
        <v>875</v>
      </c>
      <c r="AG574" s="1151" t="s">
        <v>115</v>
      </c>
      <c r="AH574" s="115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61" t="s">
        <v>181</v>
      </c>
      <c r="B576" t="s">
        <v>89</v>
      </c>
      <c r="G576" s="1193" t="str">
        <f>C550</f>
        <v>City of Belmont Land Donation Value</v>
      </c>
      <c r="H576" s="1193"/>
      <c r="I576" s="1193"/>
      <c r="J576" s="1193"/>
      <c r="K576" s="1193"/>
      <c r="L576" s="1193"/>
      <c r="M576" s="1193"/>
      <c r="N576" s="1193"/>
      <c r="O576" s="1193"/>
      <c r="P576" s="1193"/>
      <c r="Q576" s="1193"/>
      <c r="R576" s="1193"/>
      <c r="T576" s="61" t="s">
        <v>461</v>
      </c>
      <c r="U576" t="s">
        <v>89</v>
      </c>
      <c r="Z576" s="1193" t="str">
        <f>C551</f>
        <v>Tax Credit Equity</v>
      </c>
      <c r="AA576" s="1193"/>
      <c r="AB576" s="1193"/>
      <c r="AC576" s="1193"/>
      <c r="AD576" s="1193"/>
      <c r="AE576" s="1193"/>
      <c r="AF576" s="1193"/>
      <c r="AG576" s="1193"/>
      <c r="AH576" s="1193"/>
      <c r="AI576" s="1193"/>
      <c r="AJ576" s="1193"/>
      <c r="AK576" s="119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395</v>
      </c>
      <c r="G577" s="1237" t="s">
        <v>2367</v>
      </c>
      <c r="H577" s="1237"/>
      <c r="I577" s="1237"/>
      <c r="J577" s="1237"/>
      <c r="K577" s="1237"/>
      <c r="L577" s="1237"/>
      <c r="M577" s="1237"/>
      <c r="N577" s="1237"/>
      <c r="O577" s="1237"/>
      <c r="P577" s="1237"/>
      <c r="Q577" s="1237"/>
      <c r="R577" s="1237"/>
      <c r="T577" s="4"/>
      <c r="U577" t="s">
        <v>395</v>
      </c>
      <c r="Z577" s="1237" t="s">
        <v>2409</v>
      </c>
      <c r="AA577" s="1237"/>
      <c r="AB577" s="1237"/>
      <c r="AC577" s="1237"/>
      <c r="AD577" s="1237"/>
      <c r="AE577" s="1237"/>
      <c r="AF577" s="1237"/>
      <c r="AG577" s="1237"/>
      <c r="AH577" s="1237"/>
      <c r="AI577" s="1237"/>
      <c r="AJ577" s="1237"/>
      <c r="AK577" s="123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578" s="4"/>
      <c r="B578" t="s">
        <v>457</v>
      </c>
      <c r="G578" s="1237" t="s">
        <v>2368</v>
      </c>
      <c r="H578" s="1237"/>
      <c r="I578" s="1237"/>
      <c r="J578" s="1237"/>
      <c r="K578" s="1237"/>
      <c r="L578" s="1237"/>
      <c r="M578" s="1237"/>
      <c r="N578" s="1237"/>
      <c r="O578" s="1237"/>
      <c r="P578" s="1237"/>
      <c r="Q578" s="1237"/>
      <c r="R578" s="1237"/>
      <c r="T578" s="4"/>
      <c r="U578" t="s">
        <v>457</v>
      </c>
      <c r="Z578" s="1239" t="s">
        <v>2410</v>
      </c>
      <c r="AA578" s="1239"/>
      <c r="AB578" s="1239"/>
      <c r="AC578" s="1239"/>
      <c r="AD578" s="1239"/>
      <c r="AE578" s="1239"/>
      <c r="AF578" s="1239"/>
      <c r="AG578" s="1239"/>
      <c r="AH578" s="1239"/>
      <c r="AI578" s="1239"/>
      <c r="AJ578" s="1239"/>
      <c r="AK578" s="1239"/>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4"/>
      <c r="B579" t="s">
        <v>872</v>
      </c>
      <c r="G579" s="1237" t="s">
        <v>2366</v>
      </c>
      <c r="H579" s="1237"/>
      <c r="I579" s="1237"/>
      <c r="J579" s="1237"/>
      <c r="K579" s="1237"/>
      <c r="L579" s="1237"/>
      <c r="M579" s="1237"/>
      <c r="N579" s="1237"/>
      <c r="O579" s="1237"/>
      <c r="P579" s="1237"/>
      <c r="Q579" s="1237"/>
      <c r="R579" s="1237"/>
      <c r="T579" s="4"/>
      <c r="U579" t="s">
        <v>872</v>
      </c>
      <c r="Z579" s="1239" t="s">
        <v>2411</v>
      </c>
      <c r="AA579" s="1239"/>
      <c r="AB579" s="1239"/>
      <c r="AC579" s="1239"/>
      <c r="AD579" s="1239"/>
      <c r="AE579" s="1239"/>
      <c r="AF579" s="1239"/>
      <c r="AG579" s="1239"/>
      <c r="AH579" s="1239"/>
      <c r="AI579" s="1239"/>
      <c r="AJ579" s="1239"/>
      <c r="AK579" s="123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684</v>
      </c>
      <c r="G580" s="1238" t="s">
        <v>2369</v>
      </c>
      <c r="H580" s="1238"/>
      <c r="I580" s="1238"/>
      <c r="J580" s="1238"/>
      <c r="K580" s="1238"/>
      <c r="L580" s="1238"/>
      <c r="O580" s="42" t="s">
        <v>857</v>
      </c>
      <c r="P580" s="1235"/>
      <c r="Q580" s="1235"/>
      <c r="R580" s="1235"/>
      <c r="T580" s="4"/>
      <c r="U580" t="s">
        <v>684</v>
      </c>
      <c r="Z580" s="1238" t="s">
        <v>2472</v>
      </c>
      <c r="AA580" s="1238"/>
      <c r="AB580" s="1238"/>
      <c r="AC580" s="1238"/>
      <c r="AD580" s="1238"/>
      <c r="AE580" s="1238"/>
      <c r="AH580" s="42" t="s">
        <v>857</v>
      </c>
      <c r="AI580" s="1235"/>
      <c r="AJ580" s="1235"/>
      <c r="AK580" s="123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873</v>
      </c>
      <c r="H581" s="1237" t="s">
        <v>2470</v>
      </c>
      <c r="I581" s="1237"/>
      <c r="J581" s="1237"/>
      <c r="K581" s="1237"/>
      <c r="L581" s="1237"/>
      <c r="M581" s="1237"/>
      <c r="N581" s="1237"/>
      <c r="O581" s="1237"/>
      <c r="P581" s="1237"/>
      <c r="Q581" s="1237"/>
      <c r="R581" s="1237"/>
      <c r="T581" s="4"/>
      <c r="U581" t="s">
        <v>873</v>
      </c>
      <c r="AA581" s="1237" t="str">
        <f>Z576</f>
        <v>Tax Credit Equity</v>
      </c>
      <c r="AB581" s="1237"/>
      <c r="AC581" s="1237"/>
      <c r="AD581" s="1237"/>
      <c r="AE581" s="1237"/>
      <c r="AF581" s="1237"/>
      <c r="AG581" s="1237"/>
      <c r="AH581" s="1237"/>
      <c r="AI581" s="1237"/>
      <c r="AJ581" s="1237"/>
      <c r="AK581" s="123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875</v>
      </c>
      <c r="N582" s="1151" t="s">
        <v>115</v>
      </c>
      <c r="O582" s="1151"/>
      <c r="T582" s="4"/>
      <c r="U582" t="s">
        <v>875</v>
      </c>
      <c r="AG582" s="1151" t="s">
        <v>115</v>
      </c>
      <c r="AH582" s="115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61" t="s">
        <v>776</v>
      </c>
      <c r="B584" t="s">
        <v>89</v>
      </c>
      <c r="G584" s="1193" t="str">
        <f>C552</f>
        <v>Costs Deferred Until Completion</v>
      </c>
      <c r="H584" s="1193"/>
      <c r="I584" s="1193"/>
      <c r="J584" s="1193"/>
      <c r="K584" s="1193"/>
      <c r="L584" s="1193"/>
      <c r="M584" s="1193"/>
      <c r="N584" s="1193"/>
      <c r="O584" s="1193"/>
      <c r="P584" s="1193"/>
      <c r="Q584" s="1193"/>
      <c r="R584" s="1193"/>
      <c r="T584" s="61" t="s">
        <v>777</v>
      </c>
      <c r="U584" t="s">
        <v>89</v>
      </c>
      <c r="Z584" s="1193">
        <f>C553</f>
        <v>0</v>
      </c>
      <c r="AA584" s="1193"/>
      <c r="AB584" s="1193"/>
      <c r="AC584" s="1193"/>
      <c r="AD584" s="1193"/>
      <c r="AE584" s="1193"/>
      <c r="AF584" s="1193"/>
      <c r="AG584" s="1193"/>
      <c r="AH584" s="1193"/>
      <c r="AI584" s="1193"/>
      <c r="AJ584" s="1193"/>
      <c r="AK584" s="119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395</v>
      </c>
      <c r="G585" s="1237" t="s">
        <v>2473</v>
      </c>
      <c r="H585" s="1237"/>
      <c r="I585" s="1237"/>
      <c r="J585" s="1237"/>
      <c r="K585" s="1237"/>
      <c r="L585" s="1237"/>
      <c r="M585" s="1237"/>
      <c r="N585" s="1237"/>
      <c r="O585" s="1237"/>
      <c r="P585" s="1237"/>
      <c r="Q585" s="1237"/>
      <c r="R585" s="1237"/>
      <c r="T585" s="4"/>
      <c r="U585" t="s">
        <v>395</v>
      </c>
      <c r="Z585" s="1237"/>
      <c r="AA585" s="1237"/>
      <c r="AB585" s="1237"/>
      <c r="AC585" s="1237"/>
      <c r="AD585" s="1237"/>
      <c r="AE585" s="1237"/>
      <c r="AF585" s="1237"/>
      <c r="AG585" s="1237"/>
      <c r="AH585" s="1237"/>
      <c r="AI585" s="1237"/>
      <c r="AJ585" s="1237"/>
      <c r="AK585" s="1237"/>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 customHeight="1">
      <c r="A586" s="4"/>
      <c r="B586" t="s">
        <v>457</v>
      </c>
      <c r="C586"/>
      <c r="D586"/>
      <c r="E586"/>
      <c r="F586"/>
      <c r="G586" s="1237" t="s">
        <v>2387</v>
      </c>
      <c r="H586" s="1237"/>
      <c r="I586" s="1237"/>
      <c r="J586" s="1237"/>
      <c r="K586" s="1237"/>
      <c r="L586" s="1237"/>
      <c r="M586" s="1237"/>
      <c r="N586" s="1237"/>
      <c r="O586" s="1237"/>
      <c r="P586" s="1237"/>
      <c r="Q586" s="1237"/>
      <c r="R586" s="1237"/>
      <c r="S586"/>
      <c r="T586" s="4"/>
      <c r="U586" t="s">
        <v>457</v>
      </c>
      <c r="V586"/>
      <c r="W586"/>
      <c r="X586"/>
      <c r="Y586"/>
      <c r="Z586" s="1239"/>
      <c r="AA586" s="1239"/>
      <c r="AB586" s="1239"/>
      <c r="AC586" s="1239"/>
      <c r="AD586" s="1239"/>
      <c r="AE586" s="1239"/>
      <c r="AF586" s="1239"/>
      <c r="AG586" s="1239"/>
      <c r="AH586" s="1239"/>
      <c r="AI586" s="1239"/>
      <c r="AJ586" s="1239"/>
      <c r="AK586" s="1239"/>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 customHeight="1">
      <c r="A587" s="4"/>
      <c r="B587" t="s">
        <v>872</v>
      </c>
      <c r="C587"/>
      <c r="D587"/>
      <c r="E587"/>
      <c r="F587"/>
      <c r="G587" s="1237" t="s">
        <v>2363</v>
      </c>
      <c r="H587" s="1237"/>
      <c r="I587" s="1237"/>
      <c r="J587" s="1237"/>
      <c r="K587" s="1237"/>
      <c r="L587" s="1237"/>
      <c r="M587" s="1237"/>
      <c r="N587" s="1237"/>
      <c r="O587" s="1237"/>
      <c r="P587" s="1237"/>
      <c r="Q587" s="1237"/>
      <c r="R587" s="1237"/>
      <c r="S587"/>
      <c r="T587" s="4"/>
      <c r="U587" t="s">
        <v>872</v>
      </c>
      <c r="V587"/>
      <c r="W587"/>
      <c r="X587"/>
      <c r="Y587"/>
      <c r="Z587" s="1239"/>
      <c r="AA587" s="1239"/>
      <c r="AB587" s="1239"/>
      <c r="AC587" s="1239"/>
      <c r="AD587" s="1239"/>
      <c r="AE587" s="1239"/>
      <c r="AF587" s="1239"/>
      <c r="AG587" s="1239"/>
      <c r="AH587" s="1239"/>
      <c r="AI587" s="1239"/>
      <c r="AJ587" s="1239"/>
      <c r="AK587" s="1239"/>
      <c r="AL587"/>
      <c r="AM587" s="41"/>
      <c r="AN587" s="41"/>
      <c r="AO587" s="41"/>
      <c r="AP587" s="41"/>
      <c r="AQ587" s="41"/>
      <c r="AR587" s="41"/>
      <c r="AS587" s="41"/>
      <c r="AT587" s="41"/>
      <c r="AU587" s="41"/>
      <c r="AV587" s="41"/>
      <c r="AW587" s="41"/>
      <c r="AX587" s="41"/>
      <c r="AY587" s="41"/>
      <c r="AZ587" s="41"/>
      <c r="BN587" s="846" t="s">
        <v>446</v>
      </c>
      <c r="BO587" s="846"/>
      <c r="BP587" s="846"/>
      <c r="BQ587" s="177"/>
      <c r="BR587" s="847"/>
      <c r="BS587" s="846" t="s">
        <v>469</v>
      </c>
      <c r="BT587" s="846"/>
      <c r="BU587" s="846"/>
      <c r="BV587" s="177"/>
      <c r="BW587" s="847"/>
      <c r="BX587" s="847" t="s">
        <v>815</v>
      </c>
      <c r="BY587" s="846"/>
      <c r="BZ587" s="846"/>
      <c r="CA587" s="846"/>
      <c r="CB587" s="846"/>
      <c r="CC587" s="846" t="s">
        <v>816</v>
      </c>
      <c r="CD587" s="846"/>
      <c r="CE587" s="846"/>
      <c r="CF587" s="846"/>
      <c r="CG587" s="846"/>
      <c r="CH587" s="846" t="s">
        <v>827</v>
      </c>
      <c r="CI587" s="846"/>
      <c r="CJ587" s="846"/>
      <c r="CK587" s="846"/>
      <c r="CL587" s="846"/>
      <c r="CM587" s="846" t="s">
        <v>364</v>
      </c>
      <c r="CN587" s="846"/>
      <c r="CO587" s="846"/>
      <c r="CP587" s="177"/>
      <c r="CQ587" s="847"/>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 customHeight="1">
      <c r="A588" s="4"/>
      <c r="B588" t="s">
        <v>684</v>
      </c>
      <c r="C588"/>
      <c r="D588"/>
      <c r="E588"/>
      <c r="F588"/>
      <c r="G588" s="1238" t="s">
        <v>2376</v>
      </c>
      <c r="H588" s="1238"/>
      <c r="I588" s="1238"/>
      <c r="J588" s="1238"/>
      <c r="K588" s="1238"/>
      <c r="L588" s="1238"/>
      <c r="M588"/>
      <c r="N588"/>
      <c r="O588" s="42" t="s">
        <v>857</v>
      </c>
      <c r="P588" s="1235"/>
      <c r="Q588" s="1235"/>
      <c r="R588" s="1235"/>
      <c r="S588"/>
      <c r="T588" s="4"/>
      <c r="U588" t="s">
        <v>684</v>
      </c>
      <c r="V588"/>
      <c r="W588"/>
      <c r="X588"/>
      <c r="Y588"/>
      <c r="Z588" s="1238"/>
      <c r="AA588" s="1238"/>
      <c r="AB588" s="1238"/>
      <c r="AC588" s="1238"/>
      <c r="AD588" s="1238"/>
      <c r="AE588" s="1238"/>
      <c r="AF588"/>
      <c r="AG588"/>
      <c r="AH588" s="42" t="s">
        <v>857</v>
      </c>
      <c r="AI588" s="1235"/>
      <c r="AJ588" s="1235"/>
      <c r="AK588" s="1235"/>
      <c r="AL588"/>
      <c r="AZ588" s="5" t="s">
        <v>468</v>
      </c>
      <c r="BA588" s="41"/>
      <c r="BB588" s="41"/>
      <c r="BC588" s="41"/>
      <c r="BD588" s="41"/>
      <c r="BE588" s="214" t="s">
        <v>371</v>
      </c>
      <c r="BF588" s="215"/>
      <c r="BG588" s="1259"/>
      <c r="BH588" s="1261"/>
      <c r="BI588" s="214" t="s">
        <v>372</v>
      </c>
      <c r="BJ588" s="215"/>
      <c r="BK588" s="1259"/>
      <c r="BL588" s="1261"/>
      <c r="BN588" s="1259">
        <f t="shared" ref="BN588:BN612" si="1">IF(B692="SRO/Studio",G692,0)</f>
        <v>0</v>
      </c>
      <c r="BO588" s="1260"/>
      <c r="BP588" s="1260"/>
      <c r="BQ588" s="1260"/>
      <c r="BR588" s="1268"/>
      <c r="BS588" s="1259">
        <f t="shared" ref="BS588:BS612" si="2">IF(B692="1 Bedroom",G692,0)</f>
        <v>18</v>
      </c>
      <c r="BT588" s="1260"/>
      <c r="BU588" s="1260"/>
      <c r="BV588" s="1260"/>
      <c r="BW588" s="1261"/>
      <c r="BX588" s="1259">
        <f t="shared" ref="BX588:BX612" si="3">IF(B692="2 Bedrooms",G692,0)</f>
        <v>0</v>
      </c>
      <c r="BY588" s="1260"/>
      <c r="BZ588" s="1260"/>
      <c r="CA588" s="1260"/>
      <c r="CB588" s="1261"/>
      <c r="CC588" s="1259">
        <f t="shared" ref="CC588:CC612" si="4">IF(B692="3 Bedrooms",G692,0)</f>
        <v>0</v>
      </c>
      <c r="CD588" s="1260"/>
      <c r="CE588" s="1260"/>
      <c r="CF588" s="1260"/>
      <c r="CG588" s="1261"/>
      <c r="CH588" s="1259">
        <f t="shared" ref="CH588:CH612" si="5">IF(B692="4 Bedrooms",G692,0)</f>
        <v>0</v>
      </c>
      <c r="CI588" s="1260"/>
      <c r="CJ588" s="1260"/>
      <c r="CK588" s="1260"/>
      <c r="CL588" s="1261"/>
      <c r="CM588" s="1269">
        <f t="shared" ref="CM588:CM612" si="6">IF(B692="5 Bedrooms",G692,0)</f>
        <v>0</v>
      </c>
      <c r="CN588" s="1270"/>
      <c r="CO588" s="1270"/>
      <c r="CP588" s="1270"/>
      <c r="CQ588" s="1268"/>
      <c r="CS588" s="846" t="s">
        <v>446</v>
      </c>
      <c r="CT588" s="846"/>
      <c r="CU588" s="846"/>
      <c r="CV588" s="846"/>
      <c r="CW588" s="846"/>
      <c r="CX588" s="846" t="s">
        <v>469</v>
      </c>
      <c r="CY588" s="846"/>
      <c r="CZ588" s="177"/>
      <c r="DA588" s="178"/>
      <c r="DB588" s="847"/>
      <c r="DC588" s="846" t="s">
        <v>815</v>
      </c>
      <c r="DD588" s="846"/>
      <c r="DE588" s="846"/>
      <c r="DF588" s="846"/>
      <c r="DG588" s="846"/>
      <c r="DH588" s="846" t="s">
        <v>816</v>
      </c>
      <c r="DI588" s="846"/>
      <c r="DJ588" s="846"/>
      <c r="DK588" s="846"/>
      <c r="DL588" s="846"/>
      <c r="DM588" s="846" t="s">
        <v>827</v>
      </c>
      <c r="DN588" s="846"/>
      <c r="DO588" s="846"/>
      <c r="DP588" s="846"/>
      <c r="DQ588" s="846"/>
      <c r="DR588" s="846" t="s">
        <v>364</v>
      </c>
      <c r="DS588" s="846"/>
      <c r="DT588" s="846"/>
      <c r="DU588" s="846"/>
      <c r="DV588" s="846"/>
    </row>
    <row r="589" spans="1:126" s="5" customFormat="1" ht="12.9" customHeight="1">
      <c r="A589" s="4"/>
      <c r="B589" t="s">
        <v>873</v>
      </c>
      <c r="C589"/>
      <c r="D589"/>
      <c r="E589"/>
      <c r="F589"/>
      <c r="G589"/>
      <c r="H589" s="1237" t="s">
        <v>2474</v>
      </c>
      <c r="I589" s="1237"/>
      <c r="J589" s="1237"/>
      <c r="K589" s="1237"/>
      <c r="L589" s="1237"/>
      <c r="M589" s="1237"/>
      <c r="N589" s="1237"/>
      <c r="O589" s="1237"/>
      <c r="P589" s="1237"/>
      <c r="Q589" s="1237"/>
      <c r="R589" s="1237"/>
      <c r="S589"/>
      <c r="T589" s="4"/>
      <c r="U589" t="s">
        <v>873</v>
      </c>
      <c r="V589"/>
      <c r="W589"/>
      <c r="X589"/>
      <c r="Y589"/>
      <c r="Z589"/>
      <c r="AA589" s="1237"/>
      <c r="AB589" s="1237"/>
      <c r="AC589" s="1237"/>
      <c r="AD589" s="1237"/>
      <c r="AE589" s="1237"/>
      <c r="AF589" s="1237"/>
      <c r="AG589" s="1237"/>
      <c r="AH589" s="1237"/>
      <c r="AI589" s="1237"/>
      <c r="AJ589" s="1237"/>
      <c r="AK589" s="1237"/>
      <c r="AL589"/>
      <c r="AZ589" s="5" t="s">
        <v>469</v>
      </c>
      <c r="BA589" s="41"/>
      <c r="BB589" s="41"/>
      <c r="BC589" s="41"/>
      <c r="BD589" s="41"/>
      <c r="BE589" s="1265">
        <f>IF(AND(AH692&lt;=0.5,AH692&gt;=0.36),1,0)</f>
        <v>0</v>
      </c>
      <c r="BF589" s="1267"/>
      <c r="BG589" s="1259">
        <f t="shared" ref="BG589:BG613" si="7">IF(BE589=1,G692,0)</f>
        <v>0</v>
      </c>
      <c r="BH589" s="1261"/>
      <c r="BI589" s="1265">
        <f>IF(AND(AH692&lt;=0.35,AH692&gt;0),1,0)</f>
        <v>1</v>
      </c>
      <c r="BJ589" s="1267"/>
      <c r="BK589" s="1259">
        <f t="shared" ref="BK589:BK613" si="8">IF(BI589=1,G692,0)</f>
        <v>18</v>
      </c>
      <c r="BL589" s="1261"/>
      <c r="BN589" s="1259">
        <f t="shared" si="1"/>
        <v>0</v>
      </c>
      <c r="BO589" s="1260"/>
      <c r="BP589" s="1260"/>
      <c r="BQ589" s="1260"/>
      <c r="BR589" s="1268"/>
      <c r="BS589" s="1259">
        <f t="shared" si="2"/>
        <v>0</v>
      </c>
      <c r="BT589" s="1260"/>
      <c r="BU589" s="1260"/>
      <c r="BV589" s="1260"/>
      <c r="BW589" s="1261"/>
      <c r="BX589" s="1259">
        <f t="shared" si="3"/>
        <v>2</v>
      </c>
      <c r="BY589" s="1260"/>
      <c r="BZ589" s="1260"/>
      <c r="CA589" s="1260"/>
      <c r="CB589" s="1261"/>
      <c r="CC589" s="1259">
        <f t="shared" si="4"/>
        <v>0</v>
      </c>
      <c r="CD589" s="1260"/>
      <c r="CE589" s="1260"/>
      <c r="CF589" s="1260"/>
      <c r="CG589" s="1261"/>
      <c r="CH589" s="1259">
        <f t="shared" si="5"/>
        <v>0</v>
      </c>
      <c r="CI589" s="1260"/>
      <c r="CJ589" s="1260"/>
      <c r="CK589" s="1260"/>
      <c r="CL589" s="1261"/>
      <c r="CM589" s="1259">
        <f t="shared" si="6"/>
        <v>0</v>
      </c>
      <c r="CN589" s="1260"/>
      <c r="CO589" s="1260"/>
      <c r="CP589" s="1260"/>
      <c r="CQ589" s="1261"/>
      <c r="CS589" s="1271">
        <f>IF(AND(B692="SRO/Studio",AH692&lt;=0.3),G692,0)</f>
        <v>0</v>
      </c>
      <c r="CT589" s="1272"/>
      <c r="CU589" s="1272"/>
      <c r="CV589" s="1272"/>
      <c r="CW589" s="1273"/>
      <c r="CX589" s="1271">
        <f>IF(AND(B692="1 Bedroom",AH692&lt;=0.3),G692,0)</f>
        <v>18</v>
      </c>
      <c r="CY589" s="1272"/>
      <c r="CZ589" s="1272"/>
      <c r="DA589" s="1272"/>
      <c r="DB589" s="1273"/>
      <c r="DC589" s="1271">
        <f>IF(AND(B692="2 Bedrooms",AH692&lt;=0.3),G692,0)</f>
        <v>0</v>
      </c>
      <c r="DD589" s="1272"/>
      <c r="DE589" s="1272"/>
      <c r="DF589" s="1272"/>
      <c r="DG589" s="1273"/>
      <c r="DH589" s="1271">
        <f>IF(AND(B692="3 Bedrooms",AH692&lt;=0.3),G692,0)</f>
        <v>0</v>
      </c>
      <c r="DI589" s="1272"/>
      <c r="DJ589" s="1272"/>
      <c r="DK589" s="1272"/>
      <c r="DL589" s="1273"/>
      <c r="DM589" s="1271">
        <f>IF(AND(B692="4 Bedrooms",AH692&lt;=0.3),G692,0)</f>
        <v>0</v>
      </c>
      <c r="DN589" s="1272"/>
      <c r="DO589" s="1272"/>
      <c r="DP589" s="1272"/>
      <c r="DQ589" s="1273"/>
      <c r="DR589" s="1271">
        <f>IF(AND(B692="5 Bedrooms",AH692&lt;=0.3),G692,0)</f>
        <v>0</v>
      </c>
      <c r="DS589" s="1272"/>
      <c r="DT589" s="1272"/>
      <c r="DU589" s="1272"/>
      <c r="DV589" s="1273"/>
    </row>
    <row r="590" spans="1:126" s="5" customFormat="1" ht="12.9" customHeight="1">
      <c r="A590" s="4"/>
      <c r="B590" t="s">
        <v>875</v>
      </c>
      <c r="C590"/>
      <c r="D590"/>
      <c r="E590"/>
      <c r="F590"/>
      <c r="G590"/>
      <c r="H590"/>
      <c r="I590"/>
      <c r="J590"/>
      <c r="K590"/>
      <c r="L590"/>
      <c r="M590"/>
      <c r="N590" s="1151" t="s">
        <v>115</v>
      </c>
      <c r="O590" s="1151"/>
      <c r="P590"/>
      <c r="Q590"/>
      <c r="R590"/>
      <c r="S590"/>
      <c r="T590" s="4"/>
      <c r="U590" t="s">
        <v>875</v>
      </c>
      <c r="V590"/>
      <c r="W590"/>
      <c r="X590"/>
      <c r="Y590"/>
      <c r="Z590"/>
      <c r="AA590"/>
      <c r="AB590"/>
      <c r="AC590"/>
      <c r="AD590"/>
      <c r="AE590"/>
      <c r="AF590"/>
      <c r="AG590" s="1151" t="s">
        <v>509</v>
      </c>
      <c r="AH590" s="1151"/>
      <c r="AI590"/>
      <c r="AJ590"/>
      <c r="AK590"/>
      <c r="AL590"/>
      <c r="AZ590" s="5" t="s">
        <v>815</v>
      </c>
      <c r="BA590" s="41"/>
      <c r="BB590" s="41"/>
      <c r="BC590" s="41"/>
      <c r="BD590" s="41"/>
      <c r="BE590" s="1265">
        <f t="shared" ref="BE590:BE613" si="9">IF(AND(AH693&lt;=0.5,AH693&gt;=0.36),1,0)</f>
        <v>0</v>
      </c>
      <c r="BF590" s="1267"/>
      <c r="BG590" s="1259">
        <f t="shared" si="7"/>
        <v>0</v>
      </c>
      <c r="BH590" s="1261"/>
      <c r="BI590" s="1265">
        <f t="shared" ref="BI590:BI613" si="10">IF(AND(AH693&lt;=0.35,AH693&gt;0),1,0)</f>
        <v>1</v>
      </c>
      <c r="BJ590" s="1267"/>
      <c r="BK590" s="1259">
        <f t="shared" si="8"/>
        <v>2</v>
      </c>
      <c r="BL590" s="1261"/>
      <c r="BN590" s="1259">
        <f t="shared" si="1"/>
        <v>0</v>
      </c>
      <c r="BO590" s="1260"/>
      <c r="BP590" s="1260"/>
      <c r="BQ590" s="1260"/>
      <c r="BR590" s="1268"/>
      <c r="BS590" s="1259">
        <f t="shared" si="2"/>
        <v>0</v>
      </c>
      <c r="BT590" s="1260"/>
      <c r="BU590" s="1260"/>
      <c r="BV590" s="1260"/>
      <c r="BW590" s="1261"/>
      <c r="BX590" s="1259">
        <f t="shared" si="3"/>
        <v>0</v>
      </c>
      <c r="BY590" s="1260"/>
      <c r="BZ590" s="1260"/>
      <c r="CA590" s="1260"/>
      <c r="CB590" s="1261"/>
      <c r="CC590" s="1259">
        <f t="shared" si="4"/>
        <v>2</v>
      </c>
      <c r="CD590" s="1260"/>
      <c r="CE590" s="1260"/>
      <c r="CF590" s="1260"/>
      <c r="CG590" s="1261"/>
      <c r="CH590" s="1259">
        <f t="shared" si="5"/>
        <v>0</v>
      </c>
      <c r="CI590" s="1260"/>
      <c r="CJ590" s="1260"/>
      <c r="CK590" s="1260"/>
      <c r="CL590" s="1261"/>
      <c r="CM590" s="1259">
        <f t="shared" si="6"/>
        <v>0</v>
      </c>
      <c r="CN590" s="1260"/>
      <c r="CO590" s="1260"/>
      <c r="CP590" s="1260"/>
      <c r="CQ590" s="1261"/>
      <c r="CS590" s="1271">
        <f t="shared" ref="CS590:CS613" si="11">IF(AND(B693="SRO/Studio",AH693&lt;=0.3),G693,0)</f>
        <v>0</v>
      </c>
      <c r="CT590" s="1272"/>
      <c r="CU590" s="1272"/>
      <c r="CV590" s="1272"/>
      <c r="CW590" s="1273"/>
      <c r="CX590" s="1271">
        <f t="shared" ref="CX590:CX613" si="12">IF(AND(B693="1 Bedroom",AH693&lt;=0.3),G693,0)</f>
        <v>0</v>
      </c>
      <c r="CY590" s="1272"/>
      <c r="CZ590" s="1272"/>
      <c r="DA590" s="1272"/>
      <c r="DB590" s="1273"/>
      <c r="DC590" s="1271">
        <f t="shared" ref="DC590:DC613" si="13">IF(AND(B693="2 Bedrooms",AH693&lt;=0.3),G693,0)</f>
        <v>2</v>
      </c>
      <c r="DD590" s="1272"/>
      <c r="DE590" s="1272"/>
      <c r="DF590" s="1272"/>
      <c r="DG590" s="1273"/>
      <c r="DH590" s="1271">
        <f t="shared" ref="DH590:DH613" si="14">IF(AND(B693="3 Bedrooms",AH693&lt;=0.3),G693,0)</f>
        <v>0</v>
      </c>
      <c r="DI590" s="1272"/>
      <c r="DJ590" s="1272"/>
      <c r="DK590" s="1272"/>
      <c r="DL590" s="1273"/>
      <c r="DM590" s="1271">
        <f t="shared" ref="DM590:DM613" si="15">IF(AND(B693="4 Bedrooms",AH693&lt;=0.3),G693,0)</f>
        <v>0</v>
      </c>
      <c r="DN590" s="1272"/>
      <c r="DO590" s="1272"/>
      <c r="DP590" s="1272"/>
      <c r="DQ590" s="1273"/>
      <c r="DR590" s="1271">
        <f t="shared" ref="DR590:DR613" si="16">IF(AND(B693="5 Bedrooms",AH693&lt;=0.3),G693,0)</f>
        <v>0</v>
      </c>
      <c r="DS590" s="1272"/>
      <c r="DT590" s="1272"/>
      <c r="DU590" s="1272"/>
      <c r="DV590" s="1273"/>
    </row>
    <row r="591" spans="1:126" ht="12.9" customHeight="1">
      <c r="AZ591" s="5" t="s">
        <v>816</v>
      </c>
      <c r="BA591" s="41"/>
      <c r="BB591" s="41"/>
      <c r="BC591" s="41"/>
      <c r="BD591" s="41"/>
      <c r="BE591" s="1265">
        <f t="shared" si="9"/>
        <v>0</v>
      </c>
      <c r="BF591" s="1267"/>
      <c r="BG591" s="1259">
        <f t="shared" si="7"/>
        <v>0</v>
      </c>
      <c r="BH591" s="1261"/>
      <c r="BI591" s="1265">
        <f t="shared" si="10"/>
        <v>1</v>
      </c>
      <c r="BJ591" s="1267"/>
      <c r="BK591" s="1259">
        <f t="shared" si="8"/>
        <v>2</v>
      </c>
      <c r="BL591" s="1261"/>
      <c r="BN591" s="1259">
        <f t="shared" si="1"/>
        <v>0</v>
      </c>
      <c r="BO591" s="1260"/>
      <c r="BP591" s="1260"/>
      <c r="BQ591" s="1260"/>
      <c r="BR591" s="1268"/>
      <c r="BS591" s="1259">
        <f t="shared" si="2"/>
        <v>0</v>
      </c>
      <c r="BT591" s="1260"/>
      <c r="BU591" s="1260"/>
      <c r="BV591" s="1260"/>
      <c r="BW591" s="1261"/>
      <c r="BX591" s="1259">
        <f t="shared" si="3"/>
        <v>7</v>
      </c>
      <c r="BY591" s="1260"/>
      <c r="BZ591" s="1260"/>
      <c r="CA591" s="1260"/>
      <c r="CB591" s="1261"/>
      <c r="CC591" s="1259">
        <f t="shared" si="4"/>
        <v>0</v>
      </c>
      <c r="CD591" s="1260"/>
      <c r="CE591" s="1260"/>
      <c r="CF591" s="1260"/>
      <c r="CG591" s="1261"/>
      <c r="CH591" s="1259">
        <f t="shared" si="5"/>
        <v>0</v>
      </c>
      <c r="CI591" s="1260"/>
      <c r="CJ591" s="1260"/>
      <c r="CK591" s="1260"/>
      <c r="CL591" s="1261"/>
      <c r="CM591" s="1259">
        <f t="shared" si="6"/>
        <v>0</v>
      </c>
      <c r="CN591" s="1260"/>
      <c r="CO591" s="1260"/>
      <c r="CP591" s="1260"/>
      <c r="CQ591" s="1261"/>
      <c r="CS591" s="1271">
        <f t="shared" si="11"/>
        <v>0</v>
      </c>
      <c r="CT591" s="1272"/>
      <c r="CU591" s="1272"/>
      <c r="CV591" s="1272"/>
      <c r="CW591" s="1273"/>
      <c r="CX591" s="1271">
        <f t="shared" si="12"/>
        <v>0</v>
      </c>
      <c r="CY591" s="1272"/>
      <c r="CZ591" s="1272"/>
      <c r="DA591" s="1272"/>
      <c r="DB591" s="1273"/>
      <c r="DC591" s="1271">
        <f t="shared" si="13"/>
        <v>0</v>
      </c>
      <c r="DD591" s="1272"/>
      <c r="DE591" s="1272"/>
      <c r="DF591" s="1272"/>
      <c r="DG591" s="1273"/>
      <c r="DH591" s="1271">
        <f t="shared" si="14"/>
        <v>2</v>
      </c>
      <c r="DI591" s="1272"/>
      <c r="DJ591" s="1272"/>
      <c r="DK591" s="1272"/>
      <c r="DL591" s="1273"/>
      <c r="DM591" s="1271">
        <f t="shared" si="15"/>
        <v>0</v>
      </c>
      <c r="DN591" s="1272"/>
      <c r="DO591" s="1272"/>
      <c r="DP591" s="1272"/>
      <c r="DQ591" s="1273"/>
      <c r="DR591" s="1271">
        <f t="shared" si="16"/>
        <v>0</v>
      </c>
      <c r="DS591" s="1272"/>
      <c r="DT591" s="1272"/>
      <c r="DU591" s="1272"/>
      <c r="DV591" s="1273"/>
    </row>
    <row r="592" spans="1:126" ht="12.9" customHeight="1">
      <c r="A592" s="61" t="s">
        <v>575</v>
      </c>
      <c r="B592" t="s">
        <v>89</v>
      </c>
      <c r="G592" s="1193">
        <f>C554</f>
        <v>0</v>
      </c>
      <c r="H592" s="1193"/>
      <c r="I592" s="1193"/>
      <c r="J592" s="1193"/>
      <c r="K592" s="1193"/>
      <c r="L592" s="1193"/>
      <c r="M592" s="1193"/>
      <c r="N592" s="1193"/>
      <c r="O592" s="1193"/>
      <c r="P592" s="1193"/>
      <c r="Q592" s="1193"/>
      <c r="R592" s="1193"/>
      <c r="T592" s="61" t="s">
        <v>184</v>
      </c>
      <c r="U592" t="s">
        <v>89</v>
      </c>
      <c r="Z592" s="1193">
        <f>C555</f>
        <v>0</v>
      </c>
      <c r="AA592" s="1193"/>
      <c r="AB592" s="1193"/>
      <c r="AC592" s="1193"/>
      <c r="AD592" s="1193"/>
      <c r="AE592" s="1193"/>
      <c r="AF592" s="1193"/>
      <c r="AG592" s="1193"/>
      <c r="AH592" s="1193"/>
      <c r="AI592" s="1193"/>
      <c r="AJ592" s="1193"/>
      <c r="AK592" s="1193"/>
      <c r="AZ592" s="5" t="s">
        <v>817</v>
      </c>
      <c r="BA592" s="41"/>
      <c r="BB592" s="41"/>
      <c r="BC592" s="41"/>
      <c r="BD592" s="41"/>
      <c r="BE592" s="1265">
        <f t="shared" si="9"/>
        <v>0</v>
      </c>
      <c r="BF592" s="1267"/>
      <c r="BG592" s="1259">
        <f t="shared" si="7"/>
        <v>0</v>
      </c>
      <c r="BH592" s="1261"/>
      <c r="BI592" s="1265">
        <f t="shared" si="10"/>
        <v>0</v>
      </c>
      <c r="BJ592" s="1267"/>
      <c r="BK592" s="1259">
        <f t="shared" si="8"/>
        <v>0</v>
      </c>
      <c r="BL592" s="1261"/>
      <c r="BN592" s="1259">
        <f t="shared" si="1"/>
        <v>0</v>
      </c>
      <c r="BO592" s="1260"/>
      <c r="BP592" s="1260"/>
      <c r="BQ592" s="1260"/>
      <c r="BR592" s="1268"/>
      <c r="BS592" s="1259">
        <f t="shared" si="2"/>
        <v>0</v>
      </c>
      <c r="BT592" s="1260"/>
      <c r="BU592" s="1260"/>
      <c r="BV592" s="1260"/>
      <c r="BW592" s="1261"/>
      <c r="BX592" s="1259">
        <f t="shared" si="3"/>
        <v>0</v>
      </c>
      <c r="BY592" s="1260"/>
      <c r="BZ592" s="1260"/>
      <c r="CA592" s="1260"/>
      <c r="CB592" s="1261"/>
      <c r="CC592" s="1259">
        <f t="shared" si="4"/>
        <v>7</v>
      </c>
      <c r="CD592" s="1260"/>
      <c r="CE592" s="1260"/>
      <c r="CF592" s="1260"/>
      <c r="CG592" s="1261"/>
      <c r="CH592" s="1259">
        <f t="shared" si="5"/>
        <v>0</v>
      </c>
      <c r="CI592" s="1260"/>
      <c r="CJ592" s="1260"/>
      <c r="CK592" s="1260"/>
      <c r="CL592" s="1261"/>
      <c r="CM592" s="1259">
        <f t="shared" si="6"/>
        <v>0</v>
      </c>
      <c r="CN592" s="1260"/>
      <c r="CO592" s="1260"/>
      <c r="CP592" s="1260"/>
      <c r="CQ592" s="1261"/>
      <c r="CS592" s="1271">
        <f t="shared" si="11"/>
        <v>0</v>
      </c>
      <c r="CT592" s="1272"/>
      <c r="CU592" s="1272"/>
      <c r="CV592" s="1272"/>
      <c r="CW592" s="1273"/>
      <c r="CX592" s="1271">
        <f t="shared" si="12"/>
        <v>0</v>
      </c>
      <c r="CY592" s="1272"/>
      <c r="CZ592" s="1272"/>
      <c r="DA592" s="1272"/>
      <c r="DB592" s="1273"/>
      <c r="DC592" s="1271">
        <f t="shared" si="13"/>
        <v>0</v>
      </c>
      <c r="DD592" s="1272"/>
      <c r="DE592" s="1272"/>
      <c r="DF592" s="1272"/>
      <c r="DG592" s="1273"/>
      <c r="DH592" s="1271">
        <f t="shared" si="14"/>
        <v>0</v>
      </c>
      <c r="DI592" s="1272"/>
      <c r="DJ592" s="1272"/>
      <c r="DK592" s="1272"/>
      <c r="DL592" s="1273"/>
      <c r="DM592" s="1271">
        <f t="shared" si="15"/>
        <v>0</v>
      </c>
      <c r="DN592" s="1272"/>
      <c r="DO592" s="1272"/>
      <c r="DP592" s="1272"/>
      <c r="DQ592" s="1273"/>
      <c r="DR592" s="1271">
        <f t="shared" si="16"/>
        <v>0</v>
      </c>
      <c r="DS592" s="1272"/>
      <c r="DT592" s="1272"/>
      <c r="DU592" s="1272"/>
      <c r="DV592" s="1273"/>
    </row>
    <row r="593" spans="1:126" ht="12.9" customHeight="1">
      <c r="A593" s="4"/>
      <c r="B593" t="s">
        <v>395</v>
      </c>
      <c r="G593" s="1237"/>
      <c r="H593" s="1237"/>
      <c r="I593" s="1237"/>
      <c r="J593" s="1237"/>
      <c r="K593" s="1237"/>
      <c r="L593" s="1237"/>
      <c r="M593" s="1237"/>
      <c r="N593" s="1237"/>
      <c r="O593" s="1237"/>
      <c r="P593" s="1237"/>
      <c r="Q593" s="1237"/>
      <c r="R593" s="1237"/>
      <c r="T593" s="4"/>
      <c r="U593" t="s">
        <v>395</v>
      </c>
      <c r="Z593" s="1237"/>
      <c r="AA593" s="1237"/>
      <c r="AB593" s="1237"/>
      <c r="AC593" s="1237"/>
      <c r="AD593" s="1237"/>
      <c r="AE593" s="1237"/>
      <c r="AF593" s="1237"/>
      <c r="AG593" s="1237"/>
      <c r="AH593" s="1237"/>
      <c r="AI593" s="1237"/>
      <c r="AJ593" s="1237"/>
      <c r="AK593" s="1237"/>
      <c r="AZ593" s="5" t="s">
        <v>364</v>
      </c>
      <c r="BA593" s="41"/>
      <c r="BB593" s="41"/>
      <c r="BC593" s="41"/>
      <c r="BD593" s="41"/>
      <c r="BE593" s="1265">
        <f t="shared" si="9"/>
        <v>0</v>
      </c>
      <c r="BF593" s="1267"/>
      <c r="BG593" s="1259">
        <f t="shared" si="7"/>
        <v>0</v>
      </c>
      <c r="BH593" s="1261"/>
      <c r="BI593" s="1265">
        <f t="shared" si="10"/>
        <v>0</v>
      </c>
      <c r="BJ593" s="1267"/>
      <c r="BK593" s="1259">
        <f t="shared" si="8"/>
        <v>0</v>
      </c>
      <c r="BL593" s="1261"/>
      <c r="BN593" s="1259">
        <f t="shared" si="1"/>
        <v>0</v>
      </c>
      <c r="BO593" s="1260"/>
      <c r="BP593" s="1260"/>
      <c r="BQ593" s="1260"/>
      <c r="BR593" s="1268"/>
      <c r="BS593" s="1259">
        <f t="shared" si="2"/>
        <v>0</v>
      </c>
      <c r="BT593" s="1260"/>
      <c r="BU593" s="1260"/>
      <c r="BV593" s="1260"/>
      <c r="BW593" s="1261"/>
      <c r="BX593" s="1259">
        <f t="shared" si="3"/>
        <v>0</v>
      </c>
      <c r="BY593" s="1260"/>
      <c r="BZ593" s="1260"/>
      <c r="CA593" s="1260"/>
      <c r="CB593" s="1261"/>
      <c r="CC593" s="1259">
        <f t="shared" si="4"/>
        <v>0</v>
      </c>
      <c r="CD593" s="1260"/>
      <c r="CE593" s="1260"/>
      <c r="CF593" s="1260"/>
      <c r="CG593" s="1261"/>
      <c r="CH593" s="1259">
        <f t="shared" si="5"/>
        <v>0</v>
      </c>
      <c r="CI593" s="1260"/>
      <c r="CJ593" s="1260"/>
      <c r="CK593" s="1260"/>
      <c r="CL593" s="1261"/>
      <c r="CM593" s="1259">
        <f t="shared" si="6"/>
        <v>0</v>
      </c>
      <c r="CN593" s="1260"/>
      <c r="CO593" s="1260"/>
      <c r="CP593" s="1260"/>
      <c r="CQ593" s="1261"/>
      <c r="CS593" s="1271">
        <f t="shared" si="11"/>
        <v>0</v>
      </c>
      <c r="CT593" s="1272"/>
      <c r="CU593" s="1272"/>
      <c r="CV593" s="1272"/>
      <c r="CW593" s="1273"/>
      <c r="CX593" s="1271">
        <f t="shared" si="12"/>
        <v>0</v>
      </c>
      <c r="CY593" s="1272"/>
      <c r="CZ593" s="1272"/>
      <c r="DA593" s="1272"/>
      <c r="DB593" s="1273"/>
      <c r="DC593" s="1271">
        <f t="shared" si="13"/>
        <v>0</v>
      </c>
      <c r="DD593" s="1272"/>
      <c r="DE593" s="1272"/>
      <c r="DF593" s="1272"/>
      <c r="DG593" s="1273"/>
      <c r="DH593" s="1271">
        <f t="shared" si="14"/>
        <v>0</v>
      </c>
      <c r="DI593" s="1272"/>
      <c r="DJ593" s="1272"/>
      <c r="DK593" s="1272"/>
      <c r="DL593" s="1273"/>
      <c r="DM593" s="1271">
        <f t="shared" si="15"/>
        <v>0</v>
      </c>
      <c r="DN593" s="1272"/>
      <c r="DO593" s="1272"/>
      <c r="DP593" s="1272"/>
      <c r="DQ593" s="1273"/>
      <c r="DR593" s="1271">
        <f t="shared" si="16"/>
        <v>0</v>
      </c>
      <c r="DS593" s="1272"/>
      <c r="DT593" s="1272"/>
      <c r="DU593" s="1272"/>
      <c r="DV593" s="1273"/>
    </row>
    <row r="594" spans="1:126" ht="12.9" customHeight="1">
      <c r="A594" s="4"/>
      <c r="B594" t="s">
        <v>457</v>
      </c>
      <c r="G594" s="1237"/>
      <c r="H594" s="1237"/>
      <c r="I594" s="1237"/>
      <c r="J594" s="1237"/>
      <c r="K594" s="1237"/>
      <c r="L594" s="1237"/>
      <c r="M594" s="1237"/>
      <c r="N594" s="1237"/>
      <c r="O594" s="1237"/>
      <c r="P594" s="1237"/>
      <c r="Q594" s="1237"/>
      <c r="R594" s="1237"/>
      <c r="T594" s="4"/>
      <c r="U594" t="s">
        <v>457</v>
      </c>
      <c r="Z594" s="1239"/>
      <c r="AA594" s="1239"/>
      <c r="AB594" s="1239"/>
      <c r="AC594" s="1239"/>
      <c r="AD594" s="1239"/>
      <c r="AE594" s="1239"/>
      <c r="AF594" s="1239"/>
      <c r="AG594" s="1239"/>
      <c r="AH594" s="1239"/>
      <c r="AI594" s="1239"/>
      <c r="AJ594" s="1239"/>
      <c r="AK594" s="1239"/>
      <c r="AZ594" s="41"/>
      <c r="BA594" s="41"/>
      <c r="BB594" s="41"/>
      <c r="BC594" s="41"/>
      <c r="BD594" s="41"/>
      <c r="BE594" s="1265">
        <f t="shared" si="9"/>
        <v>0</v>
      </c>
      <c r="BF594" s="1267"/>
      <c r="BG594" s="1259">
        <f t="shared" si="7"/>
        <v>0</v>
      </c>
      <c r="BH594" s="1261"/>
      <c r="BI594" s="1265">
        <f t="shared" si="10"/>
        <v>0</v>
      </c>
      <c r="BJ594" s="1267"/>
      <c r="BK594" s="1259">
        <f t="shared" si="8"/>
        <v>0</v>
      </c>
      <c r="BL594" s="1261"/>
      <c r="BN594" s="1259">
        <f t="shared" si="1"/>
        <v>0</v>
      </c>
      <c r="BO594" s="1260"/>
      <c r="BP594" s="1260"/>
      <c r="BQ594" s="1260"/>
      <c r="BR594" s="1268"/>
      <c r="BS594" s="1259">
        <f t="shared" si="2"/>
        <v>0</v>
      </c>
      <c r="BT594" s="1260"/>
      <c r="BU594" s="1260"/>
      <c r="BV594" s="1260"/>
      <c r="BW594" s="1261"/>
      <c r="BX594" s="1259">
        <f t="shared" si="3"/>
        <v>0</v>
      </c>
      <c r="BY594" s="1260"/>
      <c r="BZ594" s="1260"/>
      <c r="CA594" s="1260"/>
      <c r="CB594" s="1261"/>
      <c r="CC594" s="1259">
        <f t="shared" si="4"/>
        <v>0</v>
      </c>
      <c r="CD594" s="1260"/>
      <c r="CE594" s="1260"/>
      <c r="CF594" s="1260"/>
      <c r="CG594" s="1261"/>
      <c r="CH594" s="1259">
        <f t="shared" si="5"/>
        <v>0</v>
      </c>
      <c r="CI594" s="1260"/>
      <c r="CJ594" s="1260"/>
      <c r="CK594" s="1260"/>
      <c r="CL594" s="1261"/>
      <c r="CM594" s="1259">
        <f t="shared" si="6"/>
        <v>0</v>
      </c>
      <c r="CN594" s="1260"/>
      <c r="CO594" s="1260"/>
      <c r="CP594" s="1260"/>
      <c r="CQ594" s="1261"/>
      <c r="CS594" s="1271">
        <f t="shared" si="11"/>
        <v>0</v>
      </c>
      <c r="CT594" s="1272"/>
      <c r="CU594" s="1272"/>
      <c r="CV594" s="1272"/>
      <c r="CW594" s="1273"/>
      <c r="CX594" s="1271">
        <f t="shared" si="12"/>
        <v>0</v>
      </c>
      <c r="CY594" s="1272"/>
      <c r="CZ594" s="1272"/>
      <c r="DA594" s="1272"/>
      <c r="DB594" s="1273"/>
      <c r="DC594" s="1271">
        <f t="shared" si="13"/>
        <v>0</v>
      </c>
      <c r="DD594" s="1272"/>
      <c r="DE594" s="1272"/>
      <c r="DF594" s="1272"/>
      <c r="DG594" s="1273"/>
      <c r="DH594" s="1271">
        <f t="shared" si="14"/>
        <v>0</v>
      </c>
      <c r="DI594" s="1272"/>
      <c r="DJ594" s="1272"/>
      <c r="DK594" s="1272"/>
      <c r="DL594" s="1273"/>
      <c r="DM594" s="1271">
        <f t="shared" si="15"/>
        <v>0</v>
      </c>
      <c r="DN594" s="1272"/>
      <c r="DO594" s="1272"/>
      <c r="DP594" s="1272"/>
      <c r="DQ594" s="1273"/>
      <c r="DR594" s="1271">
        <f t="shared" si="16"/>
        <v>0</v>
      </c>
      <c r="DS594" s="1272"/>
      <c r="DT594" s="1272"/>
      <c r="DU594" s="1272"/>
      <c r="DV594" s="1273"/>
    </row>
    <row r="595" spans="1:126" ht="12.9" customHeight="1">
      <c r="A595" s="4"/>
      <c r="B595" t="s">
        <v>872</v>
      </c>
      <c r="G595" s="1237"/>
      <c r="H595" s="1237"/>
      <c r="I595" s="1237"/>
      <c r="J595" s="1237"/>
      <c r="K595" s="1237"/>
      <c r="L595" s="1237"/>
      <c r="M595" s="1237"/>
      <c r="N595" s="1237"/>
      <c r="O595" s="1237"/>
      <c r="P595" s="1237"/>
      <c r="Q595" s="1237"/>
      <c r="R595" s="1237"/>
      <c r="T595" s="4"/>
      <c r="U595" t="s">
        <v>872</v>
      </c>
      <c r="Z595" s="1239"/>
      <c r="AA595" s="1239"/>
      <c r="AB595" s="1239"/>
      <c r="AC595" s="1239"/>
      <c r="AD595" s="1239"/>
      <c r="AE595" s="1239"/>
      <c r="AF595" s="1239"/>
      <c r="AG595" s="1239"/>
      <c r="AH595" s="1239"/>
      <c r="AI595" s="1239"/>
      <c r="AJ595" s="1239"/>
      <c r="AK595" s="1239"/>
      <c r="AZ595" s="41"/>
      <c r="BA595" s="41"/>
      <c r="BB595" s="41"/>
      <c r="BC595" s="41"/>
      <c r="BD595" s="41"/>
      <c r="BE595" s="1265">
        <f t="shared" si="9"/>
        <v>0</v>
      </c>
      <c r="BF595" s="1267"/>
      <c r="BG595" s="1259">
        <f t="shared" si="7"/>
        <v>0</v>
      </c>
      <c r="BH595" s="1261"/>
      <c r="BI595" s="1265">
        <f t="shared" si="10"/>
        <v>0</v>
      </c>
      <c r="BJ595" s="1267"/>
      <c r="BK595" s="1259">
        <f t="shared" si="8"/>
        <v>0</v>
      </c>
      <c r="BL595" s="1261"/>
      <c r="BN595" s="1259">
        <f t="shared" si="1"/>
        <v>0</v>
      </c>
      <c r="BO595" s="1260"/>
      <c r="BP595" s="1260"/>
      <c r="BQ595" s="1260"/>
      <c r="BR595" s="1268"/>
      <c r="BS595" s="1259">
        <f t="shared" si="2"/>
        <v>0</v>
      </c>
      <c r="BT595" s="1260"/>
      <c r="BU595" s="1260"/>
      <c r="BV595" s="1260"/>
      <c r="BW595" s="1261"/>
      <c r="BX595" s="1259">
        <f t="shared" si="3"/>
        <v>0</v>
      </c>
      <c r="BY595" s="1260"/>
      <c r="BZ595" s="1260"/>
      <c r="CA595" s="1260"/>
      <c r="CB595" s="1261"/>
      <c r="CC595" s="1259">
        <f t="shared" si="4"/>
        <v>0</v>
      </c>
      <c r="CD595" s="1260"/>
      <c r="CE595" s="1260"/>
      <c r="CF595" s="1260"/>
      <c r="CG595" s="1261"/>
      <c r="CH595" s="1259">
        <f t="shared" si="5"/>
        <v>0</v>
      </c>
      <c r="CI595" s="1260"/>
      <c r="CJ595" s="1260"/>
      <c r="CK595" s="1260"/>
      <c r="CL595" s="1261"/>
      <c r="CM595" s="1259">
        <f t="shared" si="6"/>
        <v>0</v>
      </c>
      <c r="CN595" s="1260"/>
      <c r="CO595" s="1260"/>
      <c r="CP595" s="1260"/>
      <c r="CQ595" s="1261"/>
      <c r="CS595" s="1271">
        <f t="shared" si="11"/>
        <v>0</v>
      </c>
      <c r="CT595" s="1272"/>
      <c r="CU595" s="1272"/>
      <c r="CV595" s="1272"/>
      <c r="CW595" s="1273"/>
      <c r="CX595" s="1271">
        <f t="shared" si="12"/>
        <v>0</v>
      </c>
      <c r="CY595" s="1272"/>
      <c r="CZ595" s="1272"/>
      <c r="DA595" s="1272"/>
      <c r="DB595" s="1273"/>
      <c r="DC595" s="1271">
        <f t="shared" si="13"/>
        <v>0</v>
      </c>
      <c r="DD595" s="1272"/>
      <c r="DE595" s="1272"/>
      <c r="DF595" s="1272"/>
      <c r="DG595" s="1273"/>
      <c r="DH595" s="1271">
        <f t="shared" si="14"/>
        <v>0</v>
      </c>
      <c r="DI595" s="1272"/>
      <c r="DJ595" s="1272"/>
      <c r="DK595" s="1272"/>
      <c r="DL595" s="1273"/>
      <c r="DM595" s="1271">
        <f t="shared" si="15"/>
        <v>0</v>
      </c>
      <c r="DN595" s="1272"/>
      <c r="DO595" s="1272"/>
      <c r="DP595" s="1272"/>
      <c r="DQ595" s="1273"/>
      <c r="DR595" s="1271">
        <f t="shared" si="16"/>
        <v>0</v>
      </c>
      <c r="DS595" s="1272"/>
      <c r="DT595" s="1272"/>
      <c r="DU595" s="1272"/>
      <c r="DV595" s="1273"/>
    </row>
    <row r="596" spans="1:126" ht="12.9" customHeight="1">
      <c r="A596" s="4"/>
      <c r="B596" t="s">
        <v>684</v>
      </c>
      <c r="G596" s="1238"/>
      <c r="H596" s="1238"/>
      <c r="I596" s="1238"/>
      <c r="J596" s="1238"/>
      <c r="K596" s="1238"/>
      <c r="L596" s="1238"/>
      <c r="O596" s="42" t="s">
        <v>857</v>
      </c>
      <c r="P596" s="1235"/>
      <c r="Q596" s="1235"/>
      <c r="R596" s="1235"/>
      <c r="T596" s="4"/>
      <c r="U596" t="s">
        <v>684</v>
      </c>
      <c r="Z596" s="1238"/>
      <c r="AA596" s="1238"/>
      <c r="AB596" s="1238"/>
      <c r="AC596" s="1238"/>
      <c r="AD596" s="1238"/>
      <c r="AE596" s="1238"/>
      <c r="AH596" s="42" t="s">
        <v>857</v>
      </c>
      <c r="AI596" s="1235"/>
      <c r="AJ596" s="1235"/>
      <c r="AK596" s="1235"/>
      <c r="AZ596" s="41"/>
      <c r="BA596" s="41"/>
      <c r="BB596" s="41"/>
      <c r="BC596" s="41"/>
      <c r="BD596" s="41"/>
      <c r="BE596" s="1265">
        <f t="shared" si="9"/>
        <v>0</v>
      </c>
      <c r="BF596" s="1267"/>
      <c r="BG596" s="1259">
        <f t="shared" si="7"/>
        <v>0</v>
      </c>
      <c r="BH596" s="1261"/>
      <c r="BI596" s="1265">
        <f t="shared" si="10"/>
        <v>0</v>
      </c>
      <c r="BJ596" s="1267"/>
      <c r="BK596" s="1259">
        <f t="shared" si="8"/>
        <v>0</v>
      </c>
      <c r="BL596" s="1261"/>
      <c r="BN596" s="1259">
        <f t="shared" si="1"/>
        <v>0</v>
      </c>
      <c r="BO596" s="1260"/>
      <c r="BP596" s="1260"/>
      <c r="BQ596" s="1260"/>
      <c r="BR596" s="1268"/>
      <c r="BS596" s="1259">
        <f t="shared" si="2"/>
        <v>0</v>
      </c>
      <c r="BT596" s="1260"/>
      <c r="BU596" s="1260"/>
      <c r="BV596" s="1260"/>
      <c r="BW596" s="1261"/>
      <c r="BX596" s="1259">
        <f t="shared" si="3"/>
        <v>0</v>
      </c>
      <c r="BY596" s="1260"/>
      <c r="BZ596" s="1260"/>
      <c r="CA596" s="1260"/>
      <c r="CB596" s="1261"/>
      <c r="CC596" s="1259">
        <f t="shared" si="4"/>
        <v>0</v>
      </c>
      <c r="CD596" s="1260"/>
      <c r="CE596" s="1260"/>
      <c r="CF596" s="1260"/>
      <c r="CG596" s="1261"/>
      <c r="CH596" s="1259">
        <f t="shared" si="5"/>
        <v>0</v>
      </c>
      <c r="CI596" s="1260"/>
      <c r="CJ596" s="1260"/>
      <c r="CK596" s="1260"/>
      <c r="CL596" s="1261"/>
      <c r="CM596" s="1259">
        <f t="shared" si="6"/>
        <v>0</v>
      </c>
      <c r="CN596" s="1260"/>
      <c r="CO596" s="1260"/>
      <c r="CP596" s="1260"/>
      <c r="CQ596" s="1261"/>
      <c r="CS596" s="1271">
        <f t="shared" si="11"/>
        <v>0</v>
      </c>
      <c r="CT596" s="1272"/>
      <c r="CU596" s="1272"/>
      <c r="CV596" s="1272"/>
      <c r="CW596" s="1273"/>
      <c r="CX596" s="1271">
        <f t="shared" si="12"/>
        <v>0</v>
      </c>
      <c r="CY596" s="1272"/>
      <c r="CZ596" s="1272"/>
      <c r="DA596" s="1272"/>
      <c r="DB596" s="1273"/>
      <c r="DC596" s="1271">
        <f t="shared" si="13"/>
        <v>0</v>
      </c>
      <c r="DD596" s="1272"/>
      <c r="DE596" s="1272"/>
      <c r="DF596" s="1272"/>
      <c r="DG596" s="1273"/>
      <c r="DH596" s="1271">
        <f t="shared" si="14"/>
        <v>0</v>
      </c>
      <c r="DI596" s="1272"/>
      <c r="DJ596" s="1272"/>
      <c r="DK596" s="1272"/>
      <c r="DL596" s="1273"/>
      <c r="DM596" s="1271">
        <f t="shared" si="15"/>
        <v>0</v>
      </c>
      <c r="DN596" s="1272"/>
      <c r="DO596" s="1272"/>
      <c r="DP596" s="1272"/>
      <c r="DQ596" s="1273"/>
      <c r="DR596" s="1271">
        <f t="shared" si="16"/>
        <v>0</v>
      </c>
      <c r="DS596" s="1272"/>
      <c r="DT596" s="1272"/>
      <c r="DU596" s="1272"/>
      <c r="DV596" s="1273"/>
    </row>
    <row r="597" spans="1:126" s="5" customFormat="1" ht="12.9" customHeight="1">
      <c r="A597" s="4"/>
      <c r="B597" t="s">
        <v>873</v>
      </c>
      <c r="C597"/>
      <c r="D597"/>
      <c r="E597"/>
      <c r="F597"/>
      <c r="G597"/>
      <c r="H597" s="1237"/>
      <c r="I597" s="1237"/>
      <c r="J597" s="1237"/>
      <c r="K597" s="1237"/>
      <c r="L597" s="1237"/>
      <c r="M597" s="1237"/>
      <c r="N597" s="1237"/>
      <c r="O597" s="1237"/>
      <c r="P597" s="1237"/>
      <c r="Q597" s="1237"/>
      <c r="R597" s="1237"/>
      <c r="S597"/>
      <c r="T597" s="4"/>
      <c r="U597" t="s">
        <v>873</v>
      </c>
      <c r="V597"/>
      <c r="W597"/>
      <c r="X597"/>
      <c r="Y597"/>
      <c r="Z597"/>
      <c r="AA597" s="1237"/>
      <c r="AB597" s="1237"/>
      <c r="AC597" s="1237"/>
      <c r="AD597" s="1237"/>
      <c r="AE597" s="1237"/>
      <c r="AF597" s="1237"/>
      <c r="AG597" s="1237"/>
      <c r="AH597" s="1237"/>
      <c r="AI597" s="1237"/>
      <c r="AJ597" s="1237"/>
      <c r="AK597" s="1237"/>
      <c r="AL597"/>
      <c r="AZ597" s="41"/>
      <c r="BA597" s="41"/>
      <c r="BB597" s="41"/>
      <c r="BC597" s="41"/>
      <c r="BD597" s="41"/>
      <c r="BE597" s="1265">
        <f t="shared" si="9"/>
        <v>0</v>
      </c>
      <c r="BF597" s="1267"/>
      <c r="BG597" s="1259">
        <f t="shared" si="7"/>
        <v>0</v>
      </c>
      <c r="BH597" s="1261"/>
      <c r="BI597" s="1265">
        <f t="shared" si="10"/>
        <v>0</v>
      </c>
      <c r="BJ597" s="1267"/>
      <c r="BK597" s="1259">
        <f t="shared" si="8"/>
        <v>0</v>
      </c>
      <c r="BL597" s="1261"/>
      <c r="BN597" s="1259">
        <f t="shared" si="1"/>
        <v>0</v>
      </c>
      <c r="BO597" s="1260"/>
      <c r="BP597" s="1260"/>
      <c r="BQ597" s="1260"/>
      <c r="BR597" s="1268"/>
      <c r="BS597" s="1259">
        <f t="shared" si="2"/>
        <v>0</v>
      </c>
      <c r="BT597" s="1260"/>
      <c r="BU597" s="1260"/>
      <c r="BV597" s="1260"/>
      <c r="BW597" s="1261"/>
      <c r="BX597" s="1259">
        <f t="shared" si="3"/>
        <v>0</v>
      </c>
      <c r="BY597" s="1260"/>
      <c r="BZ597" s="1260"/>
      <c r="CA597" s="1260"/>
      <c r="CB597" s="1261"/>
      <c r="CC597" s="1259">
        <f t="shared" si="4"/>
        <v>0</v>
      </c>
      <c r="CD597" s="1260"/>
      <c r="CE597" s="1260"/>
      <c r="CF597" s="1260"/>
      <c r="CG597" s="1261"/>
      <c r="CH597" s="1259">
        <f t="shared" si="5"/>
        <v>0</v>
      </c>
      <c r="CI597" s="1260"/>
      <c r="CJ597" s="1260"/>
      <c r="CK597" s="1260"/>
      <c r="CL597" s="1261"/>
      <c r="CM597" s="1259">
        <f t="shared" si="6"/>
        <v>0</v>
      </c>
      <c r="CN597" s="1260"/>
      <c r="CO597" s="1260"/>
      <c r="CP597" s="1260"/>
      <c r="CQ597" s="1261"/>
      <c r="CS597" s="1271">
        <f t="shared" si="11"/>
        <v>0</v>
      </c>
      <c r="CT597" s="1272"/>
      <c r="CU597" s="1272"/>
      <c r="CV597" s="1272"/>
      <c r="CW597" s="1273"/>
      <c r="CX597" s="1271">
        <f t="shared" si="12"/>
        <v>0</v>
      </c>
      <c r="CY597" s="1272"/>
      <c r="CZ597" s="1272"/>
      <c r="DA597" s="1272"/>
      <c r="DB597" s="1273"/>
      <c r="DC597" s="1271">
        <f t="shared" si="13"/>
        <v>0</v>
      </c>
      <c r="DD597" s="1272"/>
      <c r="DE597" s="1272"/>
      <c r="DF597" s="1272"/>
      <c r="DG597" s="1273"/>
      <c r="DH597" s="1271">
        <f t="shared" si="14"/>
        <v>0</v>
      </c>
      <c r="DI597" s="1272"/>
      <c r="DJ597" s="1272"/>
      <c r="DK597" s="1272"/>
      <c r="DL597" s="1273"/>
      <c r="DM597" s="1271">
        <f t="shared" si="15"/>
        <v>0</v>
      </c>
      <c r="DN597" s="1272"/>
      <c r="DO597" s="1272"/>
      <c r="DP597" s="1272"/>
      <c r="DQ597" s="1273"/>
      <c r="DR597" s="1271">
        <f t="shared" si="16"/>
        <v>0</v>
      </c>
      <c r="DS597" s="1272"/>
      <c r="DT597" s="1272"/>
      <c r="DU597" s="1272"/>
      <c r="DV597" s="1273"/>
    </row>
    <row r="598" spans="1:126" s="5" customFormat="1" ht="12.9" customHeight="1">
      <c r="A598" s="4"/>
      <c r="B598" t="s">
        <v>875</v>
      </c>
      <c r="C598"/>
      <c r="D598"/>
      <c r="E598"/>
      <c r="F598"/>
      <c r="G598"/>
      <c r="H598"/>
      <c r="I598"/>
      <c r="J598"/>
      <c r="K598"/>
      <c r="L598"/>
      <c r="M598"/>
      <c r="N598" s="1151" t="s">
        <v>509</v>
      </c>
      <c r="O598" s="1151"/>
      <c r="P598"/>
      <c r="Q598"/>
      <c r="R598"/>
      <c r="S598"/>
      <c r="T598" s="4"/>
      <c r="U598" t="s">
        <v>875</v>
      </c>
      <c r="V598"/>
      <c r="W598"/>
      <c r="X598"/>
      <c r="Y598"/>
      <c r="Z598"/>
      <c r="AA598"/>
      <c r="AB598"/>
      <c r="AC598"/>
      <c r="AD598"/>
      <c r="AE598"/>
      <c r="AF598"/>
      <c r="AG598" s="1151" t="s">
        <v>509</v>
      </c>
      <c r="AH598" s="1151"/>
      <c r="AI598"/>
      <c r="AJ598"/>
      <c r="AK598"/>
      <c r="AL598"/>
      <c r="AZ598" s="41"/>
      <c r="BA598" s="41"/>
      <c r="BB598" s="41"/>
      <c r="BC598" s="41"/>
      <c r="BD598" s="41"/>
      <c r="BE598" s="1265">
        <f t="shared" si="9"/>
        <v>0</v>
      </c>
      <c r="BF598" s="1267"/>
      <c r="BG598" s="1259">
        <f t="shared" si="7"/>
        <v>0</v>
      </c>
      <c r="BH598" s="1261"/>
      <c r="BI598" s="1265">
        <f t="shared" si="10"/>
        <v>0</v>
      </c>
      <c r="BJ598" s="1267"/>
      <c r="BK598" s="1259">
        <f t="shared" si="8"/>
        <v>0</v>
      </c>
      <c r="BL598" s="1261"/>
      <c r="BN598" s="1259">
        <f t="shared" si="1"/>
        <v>0</v>
      </c>
      <c r="BO598" s="1260"/>
      <c r="BP598" s="1260"/>
      <c r="BQ598" s="1260"/>
      <c r="BR598" s="1268"/>
      <c r="BS598" s="1259">
        <f t="shared" si="2"/>
        <v>0</v>
      </c>
      <c r="BT598" s="1260"/>
      <c r="BU598" s="1260"/>
      <c r="BV598" s="1260"/>
      <c r="BW598" s="1261"/>
      <c r="BX598" s="1259">
        <f t="shared" si="3"/>
        <v>0</v>
      </c>
      <c r="BY598" s="1260"/>
      <c r="BZ598" s="1260"/>
      <c r="CA598" s="1260"/>
      <c r="CB598" s="1261"/>
      <c r="CC598" s="1259">
        <f t="shared" si="4"/>
        <v>0</v>
      </c>
      <c r="CD598" s="1260"/>
      <c r="CE598" s="1260"/>
      <c r="CF598" s="1260"/>
      <c r="CG598" s="1261"/>
      <c r="CH598" s="1259">
        <f t="shared" si="5"/>
        <v>0</v>
      </c>
      <c r="CI598" s="1260"/>
      <c r="CJ598" s="1260"/>
      <c r="CK598" s="1260"/>
      <c r="CL598" s="1261"/>
      <c r="CM598" s="1259">
        <f t="shared" si="6"/>
        <v>0</v>
      </c>
      <c r="CN598" s="1260"/>
      <c r="CO598" s="1260"/>
      <c r="CP598" s="1260"/>
      <c r="CQ598" s="1261"/>
      <c r="CS598" s="1271">
        <f t="shared" si="11"/>
        <v>0</v>
      </c>
      <c r="CT598" s="1272"/>
      <c r="CU598" s="1272"/>
      <c r="CV598" s="1272"/>
      <c r="CW598" s="1273"/>
      <c r="CX598" s="1271">
        <f t="shared" si="12"/>
        <v>0</v>
      </c>
      <c r="CY598" s="1272"/>
      <c r="CZ598" s="1272"/>
      <c r="DA598" s="1272"/>
      <c r="DB598" s="1273"/>
      <c r="DC598" s="1271">
        <f t="shared" si="13"/>
        <v>0</v>
      </c>
      <c r="DD598" s="1272"/>
      <c r="DE598" s="1272"/>
      <c r="DF598" s="1272"/>
      <c r="DG598" s="1273"/>
      <c r="DH598" s="1271">
        <f t="shared" si="14"/>
        <v>0</v>
      </c>
      <c r="DI598" s="1272"/>
      <c r="DJ598" s="1272"/>
      <c r="DK598" s="1272"/>
      <c r="DL598" s="1273"/>
      <c r="DM598" s="1271">
        <f t="shared" si="15"/>
        <v>0</v>
      </c>
      <c r="DN598" s="1272"/>
      <c r="DO598" s="1272"/>
      <c r="DP598" s="1272"/>
      <c r="DQ598" s="1273"/>
      <c r="DR598" s="1271">
        <f t="shared" si="16"/>
        <v>0</v>
      </c>
      <c r="DS598" s="1272"/>
      <c r="DT598" s="1272"/>
      <c r="DU598" s="1272"/>
      <c r="DV598" s="1273"/>
    </row>
    <row r="599" spans="1:126" s="5" customFormat="1" ht="12.9"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5">
        <f t="shared" si="9"/>
        <v>0</v>
      </c>
      <c r="BF599" s="1267"/>
      <c r="BG599" s="1259">
        <f t="shared" si="7"/>
        <v>0</v>
      </c>
      <c r="BH599" s="1261"/>
      <c r="BI599" s="1265">
        <f t="shared" si="10"/>
        <v>0</v>
      </c>
      <c r="BJ599" s="1267"/>
      <c r="BK599" s="1259">
        <f t="shared" si="8"/>
        <v>0</v>
      </c>
      <c r="BL599" s="1261"/>
      <c r="BN599" s="1259">
        <f t="shared" si="1"/>
        <v>0</v>
      </c>
      <c r="BO599" s="1260"/>
      <c r="BP599" s="1260"/>
      <c r="BQ599" s="1260"/>
      <c r="BR599" s="1268"/>
      <c r="BS599" s="1259">
        <f t="shared" si="2"/>
        <v>0</v>
      </c>
      <c r="BT599" s="1260"/>
      <c r="BU599" s="1260"/>
      <c r="BV599" s="1260"/>
      <c r="BW599" s="1261"/>
      <c r="BX599" s="1259">
        <f t="shared" si="3"/>
        <v>0</v>
      </c>
      <c r="BY599" s="1260"/>
      <c r="BZ599" s="1260"/>
      <c r="CA599" s="1260"/>
      <c r="CB599" s="1261"/>
      <c r="CC599" s="1259">
        <f t="shared" si="4"/>
        <v>0</v>
      </c>
      <c r="CD599" s="1260"/>
      <c r="CE599" s="1260"/>
      <c r="CF599" s="1260"/>
      <c r="CG599" s="1261"/>
      <c r="CH599" s="1259">
        <f t="shared" si="5"/>
        <v>0</v>
      </c>
      <c r="CI599" s="1260"/>
      <c r="CJ599" s="1260"/>
      <c r="CK599" s="1260"/>
      <c r="CL599" s="1261"/>
      <c r="CM599" s="1259">
        <f t="shared" si="6"/>
        <v>0</v>
      </c>
      <c r="CN599" s="1260"/>
      <c r="CO599" s="1260"/>
      <c r="CP599" s="1260"/>
      <c r="CQ599" s="1261"/>
      <c r="CS599" s="1271">
        <f t="shared" si="11"/>
        <v>0</v>
      </c>
      <c r="CT599" s="1272"/>
      <c r="CU599" s="1272"/>
      <c r="CV599" s="1272"/>
      <c r="CW599" s="1273"/>
      <c r="CX599" s="1271">
        <f t="shared" si="12"/>
        <v>0</v>
      </c>
      <c r="CY599" s="1272"/>
      <c r="CZ599" s="1272"/>
      <c r="DA599" s="1272"/>
      <c r="DB599" s="1273"/>
      <c r="DC599" s="1271">
        <f t="shared" si="13"/>
        <v>0</v>
      </c>
      <c r="DD599" s="1272"/>
      <c r="DE599" s="1272"/>
      <c r="DF599" s="1272"/>
      <c r="DG599" s="1273"/>
      <c r="DH599" s="1271">
        <f t="shared" si="14"/>
        <v>0</v>
      </c>
      <c r="DI599" s="1272"/>
      <c r="DJ599" s="1272"/>
      <c r="DK599" s="1272"/>
      <c r="DL599" s="1273"/>
      <c r="DM599" s="1271">
        <f t="shared" si="15"/>
        <v>0</v>
      </c>
      <c r="DN599" s="1272"/>
      <c r="DO599" s="1272"/>
      <c r="DP599" s="1272"/>
      <c r="DQ599" s="1273"/>
      <c r="DR599" s="1271">
        <f t="shared" si="16"/>
        <v>0</v>
      </c>
      <c r="DS599" s="1272"/>
      <c r="DT599" s="1272"/>
      <c r="DU599" s="1272"/>
      <c r="DV599" s="1273"/>
    </row>
    <row r="600" spans="1:126" ht="12.9" customHeight="1">
      <c r="A600" s="61" t="s">
        <v>36</v>
      </c>
      <c r="B600" t="s">
        <v>89</v>
      </c>
      <c r="G600" s="1193">
        <f>C556</f>
        <v>0</v>
      </c>
      <c r="H600" s="1193"/>
      <c r="I600" s="1193"/>
      <c r="J600" s="1193"/>
      <c r="K600" s="1193"/>
      <c r="L600" s="1193"/>
      <c r="M600" s="1193"/>
      <c r="N600" s="1193"/>
      <c r="O600" s="1193"/>
      <c r="P600" s="1193"/>
      <c r="Q600" s="1193"/>
      <c r="R600" s="1193"/>
      <c r="T600" s="61" t="s">
        <v>37</v>
      </c>
      <c r="U600" t="s">
        <v>89</v>
      </c>
      <c r="Z600" s="1193">
        <f>C557</f>
        <v>0</v>
      </c>
      <c r="AA600" s="1193"/>
      <c r="AB600" s="1193"/>
      <c r="AC600" s="1193"/>
      <c r="AD600" s="1193"/>
      <c r="AE600" s="1193"/>
      <c r="AF600" s="1193"/>
      <c r="AG600" s="1193"/>
      <c r="AH600" s="1193"/>
      <c r="AI600" s="1193"/>
      <c r="AJ600" s="1193"/>
      <c r="AK600" s="1193"/>
      <c r="AZ600" s="41"/>
      <c r="BA600" s="41"/>
      <c r="BB600" s="41"/>
      <c r="BC600" s="41"/>
      <c r="BD600" s="41"/>
      <c r="BE600" s="1265">
        <f t="shared" si="9"/>
        <v>0</v>
      </c>
      <c r="BF600" s="1267"/>
      <c r="BG600" s="1259">
        <f t="shared" si="7"/>
        <v>0</v>
      </c>
      <c r="BH600" s="1261"/>
      <c r="BI600" s="1265">
        <f t="shared" si="10"/>
        <v>0</v>
      </c>
      <c r="BJ600" s="1267"/>
      <c r="BK600" s="1259">
        <f t="shared" si="8"/>
        <v>0</v>
      </c>
      <c r="BL600" s="1261"/>
      <c r="BN600" s="1259">
        <f t="shared" si="1"/>
        <v>0</v>
      </c>
      <c r="BO600" s="1260"/>
      <c r="BP600" s="1260"/>
      <c r="BQ600" s="1260"/>
      <c r="BR600" s="1268"/>
      <c r="BS600" s="1259">
        <f t="shared" si="2"/>
        <v>0</v>
      </c>
      <c r="BT600" s="1260"/>
      <c r="BU600" s="1260"/>
      <c r="BV600" s="1260"/>
      <c r="BW600" s="1261"/>
      <c r="BX600" s="1259">
        <f t="shared" si="3"/>
        <v>0</v>
      </c>
      <c r="BY600" s="1260"/>
      <c r="BZ600" s="1260"/>
      <c r="CA600" s="1260"/>
      <c r="CB600" s="1261"/>
      <c r="CC600" s="1259">
        <f t="shared" si="4"/>
        <v>0</v>
      </c>
      <c r="CD600" s="1260"/>
      <c r="CE600" s="1260"/>
      <c r="CF600" s="1260"/>
      <c r="CG600" s="1261"/>
      <c r="CH600" s="1259">
        <f t="shared" si="5"/>
        <v>0</v>
      </c>
      <c r="CI600" s="1260"/>
      <c r="CJ600" s="1260"/>
      <c r="CK600" s="1260"/>
      <c r="CL600" s="1261"/>
      <c r="CM600" s="1259">
        <f t="shared" si="6"/>
        <v>0</v>
      </c>
      <c r="CN600" s="1260"/>
      <c r="CO600" s="1260"/>
      <c r="CP600" s="1260"/>
      <c r="CQ600" s="1261"/>
      <c r="CS600" s="1271">
        <f t="shared" si="11"/>
        <v>0</v>
      </c>
      <c r="CT600" s="1272"/>
      <c r="CU600" s="1272"/>
      <c r="CV600" s="1272"/>
      <c r="CW600" s="1273"/>
      <c r="CX600" s="1271">
        <f t="shared" si="12"/>
        <v>0</v>
      </c>
      <c r="CY600" s="1272"/>
      <c r="CZ600" s="1272"/>
      <c r="DA600" s="1272"/>
      <c r="DB600" s="1273"/>
      <c r="DC600" s="1271">
        <f t="shared" si="13"/>
        <v>0</v>
      </c>
      <c r="DD600" s="1272"/>
      <c r="DE600" s="1272"/>
      <c r="DF600" s="1272"/>
      <c r="DG600" s="1273"/>
      <c r="DH600" s="1271">
        <f t="shared" si="14"/>
        <v>0</v>
      </c>
      <c r="DI600" s="1272"/>
      <c r="DJ600" s="1272"/>
      <c r="DK600" s="1272"/>
      <c r="DL600" s="1273"/>
      <c r="DM600" s="1271">
        <f t="shared" si="15"/>
        <v>0</v>
      </c>
      <c r="DN600" s="1272"/>
      <c r="DO600" s="1272"/>
      <c r="DP600" s="1272"/>
      <c r="DQ600" s="1273"/>
      <c r="DR600" s="1271">
        <f t="shared" si="16"/>
        <v>0</v>
      </c>
      <c r="DS600" s="1272"/>
      <c r="DT600" s="1272"/>
      <c r="DU600" s="1272"/>
      <c r="DV600" s="1273"/>
    </row>
    <row r="601" spans="1:126" ht="12.9" customHeight="1">
      <c r="B601" t="s">
        <v>395</v>
      </c>
      <c r="G601" s="1237"/>
      <c r="H601" s="1237"/>
      <c r="I601" s="1237"/>
      <c r="J601" s="1237"/>
      <c r="K601" s="1237"/>
      <c r="L601" s="1237"/>
      <c r="M601" s="1237"/>
      <c r="N601" s="1237"/>
      <c r="O601" s="1237"/>
      <c r="P601" s="1237"/>
      <c r="Q601" s="1237"/>
      <c r="R601" s="1237"/>
      <c r="U601" t="s">
        <v>395</v>
      </c>
      <c r="Z601" s="1237"/>
      <c r="AA601" s="1237"/>
      <c r="AB601" s="1237"/>
      <c r="AC601" s="1237"/>
      <c r="AD601" s="1237"/>
      <c r="AE601" s="1237"/>
      <c r="AF601" s="1237"/>
      <c r="AG601" s="1237"/>
      <c r="AH601" s="1237"/>
      <c r="AI601" s="1237"/>
      <c r="AJ601" s="1237"/>
      <c r="AK601" s="1237"/>
      <c r="AZ601" s="41"/>
      <c r="BA601" s="41"/>
      <c r="BB601" s="41"/>
      <c r="BC601" s="41"/>
      <c r="BD601" s="41"/>
      <c r="BE601" s="1265">
        <f t="shared" si="9"/>
        <v>0</v>
      </c>
      <c r="BF601" s="1267"/>
      <c r="BG601" s="1259">
        <f t="shared" si="7"/>
        <v>0</v>
      </c>
      <c r="BH601" s="1261"/>
      <c r="BI601" s="1265">
        <f t="shared" si="10"/>
        <v>0</v>
      </c>
      <c r="BJ601" s="1267"/>
      <c r="BK601" s="1259">
        <f t="shared" si="8"/>
        <v>0</v>
      </c>
      <c r="BL601" s="1261"/>
      <c r="BN601" s="1259">
        <f t="shared" si="1"/>
        <v>0</v>
      </c>
      <c r="BO601" s="1260"/>
      <c r="BP601" s="1260"/>
      <c r="BQ601" s="1260"/>
      <c r="BR601" s="1268"/>
      <c r="BS601" s="1259">
        <f t="shared" si="2"/>
        <v>0</v>
      </c>
      <c r="BT601" s="1260"/>
      <c r="BU601" s="1260"/>
      <c r="BV601" s="1260"/>
      <c r="BW601" s="1261"/>
      <c r="BX601" s="1259">
        <f t="shared" si="3"/>
        <v>0</v>
      </c>
      <c r="BY601" s="1260"/>
      <c r="BZ601" s="1260"/>
      <c r="CA601" s="1260"/>
      <c r="CB601" s="1261"/>
      <c r="CC601" s="1259">
        <f t="shared" si="4"/>
        <v>0</v>
      </c>
      <c r="CD601" s="1260"/>
      <c r="CE601" s="1260"/>
      <c r="CF601" s="1260"/>
      <c r="CG601" s="1261"/>
      <c r="CH601" s="1259">
        <f t="shared" si="5"/>
        <v>0</v>
      </c>
      <c r="CI601" s="1260"/>
      <c r="CJ601" s="1260"/>
      <c r="CK601" s="1260"/>
      <c r="CL601" s="1261"/>
      <c r="CM601" s="1259">
        <f t="shared" si="6"/>
        <v>0</v>
      </c>
      <c r="CN601" s="1260"/>
      <c r="CO601" s="1260"/>
      <c r="CP601" s="1260"/>
      <c r="CQ601" s="1261"/>
      <c r="CS601" s="1271">
        <f t="shared" si="11"/>
        <v>0</v>
      </c>
      <c r="CT601" s="1272"/>
      <c r="CU601" s="1272"/>
      <c r="CV601" s="1272"/>
      <c r="CW601" s="1273"/>
      <c r="CX601" s="1271">
        <f t="shared" si="12"/>
        <v>0</v>
      </c>
      <c r="CY601" s="1272"/>
      <c r="CZ601" s="1272"/>
      <c r="DA601" s="1272"/>
      <c r="DB601" s="1273"/>
      <c r="DC601" s="1271">
        <f t="shared" si="13"/>
        <v>0</v>
      </c>
      <c r="DD601" s="1272"/>
      <c r="DE601" s="1272"/>
      <c r="DF601" s="1272"/>
      <c r="DG601" s="1273"/>
      <c r="DH601" s="1271">
        <f t="shared" si="14"/>
        <v>0</v>
      </c>
      <c r="DI601" s="1272"/>
      <c r="DJ601" s="1272"/>
      <c r="DK601" s="1272"/>
      <c r="DL601" s="1273"/>
      <c r="DM601" s="1271">
        <f t="shared" si="15"/>
        <v>0</v>
      </c>
      <c r="DN601" s="1272"/>
      <c r="DO601" s="1272"/>
      <c r="DP601" s="1272"/>
      <c r="DQ601" s="1273"/>
      <c r="DR601" s="1271">
        <f t="shared" si="16"/>
        <v>0</v>
      </c>
      <c r="DS601" s="1272"/>
      <c r="DT601" s="1272"/>
      <c r="DU601" s="1272"/>
      <c r="DV601" s="1273"/>
    </row>
    <row r="602" spans="1:126" ht="12.9" customHeight="1">
      <c r="B602" t="s">
        <v>457</v>
      </c>
      <c r="G602" s="1237"/>
      <c r="H602" s="1237"/>
      <c r="I602" s="1237"/>
      <c r="J602" s="1237"/>
      <c r="K602" s="1237"/>
      <c r="L602" s="1237"/>
      <c r="M602" s="1237"/>
      <c r="N602" s="1237"/>
      <c r="O602" s="1237"/>
      <c r="P602" s="1237"/>
      <c r="Q602" s="1237"/>
      <c r="R602" s="1237"/>
      <c r="U602" t="s">
        <v>457</v>
      </c>
      <c r="Z602" s="1239"/>
      <c r="AA602" s="1239"/>
      <c r="AB602" s="1239"/>
      <c r="AC602" s="1239"/>
      <c r="AD602" s="1239"/>
      <c r="AE602" s="1239"/>
      <c r="AF602" s="1239"/>
      <c r="AG602" s="1239"/>
      <c r="AH602" s="1239"/>
      <c r="AI602" s="1239"/>
      <c r="AJ602" s="1239"/>
      <c r="AK602" s="1239"/>
      <c r="AL602" s="306"/>
      <c r="BA602" s="41"/>
      <c r="BB602" s="41"/>
      <c r="BC602" s="41"/>
      <c r="BD602" s="41"/>
      <c r="BE602" s="1265">
        <f t="shared" si="9"/>
        <v>0</v>
      </c>
      <c r="BF602" s="1267"/>
      <c r="BG602" s="1259">
        <f t="shared" si="7"/>
        <v>0</v>
      </c>
      <c r="BH602" s="1261"/>
      <c r="BI602" s="1265">
        <f t="shared" si="10"/>
        <v>0</v>
      </c>
      <c r="BJ602" s="1267"/>
      <c r="BK602" s="1259">
        <f t="shared" si="8"/>
        <v>0</v>
      </c>
      <c r="BL602" s="1261"/>
      <c r="BN602" s="1259">
        <f t="shared" si="1"/>
        <v>0</v>
      </c>
      <c r="BO602" s="1260"/>
      <c r="BP602" s="1260"/>
      <c r="BQ602" s="1260"/>
      <c r="BR602" s="1268"/>
      <c r="BS602" s="1259">
        <f t="shared" si="2"/>
        <v>0</v>
      </c>
      <c r="BT602" s="1260"/>
      <c r="BU602" s="1260"/>
      <c r="BV602" s="1260"/>
      <c r="BW602" s="1261"/>
      <c r="BX602" s="1259">
        <f t="shared" si="3"/>
        <v>0</v>
      </c>
      <c r="BY602" s="1260"/>
      <c r="BZ602" s="1260"/>
      <c r="CA602" s="1260"/>
      <c r="CB602" s="1261"/>
      <c r="CC602" s="1259">
        <f t="shared" si="4"/>
        <v>0</v>
      </c>
      <c r="CD602" s="1260"/>
      <c r="CE602" s="1260"/>
      <c r="CF602" s="1260"/>
      <c r="CG602" s="1261"/>
      <c r="CH602" s="1259">
        <f t="shared" si="5"/>
        <v>0</v>
      </c>
      <c r="CI602" s="1260"/>
      <c r="CJ602" s="1260"/>
      <c r="CK602" s="1260"/>
      <c r="CL602" s="1261"/>
      <c r="CM602" s="1259">
        <f t="shared" si="6"/>
        <v>0</v>
      </c>
      <c r="CN602" s="1260"/>
      <c r="CO602" s="1260"/>
      <c r="CP602" s="1260"/>
      <c r="CQ602" s="1261"/>
      <c r="CS602" s="1271">
        <f t="shared" si="11"/>
        <v>0</v>
      </c>
      <c r="CT602" s="1272"/>
      <c r="CU602" s="1272"/>
      <c r="CV602" s="1272"/>
      <c r="CW602" s="1273"/>
      <c r="CX602" s="1271">
        <f t="shared" si="12"/>
        <v>0</v>
      </c>
      <c r="CY602" s="1272"/>
      <c r="CZ602" s="1272"/>
      <c r="DA602" s="1272"/>
      <c r="DB602" s="1273"/>
      <c r="DC602" s="1271">
        <f t="shared" si="13"/>
        <v>0</v>
      </c>
      <c r="DD602" s="1272"/>
      <c r="DE602" s="1272"/>
      <c r="DF602" s="1272"/>
      <c r="DG602" s="1273"/>
      <c r="DH602" s="1271">
        <f t="shared" si="14"/>
        <v>0</v>
      </c>
      <c r="DI602" s="1272"/>
      <c r="DJ602" s="1272"/>
      <c r="DK602" s="1272"/>
      <c r="DL602" s="1273"/>
      <c r="DM602" s="1271">
        <f t="shared" si="15"/>
        <v>0</v>
      </c>
      <c r="DN602" s="1272"/>
      <c r="DO602" s="1272"/>
      <c r="DP602" s="1272"/>
      <c r="DQ602" s="1273"/>
      <c r="DR602" s="1271">
        <f t="shared" si="16"/>
        <v>0</v>
      </c>
      <c r="DS602" s="1272"/>
      <c r="DT602" s="1272"/>
      <c r="DU602" s="1272"/>
      <c r="DV602" s="1273"/>
    </row>
    <row r="603" spans="1:126" ht="12.9" customHeight="1">
      <c r="B603" t="s">
        <v>872</v>
      </c>
      <c r="G603" s="1237"/>
      <c r="H603" s="1237"/>
      <c r="I603" s="1237"/>
      <c r="J603" s="1237"/>
      <c r="K603" s="1237"/>
      <c r="L603" s="1237"/>
      <c r="M603" s="1237"/>
      <c r="N603" s="1237"/>
      <c r="O603" s="1237"/>
      <c r="P603" s="1237"/>
      <c r="Q603" s="1237"/>
      <c r="R603" s="1237"/>
      <c r="U603" t="s">
        <v>872</v>
      </c>
      <c r="Z603" s="1239"/>
      <c r="AA603" s="1239"/>
      <c r="AB603" s="1239"/>
      <c r="AC603" s="1239"/>
      <c r="AD603" s="1239"/>
      <c r="AE603" s="1239"/>
      <c r="AF603" s="1239"/>
      <c r="AG603" s="1239"/>
      <c r="AH603" s="1239"/>
      <c r="AI603" s="1239"/>
      <c r="AJ603" s="1239"/>
      <c r="AK603" s="1239"/>
      <c r="AL603" s="306"/>
      <c r="BA603" s="41"/>
      <c r="BB603" s="41"/>
      <c r="BC603" s="41"/>
      <c r="BD603" s="41"/>
      <c r="BE603" s="1265">
        <f t="shared" si="9"/>
        <v>0</v>
      </c>
      <c r="BF603" s="1267"/>
      <c r="BG603" s="1259">
        <f t="shared" si="7"/>
        <v>0</v>
      </c>
      <c r="BH603" s="1261"/>
      <c r="BI603" s="1265">
        <f t="shared" si="10"/>
        <v>0</v>
      </c>
      <c r="BJ603" s="1267"/>
      <c r="BK603" s="1259">
        <f t="shared" si="8"/>
        <v>0</v>
      </c>
      <c r="BL603" s="1261"/>
      <c r="BN603" s="1259">
        <f t="shared" si="1"/>
        <v>0</v>
      </c>
      <c r="BO603" s="1260"/>
      <c r="BP603" s="1260"/>
      <c r="BQ603" s="1260"/>
      <c r="BR603" s="1268"/>
      <c r="BS603" s="1259">
        <f t="shared" si="2"/>
        <v>0</v>
      </c>
      <c r="BT603" s="1260"/>
      <c r="BU603" s="1260"/>
      <c r="BV603" s="1260"/>
      <c r="BW603" s="1261"/>
      <c r="BX603" s="1259">
        <f t="shared" si="3"/>
        <v>0</v>
      </c>
      <c r="BY603" s="1260"/>
      <c r="BZ603" s="1260"/>
      <c r="CA603" s="1260"/>
      <c r="CB603" s="1261"/>
      <c r="CC603" s="1259">
        <f t="shared" si="4"/>
        <v>0</v>
      </c>
      <c r="CD603" s="1260"/>
      <c r="CE603" s="1260"/>
      <c r="CF603" s="1260"/>
      <c r="CG603" s="1261"/>
      <c r="CH603" s="1259">
        <f t="shared" si="5"/>
        <v>0</v>
      </c>
      <c r="CI603" s="1260"/>
      <c r="CJ603" s="1260"/>
      <c r="CK603" s="1260"/>
      <c r="CL603" s="1261"/>
      <c r="CM603" s="1259">
        <f t="shared" si="6"/>
        <v>0</v>
      </c>
      <c r="CN603" s="1260"/>
      <c r="CO603" s="1260"/>
      <c r="CP603" s="1260"/>
      <c r="CQ603" s="1261"/>
      <c r="CS603" s="1271">
        <f t="shared" si="11"/>
        <v>0</v>
      </c>
      <c r="CT603" s="1272"/>
      <c r="CU603" s="1272"/>
      <c r="CV603" s="1272"/>
      <c r="CW603" s="1273"/>
      <c r="CX603" s="1271">
        <f t="shared" si="12"/>
        <v>0</v>
      </c>
      <c r="CY603" s="1272"/>
      <c r="CZ603" s="1272"/>
      <c r="DA603" s="1272"/>
      <c r="DB603" s="1273"/>
      <c r="DC603" s="1271">
        <f t="shared" si="13"/>
        <v>0</v>
      </c>
      <c r="DD603" s="1272"/>
      <c r="DE603" s="1272"/>
      <c r="DF603" s="1272"/>
      <c r="DG603" s="1273"/>
      <c r="DH603" s="1271">
        <f t="shared" si="14"/>
        <v>0</v>
      </c>
      <c r="DI603" s="1272"/>
      <c r="DJ603" s="1272"/>
      <c r="DK603" s="1272"/>
      <c r="DL603" s="1273"/>
      <c r="DM603" s="1271">
        <f t="shared" si="15"/>
        <v>0</v>
      </c>
      <c r="DN603" s="1272"/>
      <c r="DO603" s="1272"/>
      <c r="DP603" s="1272"/>
      <c r="DQ603" s="1273"/>
      <c r="DR603" s="1271">
        <f t="shared" si="16"/>
        <v>0</v>
      </c>
      <c r="DS603" s="1272"/>
      <c r="DT603" s="1272"/>
      <c r="DU603" s="1272"/>
      <c r="DV603" s="1273"/>
    </row>
    <row r="604" spans="1:126" ht="12.9" customHeight="1">
      <c r="B604" t="s">
        <v>684</v>
      </c>
      <c r="G604" s="1238"/>
      <c r="H604" s="1238"/>
      <c r="I604" s="1238"/>
      <c r="J604" s="1238"/>
      <c r="K604" s="1238"/>
      <c r="L604" s="1238"/>
      <c r="O604" s="42" t="s">
        <v>857</v>
      </c>
      <c r="P604" s="1235"/>
      <c r="Q604" s="1235"/>
      <c r="R604" s="1235"/>
      <c r="U604" t="s">
        <v>684</v>
      </c>
      <c r="Z604" s="1238"/>
      <c r="AA604" s="1238"/>
      <c r="AB604" s="1238"/>
      <c r="AC604" s="1238"/>
      <c r="AD604" s="1238"/>
      <c r="AE604" s="1238"/>
      <c r="AH604" s="42" t="s">
        <v>857</v>
      </c>
      <c r="AI604" s="1235"/>
      <c r="AJ604" s="1235"/>
      <c r="AK604" s="1235"/>
      <c r="AZ604" s="41"/>
      <c r="BA604" s="41"/>
      <c r="BB604" s="41"/>
      <c r="BC604" s="41"/>
      <c r="BD604" s="41"/>
      <c r="BE604" s="1265">
        <f t="shared" si="9"/>
        <v>0</v>
      </c>
      <c r="BF604" s="1267"/>
      <c r="BG604" s="1259">
        <f t="shared" si="7"/>
        <v>0</v>
      </c>
      <c r="BH604" s="1261"/>
      <c r="BI604" s="1265">
        <f t="shared" si="10"/>
        <v>0</v>
      </c>
      <c r="BJ604" s="1267"/>
      <c r="BK604" s="1259">
        <f t="shared" si="8"/>
        <v>0</v>
      </c>
      <c r="BL604" s="1261"/>
      <c r="BN604" s="1259">
        <f t="shared" si="1"/>
        <v>0</v>
      </c>
      <c r="BO604" s="1260"/>
      <c r="BP604" s="1260"/>
      <c r="BQ604" s="1260"/>
      <c r="BR604" s="1268"/>
      <c r="BS604" s="1259">
        <f t="shared" si="2"/>
        <v>0</v>
      </c>
      <c r="BT604" s="1260"/>
      <c r="BU604" s="1260"/>
      <c r="BV604" s="1260"/>
      <c r="BW604" s="1261"/>
      <c r="BX604" s="1259">
        <f t="shared" si="3"/>
        <v>0</v>
      </c>
      <c r="BY604" s="1260"/>
      <c r="BZ604" s="1260"/>
      <c r="CA604" s="1260"/>
      <c r="CB604" s="1261"/>
      <c r="CC604" s="1259">
        <f t="shared" si="4"/>
        <v>0</v>
      </c>
      <c r="CD604" s="1260"/>
      <c r="CE604" s="1260"/>
      <c r="CF604" s="1260"/>
      <c r="CG604" s="1261"/>
      <c r="CH604" s="1259">
        <f t="shared" si="5"/>
        <v>0</v>
      </c>
      <c r="CI604" s="1260"/>
      <c r="CJ604" s="1260"/>
      <c r="CK604" s="1260"/>
      <c r="CL604" s="1261"/>
      <c r="CM604" s="1259">
        <f t="shared" si="6"/>
        <v>0</v>
      </c>
      <c r="CN604" s="1260"/>
      <c r="CO604" s="1260"/>
      <c r="CP604" s="1260"/>
      <c r="CQ604" s="1261"/>
      <c r="CS604" s="1271">
        <f t="shared" si="11"/>
        <v>0</v>
      </c>
      <c r="CT604" s="1272"/>
      <c r="CU604" s="1272"/>
      <c r="CV604" s="1272"/>
      <c r="CW604" s="1273"/>
      <c r="CX604" s="1271">
        <f t="shared" si="12"/>
        <v>0</v>
      </c>
      <c r="CY604" s="1272"/>
      <c r="CZ604" s="1272"/>
      <c r="DA604" s="1272"/>
      <c r="DB604" s="1273"/>
      <c r="DC604" s="1271">
        <f t="shared" si="13"/>
        <v>0</v>
      </c>
      <c r="DD604" s="1272"/>
      <c r="DE604" s="1272"/>
      <c r="DF604" s="1272"/>
      <c r="DG604" s="1273"/>
      <c r="DH604" s="1271">
        <f t="shared" si="14"/>
        <v>0</v>
      </c>
      <c r="DI604" s="1272"/>
      <c r="DJ604" s="1272"/>
      <c r="DK604" s="1272"/>
      <c r="DL604" s="1273"/>
      <c r="DM604" s="1271">
        <f t="shared" si="15"/>
        <v>0</v>
      </c>
      <c r="DN604" s="1272"/>
      <c r="DO604" s="1272"/>
      <c r="DP604" s="1272"/>
      <c r="DQ604" s="1273"/>
      <c r="DR604" s="1271">
        <f t="shared" si="16"/>
        <v>0</v>
      </c>
      <c r="DS604" s="1272"/>
      <c r="DT604" s="1272"/>
      <c r="DU604" s="1272"/>
      <c r="DV604" s="1273"/>
    </row>
    <row r="605" spans="1:126" ht="12.9" customHeight="1">
      <c r="B605" t="s">
        <v>873</v>
      </c>
      <c r="H605" s="1237"/>
      <c r="I605" s="1237"/>
      <c r="J605" s="1237"/>
      <c r="K605" s="1237"/>
      <c r="L605" s="1237"/>
      <c r="M605" s="1237"/>
      <c r="N605" s="1237"/>
      <c r="O605" s="1237"/>
      <c r="P605" s="1237"/>
      <c r="Q605" s="1237"/>
      <c r="R605" s="1237"/>
      <c r="U605" t="s">
        <v>873</v>
      </c>
      <c r="AA605" s="1237"/>
      <c r="AB605" s="1237"/>
      <c r="AC605" s="1237"/>
      <c r="AD605" s="1237"/>
      <c r="AE605" s="1237"/>
      <c r="AF605" s="1237"/>
      <c r="AG605" s="1237"/>
      <c r="AH605" s="1237"/>
      <c r="AI605" s="1237"/>
      <c r="AJ605" s="1237"/>
      <c r="AK605" s="1237"/>
      <c r="AZ605" s="41"/>
      <c r="BA605" s="41"/>
      <c r="BB605" s="41"/>
      <c r="BC605" s="41"/>
      <c r="BD605" s="41"/>
      <c r="BE605" s="1265">
        <f t="shared" si="9"/>
        <v>0</v>
      </c>
      <c r="BF605" s="1267"/>
      <c r="BG605" s="1259">
        <f t="shared" si="7"/>
        <v>0</v>
      </c>
      <c r="BH605" s="1261"/>
      <c r="BI605" s="1265">
        <f t="shared" si="10"/>
        <v>0</v>
      </c>
      <c r="BJ605" s="1267"/>
      <c r="BK605" s="1259">
        <f t="shared" si="8"/>
        <v>0</v>
      </c>
      <c r="BL605" s="1261"/>
      <c r="BN605" s="1259">
        <f t="shared" si="1"/>
        <v>0</v>
      </c>
      <c r="BO605" s="1260"/>
      <c r="BP605" s="1260"/>
      <c r="BQ605" s="1260"/>
      <c r="BR605" s="1268"/>
      <c r="BS605" s="1259">
        <f t="shared" si="2"/>
        <v>0</v>
      </c>
      <c r="BT605" s="1260"/>
      <c r="BU605" s="1260"/>
      <c r="BV605" s="1260"/>
      <c r="BW605" s="1261"/>
      <c r="BX605" s="1259">
        <f t="shared" si="3"/>
        <v>0</v>
      </c>
      <c r="BY605" s="1260"/>
      <c r="BZ605" s="1260"/>
      <c r="CA605" s="1260"/>
      <c r="CB605" s="1261"/>
      <c r="CC605" s="1259">
        <f t="shared" si="4"/>
        <v>0</v>
      </c>
      <c r="CD605" s="1260"/>
      <c r="CE605" s="1260"/>
      <c r="CF605" s="1260"/>
      <c r="CG605" s="1261"/>
      <c r="CH605" s="1259">
        <f t="shared" si="5"/>
        <v>0</v>
      </c>
      <c r="CI605" s="1260"/>
      <c r="CJ605" s="1260"/>
      <c r="CK605" s="1260"/>
      <c r="CL605" s="1261"/>
      <c r="CM605" s="1259">
        <f t="shared" si="6"/>
        <v>0</v>
      </c>
      <c r="CN605" s="1260"/>
      <c r="CO605" s="1260"/>
      <c r="CP605" s="1260"/>
      <c r="CQ605" s="1261"/>
      <c r="CS605" s="1271">
        <f t="shared" si="11"/>
        <v>0</v>
      </c>
      <c r="CT605" s="1272"/>
      <c r="CU605" s="1272"/>
      <c r="CV605" s="1272"/>
      <c r="CW605" s="1273"/>
      <c r="CX605" s="1271">
        <f t="shared" si="12"/>
        <v>0</v>
      </c>
      <c r="CY605" s="1272"/>
      <c r="CZ605" s="1272"/>
      <c r="DA605" s="1272"/>
      <c r="DB605" s="1273"/>
      <c r="DC605" s="1271">
        <f t="shared" si="13"/>
        <v>0</v>
      </c>
      <c r="DD605" s="1272"/>
      <c r="DE605" s="1272"/>
      <c r="DF605" s="1272"/>
      <c r="DG605" s="1273"/>
      <c r="DH605" s="1271">
        <f t="shared" si="14"/>
        <v>0</v>
      </c>
      <c r="DI605" s="1272"/>
      <c r="DJ605" s="1272"/>
      <c r="DK605" s="1272"/>
      <c r="DL605" s="1273"/>
      <c r="DM605" s="1271">
        <f t="shared" si="15"/>
        <v>0</v>
      </c>
      <c r="DN605" s="1272"/>
      <c r="DO605" s="1272"/>
      <c r="DP605" s="1272"/>
      <c r="DQ605" s="1273"/>
      <c r="DR605" s="1271">
        <f t="shared" si="16"/>
        <v>0</v>
      </c>
      <c r="DS605" s="1272"/>
      <c r="DT605" s="1272"/>
      <c r="DU605" s="1272"/>
      <c r="DV605" s="1273"/>
    </row>
    <row r="606" spans="1:126" ht="12.9" customHeight="1">
      <c r="B606" t="s">
        <v>875</v>
      </c>
      <c r="N606" s="1236" t="s">
        <v>509</v>
      </c>
      <c r="O606" s="1236"/>
      <c r="U606" t="s">
        <v>875</v>
      </c>
      <c r="AG606" s="1236" t="s">
        <v>509</v>
      </c>
      <c r="AH606" s="1236"/>
      <c r="AZ606" s="41"/>
      <c r="BA606" s="41"/>
      <c r="BB606" s="41"/>
      <c r="BC606" s="41"/>
      <c r="BD606" s="41"/>
      <c r="BE606" s="1265">
        <f t="shared" si="9"/>
        <v>0</v>
      </c>
      <c r="BF606" s="1267"/>
      <c r="BG606" s="1259">
        <f t="shared" si="7"/>
        <v>0</v>
      </c>
      <c r="BH606" s="1261"/>
      <c r="BI606" s="1265">
        <f t="shared" si="10"/>
        <v>0</v>
      </c>
      <c r="BJ606" s="1267"/>
      <c r="BK606" s="1259">
        <f t="shared" si="8"/>
        <v>0</v>
      </c>
      <c r="BL606" s="1261"/>
      <c r="BN606" s="1259">
        <f t="shared" si="1"/>
        <v>0</v>
      </c>
      <c r="BO606" s="1260"/>
      <c r="BP606" s="1260"/>
      <c r="BQ606" s="1260"/>
      <c r="BR606" s="1268"/>
      <c r="BS606" s="1259">
        <f t="shared" si="2"/>
        <v>0</v>
      </c>
      <c r="BT606" s="1260"/>
      <c r="BU606" s="1260"/>
      <c r="BV606" s="1260"/>
      <c r="BW606" s="1261"/>
      <c r="BX606" s="1259">
        <f t="shared" si="3"/>
        <v>0</v>
      </c>
      <c r="BY606" s="1260"/>
      <c r="BZ606" s="1260"/>
      <c r="CA606" s="1260"/>
      <c r="CB606" s="1261"/>
      <c r="CC606" s="1259">
        <f t="shared" si="4"/>
        <v>0</v>
      </c>
      <c r="CD606" s="1260"/>
      <c r="CE606" s="1260"/>
      <c r="CF606" s="1260"/>
      <c r="CG606" s="1261"/>
      <c r="CH606" s="1259">
        <f t="shared" si="5"/>
        <v>0</v>
      </c>
      <c r="CI606" s="1260"/>
      <c r="CJ606" s="1260"/>
      <c r="CK606" s="1260"/>
      <c r="CL606" s="1261"/>
      <c r="CM606" s="1259">
        <f t="shared" si="6"/>
        <v>0</v>
      </c>
      <c r="CN606" s="1260"/>
      <c r="CO606" s="1260"/>
      <c r="CP606" s="1260"/>
      <c r="CQ606" s="1261"/>
      <c r="CS606" s="1271">
        <f t="shared" si="11"/>
        <v>0</v>
      </c>
      <c r="CT606" s="1272"/>
      <c r="CU606" s="1272"/>
      <c r="CV606" s="1272"/>
      <c r="CW606" s="1273"/>
      <c r="CX606" s="1271">
        <f t="shared" si="12"/>
        <v>0</v>
      </c>
      <c r="CY606" s="1272"/>
      <c r="CZ606" s="1272"/>
      <c r="DA606" s="1272"/>
      <c r="DB606" s="1273"/>
      <c r="DC606" s="1271">
        <f t="shared" si="13"/>
        <v>0</v>
      </c>
      <c r="DD606" s="1272"/>
      <c r="DE606" s="1272"/>
      <c r="DF606" s="1272"/>
      <c r="DG606" s="1273"/>
      <c r="DH606" s="1271">
        <f t="shared" si="14"/>
        <v>0</v>
      </c>
      <c r="DI606" s="1272"/>
      <c r="DJ606" s="1272"/>
      <c r="DK606" s="1272"/>
      <c r="DL606" s="1273"/>
      <c r="DM606" s="1271">
        <f t="shared" si="15"/>
        <v>0</v>
      </c>
      <c r="DN606" s="1272"/>
      <c r="DO606" s="1272"/>
      <c r="DP606" s="1272"/>
      <c r="DQ606" s="1273"/>
      <c r="DR606" s="1271">
        <f t="shared" si="16"/>
        <v>0</v>
      </c>
      <c r="DS606" s="1272"/>
      <c r="DT606" s="1272"/>
      <c r="DU606" s="1272"/>
      <c r="DV606" s="1273"/>
    </row>
    <row r="607" spans="1:126" ht="12.9" customHeight="1">
      <c r="AZ607" s="41"/>
      <c r="BA607" s="41"/>
      <c r="BB607" s="41"/>
      <c r="BC607" s="41"/>
      <c r="BD607" s="41"/>
      <c r="BE607" s="1265">
        <f t="shared" si="9"/>
        <v>0</v>
      </c>
      <c r="BF607" s="1267"/>
      <c r="BG607" s="1259">
        <f t="shared" si="7"/>
        <v>0</v>
      </c>
      <c r="BH607" s="1261"/>
      <c r="BI607" s="1265">
        <f t="shared" si="10"/>
        <v>0</v>
      </c>
      <c r="BJ607" s="1267"/>
      <c r="BK607" s="1259">
        <f t="shared" si="8"/>
        <v>0</v>
      </c>
      <c r="BL607" s="1261"/>
      <c r="BN607" s="1259">
        <f t="shared" si="1"/>
        <v>0</v>
      </c>
      <c r="BO607" s="1260"/>
      <c r="BP607" s="1260"/>
      <c r="BQ607" s="1260"/>
      <c r="BR607" s="1268"/>
      <c r="BS607" s="1259">
        <f t="shared" si="2"/>
        <v>0</v>
      </c>
      <c r="BT607" s="1260"/>
      <c r="BU607" s="1260"/>
      <c r="BV607" s="1260"/>
      <c r="BW607" s="1261"/>
      <c r="BX607" s="1259">
        <f t="shared" si="3"/>
        <v>0</v>
      </c>
      <c r="BY607" s="1260"/>
      <c r="BZ607" s="1260"/>
      <c r="CA607" s="1260"/>
      <c r="CB607" s="1261"/>
      <c r="CC607" s="1259">
        <f t="shared" si="4"/>
        <v>0</v>
      </c>
      <c r="CD607" s="1260"/>
      <c r="CE607" s="1260"/>
      <c r="CF607" s="1260"/>
      <c r="CG607" s="1261"/>
      <c r="CH607" s="1259">
        <f t="shared" si="5"/>
        <v>0</v>
      </c>
      <c r="CI607" s="1260"/>
      <c r="CJ607" s="1260"/>
      <c r="CK607" s="1260"/>
      <c r="CL607" s="1261"/>
      <c r="CM607" s="1259">
        <f t="shared" si="6"/>
        <v>0</v>
      </c>
      <c r="CN607" s="1260"/>
      <c r="CO607" s="1260"/>
      <c r="CP607" s="1260"/>
      <c r="CQ607" s="1261"/>
      <c r="CS607" s="1271">
        <f t="shared" si="11"/>
        <v>0</v>
      </c>
      <c r="CT607" s="1272"/>
      <c r="CU607" s="1272"/>
      <c r="CV607" s="1272"/>
      <c r="CW607" s="1273"/>
      <c r="CX607" s="1271">
        <f t="shared" si="12"/>
        <v>0</v>
      </c>
      <c r="CY607" s="1272"/>
      <c r="CZ607" s="1272"/>
      <c r="DA607" s="1272"/>
      <c r="DB607" s="1273"/>
      <c r="DC607" s="1271">
        <f t="shared" si="13"/>
        <v>0</v>
      </c>
      <c r="DD607" s="1272"/>
      <c r="DE607" s="1272"/>
      <c r="DF607" s="1272"/>
      <c r="DG607" s="1273"/>
      <c r="DH607" s="1271">
        <f t="shared" si="14"/>
        <v>0</v>
      </c>
      <c r="DI607" s="1272"/>
      <c r="DJ607" s="1272"/>
      <c r="DK607" s="1272"/>
      <c r="DL607" s="1273"/>
      <c r="DM607" s="1271">
        <f t="shared" si="15"/>
        <v>0</v>
      </c>
      <c r="DN607" s="1272"/>
      <c r="DO607" s="1272"/>
      <c r="DP607" s="1272"/>
      <c r="DQ607" s="1273"/>
      <c r="DR607" s="1271">
        <f t="shared" si="16"/>
        <v>0</v>
      </c>
      <c r="DS607" s="1272"/>
      <c r="DT607" s="1272"/>
      <c r="DU607" s="1272"/>
      <c r="DV607" s="1273"/>
    </row>
    <row r="608" spans="1:126" ht="12.9" customHeight="1">
      <c r="A608" s="977" t="s">
        <v>133</v>
      </c>
      <c r="B608" s="977"/>
      <c r="C608" s="977"/>
      <c r="D608" s="977"/>
      <c r="E608" s="977"/>
      <c r="F608" s="977"/>
      <c r="G608" s="977"/>
      <c r="H608" s="977"/>
      <c r="I608" s="977"/>
      <c r="J608" s="977"/>
      <c r="K608" s="977"/>
      <c r="L608" s="977"/>
      <c r="M608" s="977"/>
      <c r="N608" s="977"/>
      <c r="O608" s="977"/>
      <c r="P608" s="977"/>
      <c r="Q608" s="977"/>
      <c r="R608" s="977"/>
      <c r="S608" s="977"/>
      <c r="T608" s="977"/>
      <c r="U608" s="977"/>
      <c r="V608" s="977"/>
      <c r="W608" s="977"/>
      <c r="X608" s="977"/>
      <c r="Y608" s="977"/>
      <c r="Z608" s="977"/>
      <c r="AA608" s="977"/>
      <c r="AB608" s="977"/>
      <c r="AC608" s="977"/>
      <c r="AD608" s="977"/>
      <c r="AE608" s="977"/>
      <c r="AF608" s="977"/>
      <c r="AG608" s="977"/>
      <c r="AH608" s="977"/>
      <c r="AI608" s="977"/>
      <c r="AJ608" s="977"/>
      <c r="AK608" s="977"/>
      <c r="AL608" s="977"/>
      <c r="AM608" s="977"/>
      <c r="AN608" s="977"/>
      <c r="AO608" s="977"/>
      <c r="AP608" s="977"/>
      <c r="AQ608" s="977"/>
      <c r="AR608" s="977"/>
      <c r="AS608" s="977"/>
      <c r="AZ608" s="41"/>
      <c r="BA608" s="41"/>
      <c r="BB608" s="41"/>
      <c r="BC608" s="41"/>
      <c r="BD608" s="41"/>
      <c r="BE608" s="1265">
        <f t="shared" si="9"/>
        <v>0</v>
      </c>
      <c r="BF608" s="1267"/>
      <c r="BG608" s="1259">
        <f t="shared" si="7"/>
        <v>0</v>
      </c>
      <c r="BH608" s="1261"/>
      <c r="BI608" s="1265">
        <f t="shared" si="10"/>
        <v>0</v>
      </c>
      <c r="BJ608" s="1267"/>
      <c r="BK608" s="1259">
        <f t="shared" si="8"/>
        <v>0</v>
      </c>
      <c r="BL608" s="1261"/>
      <c r="BN608" s="1259">
        <f t="shared" si="1"/>
        <v>0</v>
      </c>
      <c r="BO608" s="1260"/>
      <c r="BP608" s="1260"/>
      <c r="BQ608" s="1260"/>
      <c r="BR608" s="1268"/>
      <c r="BS608" s="1259">
        <f t="shared" si="2"/>
        <v>0</v>
      </c>
      <c r="BT608" s="1260"/>
      <c r="BU608" s="1260"/>
      <c r="BV608" s="1260"/>
      <c r="BW608" s="1261"/>
      <c r="BX608" s="1259">
        <f t="shared" si="3"/>
        <v>0</v>
      </c>
      <c r="BY608" s="1260"/>
      <c r="BZ608" s="1260"/>
      <c r="CA608" s="1260"/>
      <c r="CB608" s="1261"/>
      <c r="CC608" s="1259">
        <f t="shared" si="4"/>
        <v>0</v>
      </c>
      <c r="CD608" s="1260"/>
      <c r="CE608" s="1260"/>
      <c r="CF608" s="1260"/>
      <c r="CG608" s="1261"/>
      <c r="CH608" s="1259">
        <f t="shared" si="5"/>
        <v>0</v>
      </c>
      <c r="CI608" s="1260"/>
      <c r="CJ608" s="1260"/>
      <c r="CK608" s="1260"/>
      <c r="CL608" s="1261"/>
      <c r="CM608" s="1259">
        <f t="shared" si="6"/>
        <v>0</v>
      </c>
      <c r="CN608" s="1260"/>
      <c r="CO608" s="1260"/>
      <c r="CP608" s="1260"/>
      <c r="CQ608" s="1261"/>
      <c r="CS608" s="1271">
        <f t="shared" si="11"/>
        <v>0</v>
      </c>
      <c r="CT608" s="1272"/>
      <c r="CU608" s="1272"/>
      <c r="CV608" s="1272"/>
      <c r="CW608" s="1273"/>
      <c r="CX608" s="1271">
        <f t="shared" si="12"/>
        <v>0</v>
      </c>
      <c r="CY608" s="1272"/>
      <c r="CZ608" s="1272"/>
      <c r="DA608" s="1272"/>
      <c r="DB608" s="1273"/>
      <c r="DC608" s="1271">
        <f t="shared" si="13"/>
        <v>0</v>
      </c>
      <c r="DD608" s="1272"/>
      <c r="DE608" s="1272"/>
      <c r="DF608" s="1272"/>
      <c r="DG608" s="1273"/>
      <c r="DH608" s="1271">
        <f t="shared" si="14"/>
        <v>0</v>
      </c>
      <c r="DI608" s="1272"/>
      <c r="DJ608" s="1272"/>
      <c r="DK608" s="1272"/>
      <c r="DL608" s="1273"/>
      <c r="DM608" s="1271">
        <f t="shared" si="15"/>
        <v>0</v>
      </c>
      <c r="DN608" s="1272"/>
      <c r="DO608" s="1272"/>
      <c r="DP608" s="1272"/>
      <c r="DQ608" s="1273"/>
      <c r="DR608" s="1271">
        <f t="shared" si="16"/>
        <v>0</v>
      </c>
      <c r="DS608" s="1272"/>
      <c r="DT608" s="1272"/>
      <c r="DU608" s="1272"/>
      <c r="DV608" s="1273"/>
    </row>
    <row r="609" spans="1:126" ht="12.9" customHeight="1">
      <c r="A609" s="977"/>
      <c r="B609" s="977"/>
      <c r="C609" s="977"/>
      <c r="D609" s="977"/>
      <c r="E609" s="977"/>
      <c r="F609" s="977"/>
      <c r="G609" s="977"/>
      <c r="H609" s="977"/>
      <c r="I609" s="977"/>
      <c r="J609" s="977"/>
      <c r="K609" s="977"/>
      <c r="L609" s="977"/>
      <c r="M609" s="977"/>
      <c r="N609" s="977"/>
      <c r="O609" s="977"/>
      <c r="P609" s="977"/>
      <c r="Q609" s="977"/>
      <c r="R609" s="977"/>
      <c r="S609" s="977"/>
      <c r="T609" s="977"/>
      <c r="U609" s="977"/>
      <c r="V609" s="977"/>
      <c r="W609" s="977"/>
      <c r="X609" s="977"/>
      <c r="Y609" s="977"/>
      <c r="Z609" s="977"/>
      <c r="AA609" s="977"/>
      <c r="AB609" s="977"/>
      <c r="AC609" s="977"/>
      <c r="AD609" s="977"/>
      <c r="AE609" s="977"/>
      <c r="AF609" s="977"/>
      <c r="AG609" s="977"/>
      <c r="AH609" s="977"/>
      <c r="AI609" s="977"/>
      <c r="AJ609" s="977"/>
      <c r="AK609" s="977"/>
      <c r="AL609" s="977"/>
      <c r="AM609" s="977"/>
      <c r="AN609" s="977"/>
      <c r="AO609" s="977"/>
      <c r="AP609" s="977"/>
      <c r="AQ609" s="977"/>
      <c r="AR609" s="977"/>
      <c r="AS609" s="977"/>
      <c r="AZ609" s="41"/>
      <c r="BA609" s="41"/>
      <c r="BB609" s="41"/>
      <c r="BC609" s="41"/>
      <c r="BD609" s="41"/>
      <c r="BE609" s="1265">
        <f t="shared" si="9"/>
        <v>0</v>
      </c>
      <c r="BF609" s="1267"/>
      <c r="BG609" s="1259">
        <f t="shared" si="7"/>
        <v>0</v>
      </c>
      <c r="BH609" s="1261"/>
      <c r="BI609" s="1265">
        <f t="shared" si="10"/>
        <v>0</v>
      </c>
      <c r="BJ609" s="1267"/>
      <c r="BK609" s="1259">
        <f t="shared" si="8"/>
        <v>0</v>
      </c>
      <c r="BL609" s="1261"/>
      <c r="BN609" s="1259">
        <f t="shared" si="1"/>
        <v>0</v>
      </c>
      <c r="BO609" s="1260"/>
      <c r="BP609" s="1260"/>
      <c r="BQ609" s="1260"/>
      <c r="BR609" s="1268"/>
      <c r="BS609" s="1259">
        <f t="shared" si="2"/>
        <v>0</v>
      </c>
      <c r="BT609" s="1260"/>
      <c r="BU609" s="1260"/>
      <c r="BV609" s="1260"/>
      <c r="BW609" s="1261"/>
      <c r="BX609" s="1259">
        <f t="shared" si="3"/>
        <v>0</v>
      </c>
      <c r="BY609" s="1260"/>
      <c r="BZ609" s="1260"/>
      <c r="CA609" s="1260"/>
      <c r="CB609" s="1261"/>
      <c r="CC609" s="1259">
        <f t="shared" si="4"/>
        <v>0</v>
      </c>
      <c r="CD609" s="1260"/>
      <c r="CE609" s="1260"/>
      <c r="CF609" s="1260"/>
      <c r="CG609" s="1261"/>
      <c r="CH609" s="1259">
        <f t="shared" si="5"/>
        <v>0</v>
      </c>
      <c r="CI609" s="1260"/>
      <c r="CJ609" s="1260"/>
      <c r="CK609" s="1260"/>
      <c r="CL609" s="1261"/>
      <c r="CM609" s="1259">
        <f t="shared" si="6"/>
        <v>0</v>
      </c>
      <c r="CN609" s="1260"/>
      <c r="CO609" s="1260"/>
      <c r="CP609" s="1260"/>
      <c r="CQ609" s="1261"/>
      <c r="CS609" s="1271">
        <f t="shared" si="11"/>
        <v>0</v>
      </c>
      <c r="CT609" s="1272"/>
      <c r="CU609" s="1272"/>
      <c r="CV609" s="1272"/>
      <c r="CW609" s="1273"/>
      <c r="CX609" s="1271">
        <f t="shared" si="12"/>
        <v>0</v>
      </c>
      <c r="CY609" s="1272"/>
      <c r="CZ609" s="1272"/>
      <c r="DA609" s="1272"/>
      <c r="DB609" s="1273"/>
      <c r="DC609" s="1271">
        <f t="shared" si="13"/>
        <v>0</v>
      </c>
      <c r="DD609" s="1272"/>
      <c r="DE609" s="1272"/>
      <c r="DF609" s="1272"/>
      <c r="DG609" s="1273"/>
      <c r="DH609" s="1271">
        <f t="shared" si="14"/>
        <v>0</v>
      </c>
      <c r="DI609" s="1272"/>
      <c r="DJ609" s="1272"/>
      <c r="DK609" s="1272"/>
      <c r="DL609" s="1273"/>
      <c r="DM609" s="1271">
        <f t="shared" si="15"/>
        <v>0</v>
      </c>
      <c r="DN609" s="1272"/>
      <c r="DO609" s="1272"/>
      <c r="DP609" s="1272"/>
      <c r="DQ609" s="1273"/>
      <c r="DR609" s="1271">
        <f t="shared" si="16"/>
        <v>0</v>
      </c>
      <c r="DS609" s="1272"/>
      <c r="DT609" s="1272"/>
      <c r="DU609" s="1272"/>
      <c r="DV609" s="1273"/>
    </row>
    <row r="610" spans="1:126" ht="12.9" customHeight="1">
      <c r="AZ610" s="41"/>
      <c r="BA610" s="41"/>
      <c r="BB610" s="41"/>
      <c r="BC610" s="41"/>
      <c r="BD610" s="41"/>
      <c r="BE610" s="1265">
        <f t="shared" si="9"/>
        <v>0</v>
      </c>
      <c r="BF610" s="1267"/>
      <c r="BG610" s="1259">
        <f t="shared" si="7"/>
        <v>0</v>
      </c>
      <c r="BH610" s="1261"/>
      <c r="BI610" s="1265">
        <f t="shared" si="10"/>
        <v>0</v>
      </c>
      <c r="BJ610" s="1267"/>
      <c r="BK610" s="1259">
        <f t="shared" si="8"/>
        <v>0</v>
      </c>
      <c r="BL610" s="1261"/>
      <c r="BN610" s="1259">
        <f t="shared" si="1"/>
        <v>0</v>
      </c>
      <c r="BO610" s="1260"/>
      <c r="BP610" s="1260"/>
      <c r="BQ610" s="1260"/>
      <c r="BR610" s="1268"/>
      <c r="BS610" s="1259">
        <f t="shared" si="2"/>
        <v>0</v>
      </c>
      <c r="BT610" s="1260"/>
      <c r="BU610" s="1260"/>
      <c r="BV610" s="1260"/>
      <c r="BW610" s="1261"/>
      <c r="BX610" s="1259">
        <f t="shared" si="3"/>
        <v>0</v>
      </c>
      <c r="BY610" s="1260"/>
      <c r="BZ610" s="1260"/>
      <c r="CA610" s="1260"/>
      <c r="CB610" s="1261"/>
      <c r="CC610" s="1259">
        <f t="shared" si="4"/>
        <v>0</v>
      </c>
      <c r="CD610" s="1260"/>
      <c r="CE610" s="1260"/>
      <c r="CF610" s="1260"/>
      <c r="CG610" s="1261"/>
      <c r="CH610" s="1259">
        <f t="shared" si="5"/>
        <v>0</v>
      </c>
      <c r="CI610" s="1260"/>
      <c r="CJ610" s="1260"/>
      <c r="CK610" s="1260"/>
      <c r="CL610" s="1261"/>
      <c r="CM610" s="1259">
        <f t="shared" si="6"/>
        <v>0</v>
      </c>
      <c r="CN610" s="1260"/>
      <c r="CO610" s="1260"/>
      <c r="CP610" s="1260"/>
      <c r="CQ610" s="1261"/>
      <c r="CS610" s="1271">
        <f t="shared" si="11"/>
        <v>0</v>
      </c>
      <c r="CT610" s="1272"/>
      <c r="CU610" s="1272"/>
      <c r="CV610" s="1272"/>
      <c r="CW610" s="1273"/>
      <c r="CX610" s="1271">
        <f t="shared" si="12"/>
        <v>0</v>
      </c>
      <c r="CY610" s="1272"/>
      <c r="CZ610" s="1272"/>
      <c r="DA610" s="1272"/>
      <c r="DB610" s="1273"/>
      <c r="DC610" s="1271">
        <f t="shared" si="13"/>
        <v>0</v>
      </c>
      <c r="DD610" s="1272"/>
      <c r="DE610" s="1272"/>
      <c r="DF610" s="1272"/>
      <c r="DG610" s="1273"/>
      <c r="DH610" s="1271">
        <f t="shared" si="14"/>
        <v>0</v>
      </c>
      <c r="DI610" s="1272"/>
      <c r="DJ610" s="1272"/>
      <c r="DK610" s="1272"/>
      <c r="DL610" s="1273"/>
      <c r="DM610" s="1271">
        <f t="shared" si="15"/>
        <v>0</v>
      </c>
      <c r="DN610" s="1272"/>
      <c r="DO610" s="1272"/>
      <c r="DP610" s="1272"/>
      <c r="DQ610" s="1273"/>
      <c r="DR610" s="1271">
        <f t="shared" si="16"/>
        <v>0</v>
      </c>
      <c r="DS610" s="1272"/>
      <c r="DT610" s="1272"/>
      <c r="DU610" s="1272"/>
      <c r="DV610" s="1273"/>
    </row>
    <row r="611" spans="1:126" ht="12.9" customHeight="1">
      <c r="A611" s="3" t="s">
        <v>687</v>
      </c>
      <c r="B611" s="3"/>
      <c r="C611" s="3" t="s">
        <v>876</v>
      </c>
      <c r="AZ611" s="41"/>
      <c r="BA611" s="41"/>
      <c r="BB611" s="41"/>
      <c r="BC611" s="41"/>
      <c r="BD611" s="41"/>
      <c r="BE611" s="1265">
        <f t="shared" si="9"/>
        <v>0</v>
      </c>
      <c r="BF611" s="1267"/>
      <c r="BG611" s="1259">
        <f t="shared" si="7"/>
        <v>0</v>
      </c>
      <c r="BH611" s="1261"/>
      <c r="BI611" s="1265">
        <f t="shared" si="10"/>
        <v>0</v>
      </c>
      <c r="BJ611" s="1267"/>
      <c r="BK611" s="1259">
        <f t="shared" si="8"/>
        <v>0</v>
      </c>
      <c r="BL611" s="1261"/>
      <c r="BN611" s="1259">
        <f t="shared" si="1"/>
        <v>0</v>
      </c>
      <c r="BO611" s="1260"/>
      <c r="BP611" s="1260"/>
      <c r="BQ611" s="1260"/>
      <c r="BR611" s="1268"/>
      <c r="BS611" s="1259">
        <f t="shared" si="2"/>
        <v>0</v>
      </c>
      <c r="BT611" s="1260"/>
      <c r="BU611" s="1260"/>
      <c r="BV611" s="1260"/>
      <c r="BW611" s="1261"/>
      <c r="BX611" s="1259">
        <f t="shared" si="3"/>
        <v>0</v>
      </c>
      <c r="BY611" s="1260"/>
      <c r="BZ611" s="1260"/>
      <c r="CA611" s="1260"/>
      <c r="CB611" s="1261"/>
      <c r="CC611" s="1259">
        <f t="shared" si="4"/>
        <v>0</v>
      </c>
      <c r="CD611" s="1260"/>
      <c r="CE611" s="1260"/>
      <c r="CF611" s="1260"/>
      <c r="CG611" s="1261"/>
      <c r="CH611" s="1259">
        <f t="shared" si="5"/>
        <v>0</v>
      </c>
      <c r="CI611" s="1260"/>
      <c r="CJ611" s="1260"/>
      <c r="CK611" s="1260"/>
      <c r="CL611" s="1261"/>
      <c r="CM611" s="1259">
        <f t="shared" si="6"/>
        <v>0</v>
      </c>
      <c r="CN611" s="1260"/>
      <c r="CO611" s="1260"/>
      <c r="CP611" s="1260"/>
      <c r="CQ611" s="1261"/>
      <c r="CS611" s="1271">
        <f t="shared" si="11"/>
        <v>0</v>
      </c>
      <c r="CT611" s="1272"/>
      <c r="CU611" s="1272"/>
      <c r="CV611" s="1272"/>
      <c r="CW611" s="1273"/>
      <c r="CX611" s="1271">
        <f t="shared" si="12"/>
        <v>0</v>
      </c>
      <c r="CY611" s="1272"/>
      <c r="CZ611" s="1272"/>
      <c r="DA611" s="1272"/>
      <c r="DB611" s="1273"/>
      <c r="DC611" s="1271">
        <f t="shared" si="13"/>
        <v>0</v>
      </c>
      <c r="DD611" s="1272"/>
      <c r="DE611" s="1272"/>
      <c r="DF611" s="1272"/>
      <c r="DG611" s="1273"/>
      <c r="DH611" s="1271">
        <f t="shared" si="14"/>
        <v>0</v>
      </c>
      <c r="DI611" s="1272"/>
      <c r="DJ611" s="1272"/>
      <c r="DK611" s="1272"/>
      <c r="DL611" s="1273"/>
      <c r="DM611" s="1271">
        <f t="shared" si="15"/>
        <v>0</v>
      </c>
      <c r="DN611" s="1272"/>
      <c r="DO611" s="1272"/>
      <c r="DP611" s="1272"/>
      <c r="DQ611" s="1273"/>
      <c r="DR611" s="1271">
        <f t="shared" si="16"/>
        <v>0</v>
      </c>
      <c r="DS611" s="1272"/>
      <c r="DT611" s="1272"/>
      <c r="DU611" s="1272"/>
      <c r="DV611" s="1273"/>
    </row>
    <row r="612" spans="1:126" ht="12.9" customHeight="1">
      <c r="A612" s="3"/>
      <c r="B612" s="3"/>
      <c r="C612" s="3"/>
      <c r="AZ612" s="41"/>
      <c r="BA612" s="41"/>
      <c r="BB612" s="41"/>
      <c r="BC612" s="41"/>
      <c r="BD612" s="41"/>
      <c r="BE612" s="1265">
        <f t="shared" si="9"/>
        <v>0</v>
      </c>
      <c r="BF612" s="1267"/>
      <c r="BG612" s="1259">
        <f t="shared" si="7"/>
        <v>0</v>
      </c>
      <c r="BH612" s="1261"/>
      <c r="BI612" s="1265">
        <f t="shared" si="10"/>
        <v>0</v>
      </c>
      <c r="BJ612" s="1267"/>
      <c r="BK612" s="1259">
        <f t="shared" si="8"/>
        <v>0</v>
      </c>
      <c r="BL612" s="1261"/>
      <c r="BN612" s="1259">
        <f t="shared" si="1"/>
        <v>0</v>
      </c>
      <c r="BO612" s="1260"/>
      <c r="BP612" s="1260"/>
      <c r="BQ612" s="1260"/>
      <c r="BR612" s="1268"/>
      <c r="BS612" s="1259">
        <f t="shared" si="2"/>
        <v>0</v>
      </c>
      <c r="BT612" s="1260"/>
      <c r="BU612" s="1260"/>
      <c r="BV612" s="1260"/>
      <c r="BW612" s="1261"/>
      <c r="BX612" s="1259">
        <f t="shared" si="3"/>
        <v>0</v>
      </c>
      <c r="BY612" s="1260"/>
      <c r="BZ612" s="1260"/>
      <c r="CA612" s="1260"/>
      <c r="CB612" s="1261"/>
      <c r="CC612" s="1259">
        <f t="shared" si="4"/>
        <v>0</v>
      </c>
      <c r="CD612" s="1260"/>
      <c r="CE612" s="1260"/>
      <c r="CF612" s="1260"/>
      <c r="CG612" s="1261"/>
      <c r="CH612" s="1259">
        <f t="shared" si="5"/>
        <v>0</v>
      </c>
      <c r="CI612" s="1260"/>
      <c r="CJ612" s="1260"/>
      <c r="CK612" s="1260"/>
      <c r="CL612" s="1261"/>
      <c r="CM612" s="1259">
        <f t="shared" si="6"/>
        <v>0</v>
      </c>
      <c r="CN612" s="1260"/>
      <c r="CO612" s="1260"/>
      <c r="CP612" s="1260"/>
      <c r="CQ612" s="1261"/>
      <c r="CS612" s="1271">
        <f t="shared" si="11"/>
        <v>0</v>
      </c>
      <c r="CT612" s="1272"/>
      <c r="CU612" s="1272"/>
      <c r="CV612" s="1272"/>
      <c r="CW612" s="1273"/>
      <c r="CX612" s="1271">
        <f t="shared" si="12"/>
        <v>0</v>
      </c>
      <c r="CY612" s="1272"/>
      <c r="CZ612" s="1272"/>
      <c r="DA612" s="1272"/>
      <c r="DB612" s="1273"/>
      <c r="DC612" s="1271">
        <f t="shared" si="13"/>
        <v>0</v>
      </c>
      <c r="DD612" s="1272"/>
      <c r="DE612" s="1272"/>
      <c r="DF612" s="1272"/>
      <c r="DG612" s="1273"/>
      <c r="DH612" s="1271">
        <f t="shared" si="14"/>
        <v>0</v>
      </c>
      <c r="DI612" s="1272"/>
      <c r="DJ612" s="1272"/>
      <c r="DK612" s="1272"/>
      <c r="DL612" s="1273"/>
      <c r="DM612" s="1271">
        <f t="shared" si="15"/>
        <v>0</v>
      </c>
      <c r="DN612" s="1272"/>
      <c r="DO612" s="1272"/>
      <c r="DP612" s="1272"/>
      <c r="DQ612" s="1273"/>
      <c r="DR612" s="1271">
        <f t="shared" si="16"/>
        <v>0</v>
      </c>
      <c r="DS612" s="1272"/>
      <c r="DT612" s="1272"/>
      <c r="DU612" s="1272"/>
      <c r="DV612" s="1273"/>
    </row>
    <row r="613" spans="1:126" ht="12.9" customHeight="1">
      <c r="C613" s="3" t="s">
        <v>2242</v>
      </c>
      <c r="AZ613" s="41"/>
      <c r="BA613" s="41"/>
      <c r="BB613" s="41"/>
      <c r="BC613" s="41"/>
      <c r="BD613" s="41"/>
      <c r="BE613" s="1265">
        <f t="shared" si="9"/>
        <v>0</v>
      </c>
      <c r="BF613" s="1267"/>
      <c r="BG613" s="1259">
        <f t="shared" si="7"/>
        <v>0</v>
      </c>
      <c r="BH613" s="1261"/>
      <c r="BI613" s="1265">
        <f t="shared" si="10"/>
        <v>0</v>
      </c>
      <c r="BJ613" s="1267"/>
      <c r="BK613" s="1259">
        <f t="shared" si="8"/>
        <v>0</v>
      </c>
      <c r="BL613" s="1261"/>
      <c r="BN613" s="1265">
        <f>SUM(BN588:BR612)</f>
        <v>0</v>
      </c>
      <c r="BO613" s="1266"/>
      <c r="BP613" s="1266"/>
      <c r="BQ613" s="1266"/>
      <c r="BR613" s="1267"/>
      <c r="BS613" s="1265">
        <f>SUM(BS588:BW612)</f>
        <v>18</v>
      </c>
      <c r="BT613" s="1266"/>
      <c r="BU613" s="1266"/>
      <c r="BV613" s="1266"/>
      <c r="BW613" s="1267"/>
      <c r="BX613" s="1265">
        <f>SUM(BX588:CB612)</f>
        <v>9</v>
      </c>
      <c r="BY613" s="1266"/>
      <c r="BZ613" s="1266"/>
      <c r="CA613" s="1266"/>
      <c r="CB613" s="1267"/>
      <c r="CC613" s="1265">
        <f>SUM(CC588:CG612)</f>
        <v>9</v>
      </c>
      <c r="CD613" s="1266"/>
      <c r="CE613" s="1266"/>
      <c r="CF613" s="1266"/>
      <c r="CG613" s="1267"/>
      <c r="CH613" s="1265">
        <f>SUM(CH588:CL612)</f>
        <v>0</v>
      </c>
      <c r="CI613" s="1266"/>
      <c r="CJ613" s="1266"/>
      <c r="CK613" s="1266"/>
      <c r="CL613" s="1267"/>
      <c r="CM613" s="1265">
        <f>SUM(CM588:CQ612)</f>
        <v>0</v>
      </c>
      <c r="CN613" s="1266"/>
      <c r="CO613" s="1266"/>
      <c r="CP613" s="1266"/>
      <c r="CQ613" s="1267"/>
      <c r="CS613" s="1271">
        <f t="shared" si="11"/>
        <v>0</v>
      </c>
      <c r="CT613" s="1272"/>
      <c r="CU613" s="1272"/>
      <c r="CV613" s="1272"/>
      <c r="CW613" s="1273"/>
      <c r="CX613" s="1271">
        <f t="shared" si="12"/>
        <v>0</v>
      </c>
      <c r="CY613" s="1272"/>
      <c r="CZ613" s="1272"/>
      <c r="DA613" s="1272"/>
      <c r="DB613" s="1273"/>
      <c r="DC613" s="1271">
        <f t="shared" si="13"/>
        <v>0</v>
      </c>
      <c r="DD613" s="1272"/>
      <c r="DE613" s="1272"/>
      <c r="DF613" s="1272"/>
      <c r="DG613" s="1273"/>
      <c r="DH613" s="1271">
        <f t="shared" si="14"/>
        <v>0</v>
      </c>
      <c r="DI613" s="1272"/>
      <c r="DJ613" s="1272"/>
      <c r="DK613" s="1272"/>
      <c r="DL613" s="1273"/>
      <c r="DM613" s="1271">
        <f t="shared" si="15"/>
        <v>0</v>
      </c>
      <c r="DN613" s="1272"/>
      <c r="DO613" s="1272"/>
      <c r="DP613" s="1272"/>
      <c r="DQ613" s="1273"/>
      <c r="DR613" s="1271">
        <f t="shared" si="16"/>
        <v>0</v>
      </c>
      <c r="DS613" s="1272"/>
      <c r="DT613" s="1272"/>
      <c r="DU613" s="1272"/>
      <c r="DV613" s="1273"/>
    </row>
    <row r="614" spans="1:126" ht="12.9" customHeight="1" thickBot="1">
      <c r="B614" s="845"/>
      <c r="C614" s="3"/>
      <c r="AZ614" s="41"/>
      <c r="BA614" s="41"/>
      <c r="BB614" s="41"/>
      <c r="BC614" s="41"/>
      <c r="BD614" s="41"/>
      <c r="BE614" s="41"/>
      <c r="BF614" s="41"/>
      <c r="BG614" s="1265">
        <f>SUM(BG589:BH613)</f>
        <v>0</v>
      </c>
      <c r="BH614" s="1267"/>
      <c r="BI614" s="41"/>
      <c r="BJ614" s="41"/>
      <c r="BK614" s="1265">
        <f>SUM(BK589:BL613)</f>
        <v>22</v>
      </c>
      <c r="BL614" s="1267"/>
      <c r="BN614" s="41" t="s">
        <v>1794</v>
      </c>
      <c r="BO614" s="41"/>
      <c r="BP614" s="41"/>
      <c r="BQ614" s="41"/>
      <c r="BR614" s="472">
        <f>BN613*1</f>
        <v>0</v>
      </c>
      <c r="BS614" s="41"/>
      <c r="BT614" s="41"/>
      <c r="BU614" s="41"/>
      <c r="BV614" s="41"/>
      <c r="BW614" s="472">
        <f>BS613*1</f>
        <v>18</v>
      </c>
      <c r="BX614" s="41"/>
      <c r="BY614" s="41"/>
      <c r="BZ614" s="41"/>
      <c r="CA614" s="41"/>
      <c r="CB614" s="472">
        <f>BX613*2</f>
        <v>18</v>
      </c>
      <c r="CC614" s="41"/>
      <c r="CD614" s="41"/>
      <c r="CE614" s="41"/>
      <c r="CF614" s="41"/>
      <c r="CG614" s="472">
        <f>CC613*3</f>
        <v>27</v>
      </c>
      <c r="CH614" s="41"/>
      <c r="CI614" s="41"/>
      <c r="CJ614" s="41"/>
      <c r="CK614" s="41"/>
      <c r="CL614" s="472">
        <f>CH613*4</f>
        <v>0</v>
      </c>
      <c r="CM614" s="41"/>
      <c r="CN614" s="41"/>
      <c r="CO614" s="41"/>
      <c r="CP614" s="41"/>
      <c r="CQ614" s="471">
        <f>CM613*5</f>
        <v>0</v>
      </c>
      <c r="CS614" s="1265">
        <f>SUM(CS589:CW613)</f>
        <v>0</v>
      </c>
      <c r="CT614" s="1266"/>
      <c r="CU614" s="1266"/>
      <c r="CV614" s="1266"/>
      <c r="CW614" s="1267"/>
      <c r="CX614" s="1265">
        <f>SUM(CX589:DB613)</f>
        <v>18</v>
      </c>
      <c r="CY614" s="1266"/>
      <c r="CZ614" s="1266"/>
      <c r="DA614" s="1266"/>
      <c r="DB614" s="1267"/>
      <c r="DC614" s="1265">
        <f>SUM(DC589:DG613)</f>
        <v>2</v>
      </c>
      <c r="DD614" s="1266"/>
      <c r="DE614" s="1266"/>
      <c r="DF614" s="1266"/>
      <c r="DG614" s="1267"/>
      <c r="DH614" s="1265">
        <f>SUM(DH589:DL613)</f>
        <v>2</v>
      </c>
      <c r="DI614" s="1266"/>
      <c r="DJ614" s="1266"/>
      <c r="DK614" s="1266"/>
      <c r="DL614" s="1267"/>
      <c r="DM614" s="1265">
        <f>SUM(DM589:DQ613)</f>
        <v>0</v>
      </c>
      <c r="DN614" s="1266"/>
      <c r="DO614" s="1266"/>
      <c r="DP614" s="1266"/>
      <c r="DQ614" s="1267"/>
      <c r="DR614" s="1265">
        <f>SUM(DR589:DV613)</f>
        <v>0</v>
      </c>
      <c r="DS614" s="1266"/>
      <c r="DT614" s="1266"/>
      <c r="DU614" s="1266"/>
      <c r="DV614" s="1267"/>
    </row>
    <row r="615" spans="1:126" ht="12.9" customHeight="1" thickBot="1">
      <c r="B615" s="1545" t="s">
        <v>2311</v>
      </c>
      <c r="C615" s="1546"/>
      <c r="D615" s="1546"/>
      <c r="E615" s="1546"/>
      <c r="F615" s="1546"/>
      <c r="G615" s="1546"/>
      <c r="H615" s="1546"/>
      <c r="I615" s="1546"/>
      <c r="J615" s="1546"/>
      <c r="K615" s="1546"/>
      <c r="L615" s="1546"/>
      <c r="M615" s="1417" t="s">
        <v>2285</v>
      </c>
      <c r="N615" s="1417"/>
      <c r="O615" s="1417"/>
      <c r="P615" s="1417"/>
      <c r="Q615" s="1293" t="s">
        <v>2315</v>
      </c>
      <c r="R615" s="1294"/>
      <c r="S615" s="1295"/>
      <c r="T615" s="1293" t="s">
        <v>2314</v>
      </c>
      <c r="U615" s="1294"/>
      <c r="V615" s="1295"/>
      <c r="W615" s="1550" t="s">
        <v>774</v>
      </c>
      <c r="X615" s="1550"/>
      <c r="Y615" s="1551"/>
      <c r="Z615" s="1417" t="s">
        <v>2312</v>
      </c>
      <c r="AA615" s="1417"/>
      <c r="AB615" s="1417"/>
      <c r="AC615" s="1556" t="s">
        <v>2084</v>
      </c>
      <c r="AD615" s="1557"/>
      <c r="AE615" s="1558"/>
      <c r="AF615" s="1293" t="s">
        <v>2243</v>
      </c>
      <c r="AG615" s="1294"/>
      <c r="AH615" s="1294"/>
      <c r="AI615" s="1294"/>
      <c r="AJ615" s="1295"/>
      <c r="AK615" s="1536" t="s">
        <v>2244</v>
      </c>
      <c r="AL615" s="1537"/>
      <c r="AM615" s="1537"/>
      <c r="AN615" s="1538"/>
      <c r="AO615" s="1417" t="s">
        <v>775</v>
      </c>
      <c r="AP615" s="1417"/>
      <c r="AQ615" s="1417"/>
      <c r="AR615" s="1417"/>
      <c r="AS615" s="1417"/>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63</v>
      </c>
      <c r="CR615" s="41"/>
      <c r="CS615" s="41"/>
    </row>
    <row r="616" spans="1:126" ht="12.9" customHeight="1">
      <c r="B616" s="1547"/>
      <c r="C616" s="1465"/>
      <c r="D616" s="1465"/>
      <c r="E616" s="1465"/>
      <c r="F616" s="1465"/>
      <c r="G616" s="1465"/>
      <c r="H616" s="1465"/>
      <c r="I616" s="1465"/>
      <c r="J616" s="1465"/>
      <c r="K616" s="1465"/>
      <c r="L616" s="1465"/>
      <c r="M616" s="1417"/>
      <c r="N616" s="1417"/>
      <c r="O616" s="1417"/>
      <c r="P616" s="1417"/>
      <c r="Q616" s="1296"/>
      <c r="R616" s="1297"/>
      <c r="S616" s="1298"/>
      <c r="T616" s="1296"/>
      <c r="U616" s="1297"/>
      <c r="V616" s="1298"/>
      <c r="W616" s="1552"/>
      <c r="X616" s="1552"/>
      <c r="Y616" s="1553"/>
      <c r="Z616" s="1417"/>
      <c r="AA616" s="1417"/>
      <c r="AB616" s="1417"/>
      <c r="AC616" s="1559"/>
      <c r="AD616" s="1560"/>
      <c r="AE616" s="1561"/>
      <c r="AF616" s="1296"/>
      <c r="AG616" s="1297"/>
      <c r="AH616" s="1297"/>
      <c r="AI616" s="1297"/>
      <c r="AJ616" s="1298"/>
      <c r="AK616" s="1539"/>
      <c r="AL616" s="1540"/>
      <c r="AM616" s="1540"/>
      <c r="AN616" s="1541"/>
      <c r="AO616" s="1417"/>
      <c r="AP616" s="1417"/>
      <c r="AQ616" s="1417"/>
      <c r="AR616" s="1417"/>
      <c r="AS616" s="1417"/>
      <c r="AT616" s="41"/>
      <c r="AU616" s="41"/>
      <c r="AV616" s="41"/>
      <c r="AW616" s="41"/>
      <c r="AX616" s="41"/>
      <c r="AY616" s="41"/>
      <c r="AZ616" s="41"/>
      <c r="BN616" s="1259">
        <f>IF(J738="SRO/Studio",O738,0)</f>
        <v>0</v>
      </c>
      <c r="BO616" s="1260"/>
      <c r="BP616" s="1260"/>
      <c r="BQ616" s="1260"/>
      <c r="BR616" s="1261"/>
      <c r="BS616" s="1259">
        <f>IF(J738="1 Bedroom",O738,0)</f>
        <v>0</v>
      </c>
      <c r="BT616" s="1260"/>
      <c r="BU616" s="1260"/>
      <c r="BV616" s="1260"/>
      <c r="BW616" s="1261"/>
      <c r="BX616" s="1259">
        <f>IF(J738="2 Bedrooms",O738,0)</f>
        <v>0</v>
      </c>
      <c r="BY616" s="1260"/>
      <c r="BZ616" s="1260"/>
      <c r="CA616" s="1260"/>
      <c r="CB616" s="1261"/>
      <c r="CC616" s="1259">
        <f>IF(J738="3 Bedrooms",O738,0)</f>
        <v>1</v>
      </c>
      <c r="CD616" s="1260"/>
      <c r="CE616" s="1260"/>
      <c r="CF616" s="1260"/>
      <c r="CG616" s="1261"/>
      <c r="CH616" s="1259">
        <f>IF(J738="4 Bedrooms",O738,0)</f>
        <v>0</v>
      </c>
      <c r="CI616" s="1260"/>
      <c r="CJ616" s="1260"/>
      <c r="CK616" s="1260"/>
      <c r="CL616" s="1261"/>
      <c r="CM616" s="1269">
        <f>IF(J738="5 Bedrooms",O738,0)</f>
        <v>0</v>
      </c>
      <c r="CN616" s="1270"/>
      <c r="CO616" s="1270"/>
      <c r="CP616" s="1270"/>
      <c r="CQ616" s="1268"/>
      <c r="CR616" s="41"/>
      <c r="CS616" s="41"/>
    </row>
    <row r="617" spans="1:126" ht="12.9" customHeight="1">
      <c r="B617" s="1548"/>
      <c r="C617" s="1549"/>
      <c r="D617" s="1549"/>
      <c r="E617" s="1549"/>
      <c r="F617" s="1549"/>
      <c r="G617" s="1549"/>
      <c r="H617" s="1549"/>
      <c r="I617" s="1549"/>
      <c r="J617" s="1549"/>
      <c r="K617" s="1549"/>
      <c r="L617" s="1549"/>
      <c r="M617" s="1417"/>
      <c r="N617" s="1417"/>
      <c r="O617" s="1417"/>
      <c r="P617" s="1417"/>
      <c r="Q617" s="1366"/>
      <c r="R617" s="1367"/>
      <c r="S617" s="1368"/>
      <c r="T617" s="1366"/>
      <c r="U617" s="1367"/>
      <c r="V617" s="1368"/>
      <c r="W617" s="1554"/>
      <c r="X617" s="1554"/>
      <c r="Y617" s="1555"/>
      <c r="Z617" s="1417"/>
      <c r="AA617" s="1417"/>
      <c r="AB617" s="1417"/>
      <c r="AC617" s="1562"/>
      <c r="AD617" s="1563"/>
      <c r="AE617" s="1564"/>
      <c r="AF617" s="1366"/>
      <c r="AG617" s="1367"/>
      <c r="AH617" s="1367"/>
      <c r="AI617" s="1367"/>
      <c r="AJ617" s="1368"/>
      <c r="AK617" s="1542"/>
      <c r="AL617" s="1543"/>
      <c r="AM617" s="1543"/>
      <c r="AN617" s="1544"/>
      <c r="AO617" s="1417"/>
      <c r="AP617" s="1417"/>
      <c r="AQ617" s="1417"/>
      <c r="AR617" s="1417"/>
      <c r="AS617" s="1417"/>
      <c r="AT617" s="43"/>
      <c r="AU617" s="43"/>
      <c r="AV617" s="43"/>
      <c r="AW617" s="43"/>
      <c r="AX617" s="43"/>
      <c r="AY617" s="43"/>
      <c r="AZ617" s="43"/>
      <c r="BN617" s="1259">
        <f>IF(J739="SRO/Studio",O739,0)</f>
        <v>0</v>
      </c>
      <c r="BO617" s="1260"/>
      <c r="BP617" s="1260"/>
      <c r="BQ617" s="1260"/>
      <c r="BR617" s="1261"/>
      <c r="BS617" s="1259">
        <f>IF(J739="1 Bedroom",O739,0)</f>
        <v>0</v>
      </c>
      <c r="BT617" s="1260"/>
      <c r="BU617" s="1260"/>
      <c r="BV617" s="1260"/>
      <c r="BW617" s="1261"/>
      <c r="BX617" s="1259">
        <f>IF(J739="2 Bedrooms",O739,0)</f>
        <v>0</v>
      </c>
      <c r="BY617" s="1260"/>
      <c r="BZ617" s="1260"/>
      <c r="CA617" s="1260"/>
      <c r="CB617" s="1261"/>
      <c r="CC617" s="1259">
        <f>IF(J739="3 Bedrooms",O739,0)</f>
        <v>0</v>
      </c>
      <c r="CD617" s="1260"/>
      <c r="CE617" s="1260"/>
      <c r="CF617" s="1260"/>
      <c r="CG617" s="1261"/>
      <c r="CH617" s="1259">
        <f>IF(J739="4 Bedrooms",O739,0)</f>
        <v>0</v>
      </c>
      <c r="CI617" s="1260"/>
      <c r="CJ617" s="1260"/>
      <c r="CK617" s="1260"/>
      <c r="CL617" s="1261"/>
      <c r="CM617" s="1269">
        <f>IF(J739="5 Bedrooms",O739,0)</f>
        <v>0</v>
      </c>
      <c r="CN617" s="1270"/>
      <c r="CO617" s="1270"/>
      <c r="CP617" s="1270"/>
      <c r="CQ617" s="1268"/>
      <c r="CR617" s="41"/>
      <c r="CS617" s="41"/>
    </row>
    <row r="618" spans="1:126" ht="12.9" customHeight="1">
      <c r="B618" s="57" t="s">
        <v>942</v>
      </c>
      <c r="C618" s="1413" t="s">
        <v>2511</v>
      </c>
      <c r="D618" s="1413"/>
      <c r="E618" s="1413"/>
      <c r="F618" s="1413"/>
      <c r="G618" s="1413"/>
      <c r="H618" s="1413"/>
      <c r="I618" s="1413"/>
      <c r="J618" s="1413"/>
      <c r="K618" s="1413"/>
      <c r="L618" s="1413"/>
      <c r="M618" s="1249" t="s">
        <v>2295</v>
      </c>
      <c r="N618" s="1249"/>
      <c r="O618" s="1249"/>
      <c r="P618" s="1249"/>
      <c r="Q618" s="1250">
        <f>18*12</f>
        <v>216</v>
      </c>
      <c r="R618" s="1251"/>
      <c r="S618" s="1252"/>
      <c r="T618" s="1253">
        <f>35*12</f>
        <v>420</v>
      </c>
      <c r="U618" s="1254"/>
      <c r="V618" s="1255"/>
      <c r="W618" s="1256">
        <v>6.8099999999999994E-2</v>
      </c>
      <c r="X618" s="1257"/>
      <c r="Y618" s="1258"/>
      <c r="Z618" s="1246" t="s">
        <v>2313</v>
      </c>
      <c r="AA618" s="1247"/>
      <c r="AB618" s="1248"/>
      <c r="AC618" s="1240">
        <v>1</v>
      </c>
      <c r="AD618" s="1241"/>
      <c r="AE618" s="1242"/>
      <c r="AF618" s="1123">
        <v>492612</v>
      </c>
      <c r="AG618" s="1124"/>
      <c r="AH618" s="1124"/>
      <c r="AI618" s="1124"/>
      <c r="AJ618" s="1125"/>
      <c r="AK618" s="1243">
        <v>0</v>
      </c>
      <c r="AL618" s="1244"/>
      <c r="AM618" s="1244"/>
      <c r="AN618" s="1245"/>
      <c r="AO618" s="1133">
        <v>6562000</v>
      </c>
      <c r="AP618" s="1133"/>
      <c r="AQ618" s="1133"/>
      <c r="AR618" s="1133"/>
      <c r="AS618" s="1133"/>
      <c r="AT618" s="952" t="str">
        <f t="shared" ref="AT618:AT629" si="17">IF(AND(NOT(C617=""),C618="",NOT(C619="")),"!","")</f>
        <v/>
      </c>
      <c r="AU618" s="43"/>
      <c r="AV618" s="43"/>
      <c r="AW618" s="43"/>
      <c r="AX618" s="43"/>
      <c r="AY618" s="43"/>
      <c r="BA618" s="41" t="s">
        <v>2071</v>
      </c>
      <c r="BC618" s="43"/>
      <c r="BD618" s="43"/>
      <c r="BN618" s="1259">
        <f>IF(J740="SRO/Studio",O740,0)</f>
        <v>0</v>
      </c>
      <c r="BO618" s="1260"/>
      <c r="BP618" s="1260"/>
      <c r="BQ618" s="1260"/>
      <c r="BR618" s="1261"/>
      <c r="BS618" s="1259">
        <f>IF(J740="1 Bedroom",O740,0)</f>
        <v>0</v>
      </c>
      <c r="BT618" s="1260"/>
      <c r="BU618" s="1260"/>
      <c r="BV618" s="1260"/>
      <c r="BW618" s="1261"/>
      <c r="BX618" s="1259">
        <f>IF(J740="2 Bedrooms",O740,0)</f>
        <v>0</v>
      </c>
      <c r="BY618" s="1260"/>
      <c r="BZ618" s="1260"/>
      <c r="CA618" s="1260"/>
      <c r="CB618" s="1261"/>
      <c r="CC618" s="1259">
        <f>IF(J740="3 Bedrooms",O740,0)</f>
        <v>0</v>
      </c>
      <c r="CD618" s="1260"/>
      <c r="CE618" s="1260"/>
      <c r="CF618" s="1260"/>
      <c r="CG618" s="1261"/>
      <c r="CH618" s="1259">
        <f>IF(J740="4 Bedrooms",O740,0)</f>
        <v>0</v>
      </c>
      <c r="CI618" s="1260"/>
      <c r="CJ618" s="1260"/>
      <c r="CK618" s="1260"/>
      <c r="CL618" s="1261"/>
      <c r="CM618" s="1269">
        <f>IF(J740="5 Bedrooms",O740,0)</f>
        <v>0</v>
      </c>
      <c r="CN618" s="1270"/>
      <c r="CO618" s="1270"/>
      <c r="CP618" s="1270"/>
      <c r="CQ618" s="1268"/>
      <c r="CR618" s="41"/>
      <c r="CS618" s="41"/>
    </row>
    <row r="619" spans="1:126" ht="12.9" customHeight="1">
      <c r="B619" s="58" t="s">
        <v>943</v>
      </c>
      <c r="C619" s="1413" t="str">
        <f t="shared" ref="C619:C621" si="18">C547</f>
        <v>County of San Mateo AHF R.7 Loan</v>
      </c>
      <c r="D619" s="1413"/>
      <c r="E619" s="1413"/>
      <c r="F619" s="1413"/>
      <c r="G619" s="1413"/>
      <c r="H619" s="1413"/>
      <c r="I619" s="1413"/>
      <c r="J619" s="1413"/>
      <c r="K619" s="1413"/>
      <c r="L619" s="1413"/>
      <c r="M619" s="1249" t="s">
        <v>2297</v>
      </c>
      <c r="N619" s="1249"/>
      <c r="O619" s="1249"/>
      <c r="P619" s="1249"/>
      <c r="Q619" s="1250">
        <f>55*12</f>
        <v>660</v>
      </c>
      <c r="R619" s="1251"/>
      <c r="S619" s="1252"/>
      <c r="T619" s="1253">
        <v>0</v>
      </c>
      <c r="U619" s="1254"/>
      <c r="V619" s="1255"/>
      <c r="W619" s="1256">
        <v>0.03</v>
      </c>
      <c r="X619" s="1257"/>
      <c r="Y619" s="1258"/>
      <c r="Z619" s="1246" t="s">
        <v>824</v>
      </c>
      <c r="AA619" s="1247"/>
      <c r="AB619" s="1248"/>
      <c r="AC619" s="1240">
        <v>2</v>
      </c>
      <c r="AD619" s="1241"/>
      <c r="AE619" s="1242"/>
      <c r="AF619" s="1123">
        <v>0</v>
      </c>
      <c r="AG619" s="1124"/>
      <c r="AH619" s="1124"/>
      <c r="AI619" s="1124"/>
      <c r="AJ619" s="1125"/>
      <c r="AK619" s="1243">
        <v>0</v>
      </c>
      <c r="AL619" s="1244"/>
      <c r="AM619" s="1244"/>
      <c r="AN619" s="1245"/>
      <c r="AO619" s="1133">
        <f t="shared" ref="AO619:AO621" si="19">AM547</f>
        <v>1400000</v>
      </c>
      <c r="AP619" s="1133"/>
      <c r="AQ619" s="1133"/>
      <c r="AR619" s="1133"/>
      <c r="AS619" s="1133"/>
      <c r="AT619" s="952" t="str">
        <f t="shared" si="17"/>
        <v/>
      </c>
      <c r="AU619" s="43"/>
      <c r="AV619" s="43"/>
      <c r="AW619" s="43"/>
      <c r="AX619" s="43"/>
      <c r="AY619" s="43"/>
      <c r="BA619" s="41" t="s">
        <v>825</v>
      </c>
      <c r="BC619" s="43"/>
      <c r="BD619" s="43"/>
      <c r="BN619" s="1259">
        <f>IF(J741="SRO/Studio",O741,0)</f>
        <v>0</v>
      </c>
      <c r="BO619" s="1260"/>
      <c r="BP619" s="1260"/>
      <c r="BQ619" s="1260"/>
      <c r="BR619" s="1261"/>
      <c r="BS619" s="1259">
        <f>IF(J741="1 Bedroom",O741,0)</f>
        <v>0</v>
      </c>
      <c r="BT619" s="1260"/>
      <c r="BU619" s="1260"/>
      <c r="BV619" s="1260"/>
      <c r="BW619" s="1261"/>
      <c r="BX619" s="1259">
        <f>IF(J741="2 Bedrooms",O741,0)</f>
        <v>0</v>
      </c>
      <c r="BY619" s="1260"/>
      <c r="BZ619" s="1260"/>
      <c r="CA619" s="1260"/>
      <c r="CB619" s="1261"/>
      <c r="CC619" s="1259">
        <f>IF(J741="3 Bedrooms",O741,0)</f>
        <v>0</v>
      </c>
      <c r="CD619" s="1260"/>
      <c r="CE619" s="1260"/>
      <c r="CF619" s="1260"/>
      <c r="CG619" s="1261"/>
      <c r="CH619" s="1259">
        <f>IF(J741="4 Bedrooms",O741,0)</f>
        <v>0</v>
      </c>
      <c r="CI619" s="1260"/>
      <c r="CJ619" s="1260"/>
      <c r="CK619" s="1260"/>
      <c r="CL619" s="1261"/>
      <c r="CM619" s="1269">
        <f>IF(J741="5 Bedrooms",O741,0)</f>
        <v>0</v>
      </c>
      <c r="CN619" s="1270"/>
      <c r="CO619" s="1270"/>
      <c r="CP619" s="1270"/>
      <c r="CQ619" s="1268"/>
      <c r="CR619" s="41"/>
      <c r="CS619" s="41"/>
    </row>
    <row r="620" spans="1:126" ht="12.9" customHeight="1">
      <c r="B620" s="58" t="s">
        <v>949</v>
      </c>
      <c r="C620" s="1413" t="str">
        <f t="shared" si="18"/>
        <v>City of Belmont Residual Receipts Loan</v>
      </c>
      <c r="D620" s="1413"/>
      <c r="E620" s="1413"/>
      <c r="F620" s="1413"/>
      <c r="G620" s="1413"/>
      <c r="H620" s="1413"/>
      <c r="I620" s="1413"/>
      <c r="J620" s="1413"/>
      <c r="K620" s="1413"/>
      <c r="L620" s="1413"/>
      <c r="M620" s="1249" t="s">
        <v>2297</v>
      </c>
      <c r="N620" s="1249"/>
      <c r="O620" s="1249"/>
      <c r="P620" s="1249"/>
      <c r="Q620" s="1250">
        <f>57*12</f>
        <v>684</v>
      </c>
      <c r="R620" s="1251"/>
      <c r="S620" s="1252"/>
      <c r="T620" s="1253">
        <v>0</v>
      </c>
      <c r="U620" s="1254"/>
      <c r="V620" s="1255"/>
      <c r="W620" s="1256">
        <v>0.03</v>
      </c>
      <c r="X620" s="1257"/>
      <c r="Y620" s="1258"/>
      <c r="Z620" s="1246" t="s">
        <v>824</v>
      </c>
      <c r="AA620" s="1247"/>
      <c r="AB620" s="1248"/>
      <c r="AC620" s="1240">
        <v>3</v>
      </c>
      <c r="AD620" s="1241"/>
      <c r="AE620" s="1242"/>
      <c r="AF620" s="1123">
        <v>0</v>
      </c>
      <c r="AG620" s="1124"/>
      <c r="AH620" s="1124"/>
      <c r="AI620" s="1124"/>
      <c r="AJ620" s="1125"/>
      <c r="AK620" s="1243">
        <v>0</v>
      </c>
      <c r="AL620" s="1244"/>
      <c r="AM620" s="1244"/>
      <c r="AN620" s="1245"/>
      <c r="AO620" s="1133">
        <f t="shared" si="19"/>
        <v>1000000</v>
      </c>
      <c r="AP620" s="1133"/>
      <c r="AQ620" s="1133"/>
      <c r="AR620" s="1133"/>
      <c r="AS620" s="1133"/>
      <c r="AT620" s="952" t="str">
        <f t="shared" si="17"/>
        <v/>
      </c>
      <c r="AU620" s="43"/>
      <c r="AV620" s="43"/>
      <c r="AW620" s="43"/>
      <c r="AX620" s="43"/>
      <c r="AY620" s="43"/>
      <c r="AZ620" s="43"/>
      <c r="BA620" s="41" t="s">
        <v>824</v>
      </c>
      <c r="BB620" s="43"/>
      <c r="BC620" s="43"/>
      <c r="BD620" s="43"/>
      <c r="BN620" s="1262">
        <f>SUM(BN616:BR619)</f>
        <v>0</v>
      </c>
      <c r="BO620" s="1263"/>
      <c r="BP620" s="1263"/>
      <c r="BQ620" s="1263"/>
      <c r="BR620" s="1264"/>
      <c r="BS620" s="1262">
        <f>SUM(BS616:BW619)</f>
        <v>0</v>
      </c>
      <c r="BT620" s="1263"/>
      <c r="BU620" s="1263"/>
      <c r="BV620" s="1263"/>
      <c r="BW620" s="1264"/>
      <c r="BX620" s="1262">
        <f>SUM(BX616:CB619)</f>
        <v>0</v>
      </c>
      <c r="BY620" s="1263"/>
      <c r="BZ620" s="1263"/>
      <c r="CA620" s="1263"/>
      <c r="CB620" s="1264"/>
      <c r="CC620" s="1262">
        <f>SUM(CC616:CG619)</f>
        <v>1</v>
      </c>
      <c r="CD620" s="1263"/>
      <c r="CE620" s="1263"/>
      <c r="CF620" s="1263"/>
      <c r="CG620" s="1264"/>
      <c r="CH620" s="1262">
        <f>SUM(CH616:CL619)</f>
        <v>0</v>
      </c>
      <c r="CI620" s="1263"/>
      <c r="CJ620" s="1263"/>
      <c r="CK620" s="1263"/>
      <c r="CL620" s="1264"/>
      <c r="CM620" s="1262">
        <f>SUM(CM616:CQ619)</f>
        <v>0</v>
      </c>
      <c r="CN620" s="1263"/>
      <c r="CO620" s="1263"/>
      <c r="CP620" s="1263"/>
      <c r="CQ620" s="1264"/>
      <c r="CS620" s="472">
        <f>BN620+BS620+BX620+CC620+CH620+CM620</f>
        <v>1</v>
      </c>
      <c r="CT620" s="63" t="s">
        <v>2075</v>
      </c>
      <c r="CU620" s="41"/>
    </row>
    <row r="621" spans="1:126" ht="12.9" customHeight="1">
      <c r="B621" s="58" t="s">
        <v>458</v>
      </c>
      <c r="C621" s="1413" t="str">
        <f t="shared" si="18"/>
        <v>County of San Mateo AHF R.6 Loan</v>
      </c>
      <c r="D621" s="1413"/>
      <c r="E621" s="1413"/>
      <c r="F621" s="1413"/>
      <c r="G621" s="1413"/>
      <c r="H621" s="1413"/>
      <c r="I621" s="1413"/>
      <c r="J621" s="1413"/>
      <c r="K621" s="1413"/>
      <c r="L621" s="1413"/>
      <c r="M621" s="1249" t="s">
        <v>2297</v>
      </c>
      <c r="N621" s="1249"/>
      <c r="O621" s="1249"/>
      <c r="P621" s="1249"/>
      <c r="Q621" s="1250">
        <f>55*12</f>
        <v>660</v>
      </c>
      <c r="R621" s="1251"/>
      <c r="S621" s="1252"/>
      <c r="T621" s="1253">
        <v>0</v>
      </c>
      <c r="U621" s="1254"/>
      <c r="V621" s="1255"/>
      <c r="W621" s="1256">
        <v>0.03</v>
      </c>
      <c r="X621" s="1257"/>
      <c r="Y621" s="1258"/>
      <c r="Z621" s="1246" t="s">
        <v>824</v>
      </c>
      <c r="AA621" s="1247"/>
      <c r="AB621" s="1248"/>
      <c r="AC621" s="1240">
        <v>4</v>
      </c>
      <c r="AD621" s="1241"/>
      <c r="AE621" s="1242"/>
      <c r="AF621" s="1123">
        <v>0</v>
      </c>
      <c r="AG621" s="1124"/>
      <c r="AH621" s="1124"/>
      <c r="AI621" s="1124"/>
      <c r="AJ621" s="1125"/>
      <c r="AK621" s="1243">
        <v>0</v>
      </c>
      <c r="AL621" s="1244"/>
      <c r="AM621" s="1244"/>
      <c r="AN621" s="1245"/>
      <c r="AO621" s="1133">
        <f t="shared" si="19"/>
        <v>500000</v>
      </c>
      <c r="AP621" s="1133"/>
      <c r="AQ621" s="1133"/>
      <c r="AR621" s="1133"/>
      <c r="AS621" s="1133"/>
      <c r="AT621" s="952" t="str">
        <f t="shared" si="17"/>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 customHeight="1">
      <c r="B622" s="58" t="s">
        <v>181</v>
      </c>
      <c r="C622" s="1413" t="str">
        <f>C550</f>
        <v>City of Belmont Land Donation Value</v>
      </c>
      <c r="D622" s="1413"/>
      <c r="E622" s="1413"/>
      <c r="F622" s="1413"/>
      <c r="G622" s="1413"/>
      <c r="H622" s="1413"/>
      <c r="I622" s="1413"/>
      <c r="J622" s="1413"/>
      <c r="K622" s="1413"/>
      <c r="L622" s="1413"/>
      <c r="M622" s="1249" t="s">
        <v>2308</v>
      </c>
      <c r="N622" s="1249"/>
      <c r="O622" s="1249"/>
      <c r="P622" s="1249"/>
      <c r="Q622" s="1250">
        <v>0</v>
      </c>
      <c r="R622" s="1251"/>
      <c r="S622" s="1252"/>
      <c r="T622" s="1253">
        <v>0</v>
      </c>
      <c r="U622" s="1254"/>
      <c r="V622" s="1255"/>
      <c r="W622" s="1256">
        <v>0</v>
      </c>
      <c r="X622" s="1257"/>
      <c r="Y622" s="1258"/>
      <c r="Z622" s="1246" t="s">
        <v>526</v>
      </c>
      <c r="AA622" s="1247"/>
      <c r="AB622" s="1248"/>
      <c r="AC622" s="1240"/>
      <c r="AD622" s="1241"/>
      <c r="AE622" s="1242"/>
      <c r="AF622" s="1123">
        <v>0</v>
      </c>
      <c r="AG622" s="1124"/>
      <c r="AH622" s="1124"/>
      <c r="AI622" s="1124"/>
      <c r="AJ622" s="1125"/>
      <c r="AK622" s="1243">
        <v>0</v>
      </c>
      <c r="AL622" s="1244"/>
      <c r="AM622" s="1244"/>
      <c r="AN622" s="1245"/>
      <c r="AO622" s="1133">
        <f>AM550</f>
        <v>4000000</v>
      </c>
      <c r="AP622" s="1133"/>
      <c r="AQ622" s="1133"/>
      <c r="AR622" s="1133"/>
      <c r="AS622" s="1133"/>
      <c r="AT622" s="952" t="str">
        <f t="shared" si="17"/>
        <v/>
      </c>
      <c r="AU622" s="43"/>
      <c r="AV622" s="43"/>
      <c r="AW622" s="43"/>
      <c r="AX622" s="43"/>
      <c r="AY622" s="43"/>
      <c r="AZ622" s="43"/>
      <c r="BA622" s="41" t="s">
        <v>526</v>
      </c>
      <c r="BN622" s="1259">
        <f t="shared" ref="BN622:BN631" si="20">IF(J752="SRO/Studio",O752,0)</f>
        <v>0</v>
      </c>
      <c r="BO622" s="1260"/>
      <c r="BP622" s="1260"/>
      <c r="BQ622" s="1260"/>
      <c r="BR622" s="1261"/>
      <c r="BS622" s="1259">
        <f t="shared" ref="BS622:BS631" si="21">IF(J752="1 Bedroom",O752,0)</f>
        <v>0</v>
      </c>
      <c r="BT622" s="1260"/>
      <c r="BU622" s="1260"/>
      <c r="BV622" s="1260"/>
      <c r="BW622" s="1261"/>
      <c r="BX622" s="1259">
        <f t="shared" ref="BX622:BX631" si="22">IF(J752="2 Bedrooms",O752,0)</f>
        <v>0</v>
      </c>
      <c r="BY622" s="1260"/>
      <c r="BZ622" s="1260"/>
      <c r="CA622" s="1260"/>
      <c r="CB622" s="1261"/>
      <c r="CC622" s="1259">
        <f t="shared" ref="CC622:CC631" si="23">IF(J752="3 Bedrooms",O752,0)</f>
        <v>0</v>
      </c>
      <c r="CD622" s="1260"/>
      <c r="CE622" s="1260"/>
      <c r="CF622" s="1260"/>
      <c r="CG622" s="1261"/>
      <c r="CH622" s="1259">
        <f t="shared" ref="CH622:CH631" si="24">IF(J752="4 Bedrooms",O752,0)</f>
        <v>0</v>
      </c>
      <c r="CI622" s="1260"/>
      <c r="CJ622" s="1260"/>
      <c r="CK622" s="1260"/>
      <c r="CL622" s="1261"/>
      <c r="CM622" s="1259">
        <f t="shared" ref="CM622:CM631" si="25">IF(J752="5 Bedrooms",O752,0)</f>
        <v>0</v>
      </c>
      <c r="CN622" s="1260"/>
      <c r="CO622" s="1260"/>
      <c r="CP622" s="1260"/>
      <c r="CQ622" s="1261"/>
      <c r="CR622" s="41"/>
      <c r="CS622" s="41"/>
    </row>
    <row r="623" spans="1:126" ht="12.9" customHeight="1">
      <c r="B623" s="58" t="s">
        <v>461</v>
      </c>
      <c r="C623" s="1413"/>
      <c r="D623" s="1413"/>
      <c r="E623" s="1413"/>
      <c r="F623" s="1413"/>
      <c r="G623" s="1413"/>
      <c r="H623" s="1413"/>
      <c r="I623" s="1413"/>
      <c r="J623" s="1413"/>
      <c r="K623" s="1413"/>
      <c r="L623" s="1413"/>
      <c r="M623" s="1249" t="s">
        <v>2071</v>
      </c>
      <c r="N623" s="1249"/>
      <c r="O623" s="1249"/>
      <c r="P623" s="1249"/>
      <c r="Q623" s="1250"/>
      <c r="R623" s="1251"/>
      <c r="S623" s="1252"/>
      <c r="T623" s="1253"/>
      <c r="U623" s="1254"/>
      <c r="V623" s="1255"/>
      <c r="W623" s="1256"/>
      <c r="X623" s="1257"/>
      <c r="Y623" s="1258"/>
      <c r="Z623" s="1246" t="s">
        <v>2071</v>
      </c>
      <c r="AA623" s="1247"/>
      <c r="AB623" s="1248"/>
      <c r="AC623" s="1240"/>
      <c r="AD623" s="1241"/>
      <c r="AE623" s="1242"/>
      <c r="AF623" s="1123"/>
      <c r="AG623" s="1124"/>
      <c r="AH623" s="1124"/>
      <c r="AI623" s="1124"/>
      <c r="AJ623" s="1125"/>
      <c r="AK623" s="1243"/>
      <c r="AL623" s="1244"/>
      <c r="AM623" s="1244"/>
      <c r="AN623" s="1245"/>
      <c r="AO623" s="1133"/>
      <c r="AP623" s="1133"/>
      <c r="AQ623" s="1133"/>
      <c r="AR623" s="1133"/>
      <c r="AS623" s="1133"/>
      <c r="AT623" s="952" t="str">
        <f t="shared" si="17"/>
        <v/>
      </c>
      <c r="AU623" s="43"/>
      <c r="AV623" s="43"/>
      <c r="AW623" s="43"/>
      <c r="AX623" s="43"/>
      <c r="AY623" s="43"/>
      <c r="AZ623" s="43"/>
      <c r="BN623" s="1259">
        <f t="shared" si="20"/>
        <v>0</v>
      </c>
      <c r="BO623" s="1260"/>
      <c r="BP623" s="1260"/>
      <c r="BQ623" s="1260"/>
      <c r="BR623" s="1261"/>
      <c r="BS623" s="1259">
        <f t="shared" si="21"/>
        <v>0</v>
      </c>
      <c r="BT623" s="1260"/>
      <c r="BU623" s="1260"/>
      <c r="BV623" s="1260"/>
      <c r="BW623" s="1261"/>
      <c r="BX623" s="1259">
        <f t="shared" si="22"/>
        <v>0</v>
      </c>
      <c r="BY623" s="1260"/>
      <c r="BZ623" s="1260"/>
      <c r="CA623" s="1260"/>
      <c r="CB623" s="1261"/>
      <c r="CC623" s="1259">
        <f t="shared" si="23"/>
        <v>0</v>
      </c>
      <c r="CD623" s="1260"/>
      <c r="CE623" s="1260"/>
      <c r="CF623" s="1260"/>
      <c r="CG623" s="1261"/>
      <c r="CH623" s="1259">
        <f t="shared" si="24"/>
        <v>0</v>
      </c>
      <c r="CI623" s="1260"/>
      <c r="CJ623" s="1260"/>
      <c r="CK623" s="1260"/>
      <c r="CL623" s="1261"/>
      <c r="CM623" s="1259">
        <f t="shared" si="25"/>
        <v>0</v>
      </c>
      <c r="CN623" s="1260"/>
      <c r="CO623" s="1260"/>
      <c r="CP623" s="1260"/>
      <c r="CQ623" s="1261"/>
      <c r="CR623" s="41"/>
      <c r="CS623" s="41"/>
    </row>
    <row r="624" spans="1:126" ht="12.9" customHeight="1">
      <c r="B624" s="58" t="s">
        <v>776</v>
      </c>
      <c r="C624" s="1413"/>
      <c r="D624" s="1413"/>
      <c r="E624" s="1413"/>
      <c r="F624" s="1413"/>
      <c r="G624" s="1413"/>
      <c r="H624" s="1413"/>
      <c r="I624" s="1413"/>
      <c r="J624" s="1413"/>
      <c r="K624" s="1413"/>
      <c r="L624" s="1413"/>
      <c r="M624" s="1249" t="s">
        <v>2071</v>
      </c>
      <c r="N624" s="1249"/>
      <c r="O624" s="1249"/>
      <c r="P624" s="1249"/>
      <c r="Q624" s="1250"/>
      <c r="R624" s="1251"/>
      <c r="S624" s="1252"/>
      <c r="T624" s="1253"/>
      <c r="U624" s="1254"/>
      <c r="V624" s="1255"/>
      <c r="W624" s="1256"/>
      <c r="X624" s="1257"/>
      <c r="Y624" s="1258"/>
      <c r="Z624" s="1246" t="s">
        <v>2071</v>
      </c>
      <c r="AA624" s="1247"/>
      <c r="AB624" s="1248"/>
      <c r="AC624" s="1240"/>
      <c r="AD624" s="1241"/>
      <c r="AE624" s="1242"/>
      <c r="AF624" s="1123"/>
      <c r="AG624" s="1124"/>
      <c r="AH624" s="1124"/>
      <c r="AI624" s="1124"/>
      <c r="AJ624" s="1125"/>
      <c r="AK624" s="1243"/>
      <c r="AL624" s="1244"/>
      <c r="AM624" s="1244"/>
      <c r="AN624" s="1245"/>
      <c r="AO624" s="1133"/>
      <c r="AP624" s="1133"/>
      <c r="AQ624" s="1133"/>
      <c r="AR624" s="1133"/>
      <c r="AS624" s="1133"/>
      <c r="AT624" s="952" t="str">
        <f t="shared" si="17"/>
        <v/>
      </c>
      <c r="AU624" s="43"/>
      <c r="AV624" s="43"/>
      <c r="AW624" s="43"/>
      <c r="AX624" s="43"/>
      <c r="AY624" s="43"/>
      <c r="AZ624" s="43"/>
      <c r="BN624" s="1259">
        <f t="shared" si="20"/>
        <v>0</v>
      </c>
      <c r="BO624" s="1260"/>
      <c r="BP624" s="1260"/>
      <c r="BQ624" s="1260"/>
      <c r="BR624" s="1261"/>
      <c r="BS624" s="1259">
        <f t="shared" si="21"/>
        <v>0</v>
      </c>
      <c r="BT624" s="1260"/>
      <c r="BU624" s="1260"/>
      <c r="BV624" s="1260"/>
      <c r="BW624" s="1261"/>
      <c r="BX624" s="1259">
        <f t="shared" si="22"/>
        <v>0</v>
      </c>
      <c r="BY624" s="1260"/>
      <c r="BZ624" s="1260"/>
      <c r="CA624" s="1260"/>
      <c r="CB624" s="1261"/>
      <c r="CC624" s="1259">
        <f t="shared" si="23"/>
        <v>0</v>
      </c>
      <c r="CD624" s="1260"/>
      <c r="CE624" s="1260"/>
      <c r="CF624" s="1260"/>
      <c r="CG624" s="1261"/>
      <c r="CH624" s="1259">
        <f t="shared" si="24"/>
        <v>0</v>
      </c>
      <c r="CI624" s="1260"/>
      <c r="CJ624" s="1260"/>
      <c r="CK624" s="1260"/>
      <c r="CL624" s="1261"/>
      <c r="CM624" s="1259">
        <f t="shared" si="25"/>
        <v>0</v>
      </c>
      <c r="CN624" s="1260"/>
      <c r="CO624" s="1260"/>
      <c r="CP624" s="1260"/>
      <c r="CQ624" s="1261"/>
      <c r="CR624" s="41"/>
      <c r="CS624" s="41"/>
    </row>
    <row r="625" spans="1:97" ht="12.9" customHeight="1">
      <c r="B625" s="58" t="s">
        <v>777</v>
      </c>
      <c r="C625" s="1413"/>
      <c r="D625" s="1413"/>
      <c r="E625" s="1413"/>
      <c r="F625" s="1413"/>
      <c r="G625" s="1413"/>
      <c r="H625" s="1413"/>
      <c r="I625" s="1413"/>
      <c r="J625" s="1413"/>
      <c r="K625" s="1413"/>
      <c r="L625" s="1413"/>
      <c r="M625" s="1249" t="s">
        <v>2071</v>
      </c>
      <c r="N625" s="1249"/>
      <c r="O625" s="1249"/>
      <c r="P625" s="1249"/>
      <c r="Q625" s="1250"/>
      <c r="R625" s="1251"/>
      <c r="S625" s="1252"/>
      <c r="T625" s="1253"/>
      <c r="U625" s="1254"/>
      <c r="V625" s="1255"/>
      <c r="W625" s="1256"/>
      <c r="X625" s="1257"/>
      <c r="Y625" s="1258"/>
      <c r="Z625" s="1246" t="s">
        <v>2071</v>
      </c>
      <c r="AA625" s="1247"/>
      <c r="AB625" s="1248"/>
      <c r="AC625" s="1240"/>
      <c r="AD625" s="1241"/>
      <c r="AE625" s="1242"/>
      <c r="AF625" s="1123"/>
      <c r="AG625" s="1124"/>
      <c r="AH625" s="1124"/>
      <c r="AI625" s="1124"/>
      <c r="AJ625" s="1125"/>
      <c r="AK625" s="1243"/>
      <c r="AL625" s="1244"/>
      <c r="AM625" s="1244"/>
      <c r="AN625" s="1245"/>
      <c r="AO625" s="1133"/>
      <c r="AP625" s="1133"/>
      <c r="AQ625" s="1133"/>
      <c r="AR625" s="1133"/>
      <c r="AS625" s="1133"/>
      <c r="AT625" s="952" t="str">
        <f t="shared" si="17"/>
        <v/>
      </c>
      <c r="AU625" s="43"/>
      <c r="AV625" s="43"/>
      <c r="AW625" s="43"/>
      <c r="AX625" s="43"/>
      <c r="AY625" s="43"/>
      <c r="AZ625" s="43"/>
      <c r="BN625" s="1259">
        <f t="shared" si="20"/>
        <v>0</v>
      </c>
      <c r="BO625" s="1260"/>
      <c r="BP625" s="1260"/>
      <c r="BQ625" s="1260"/>
      <c r="BR625" s="1261"/>
      <c r="BS625" s="1259">
        <f t="shared" si="21"/>
        <v>0</v>
      </c>
      <c r="BT625" s="1260"/>
      <c r="BU625" s="1260"/>
      <c r="BV625" s="1260"/>
      <c r="BW625" s="1261"/>
      <c r="BX625" s="1259">
        <f t="shared" si="22"/>
        <v>0</v>
      </c>
      <c r="BY625" s="1260"/>
      <c r="BZ625" s="1260"/>
      <c r="CA625" s="1260"/>
      <c r="CB625" s="1261"/>
      <c r="CC625" s="1259">
        <f t="shared" si="23"/>
        <v>0</v>
      </c>
      <c r="CD625" s="1260"/>
      <c r="CE625" s="1260"/>
      <c r="CF625" s="1260"/>
      <c r="CG625" s="1261"/>
      <c r="CH625" s="1259">
        <f t="shared" si="24"/>
        <v>0</v>
      </c>
      <c r="CI625" s="1260"/>
      <c r="CJ625" s="1260"/>
      <c r="CK625" s="1260"/>
      <c r="CL625" s="1261"/>
      <c r="CM625" s="1259">
        <f t="shared" si="25"/>
        <v>0</v>
      </c>
      <c r="CN625" s="1260"/>
      <c r="CO625" s="1260"/>
      <c r="CP625" s="1260"/>
      <c r="CQ625" s="1261"/>
      <c r="CR625" s="41"/>
      <c r="CS625" s="41"/>
    </row>
    <row r="626" spans="1:97" ht="12.9" customHeight="1">
      <c r="B626" s="58" t="s">
        <v>575</v>
      </c>
      <c r="C626" s="1413"/>
      <c r="D626" s="1413"/>
      <c r="E626" s="1413"/>
      <c r="F626" s="1413"/>
      <c r="G626" s="1413"/>
      <c r="H626" s="1413"/>
      <c r="I626" s="1413"/>
      <c r="J626" s="1413"/>
      <c r="K626" s="1413"/>
      <c r="L626" s="1413"/>
      <c r="M626" s="1249" t="s">
        <v>2071</v>
      </c>
      <c r="N626" s="1249"/>
      <c r="O626" s="1249"/>
      <c r="P626" s="1249"/>
      <c r="Q626" s="1250"/>
      <c r="R626" s="1251"/>
      <c r="S626" s="1252"/>
      <c r="T626" s="1253"/>
      <c r="U626" s="1254"/>
      <c r="V626" s="1255"/>
      <c r="W626" s="1256"/>
      <c r="X626" s="1257"/>
      <c r="Y626" s="1258"/>
      <c r="Z626" s="1246" t="s">
        <v>2071</v>
      </c>
      <c r="AA626" s="1247"/>
      <c r="AB626" s="1248"/>
      <c r="AC626" s="1240"/>
      <c r="AD626" s="1241"/>
      <c r="AE626" s="1242"/>
      <c r="AF626" s="1123"/>
      <c r="AG626" s="1124"/>
      <c r="AH626" s="1124"/>
      <c r="AI626" s="1124"/>
      <c r="AJ626" s="1125"/>
      <c r="AK626" s="1243"/>
      <c r="AL626" s="1244"/>
      <c r="AM626" s="1244"/>
      <c r="AN626" s="1245"/>
      <c r="AO626" s="1133"/>
      <c r="AP626" s="1133"/>
      <c r="AQ626" s="1133"/>
      <c r="AR626" s="1133"/>
      <c r="AS626" s="1133"/>
      <c r="AT626" s="952" t="str">
        <f t="shared" si="17"/>
        <v/>
      </c>
      <c r="AU626" s="41"/>
      <c r="AV626" s="41"/>
      <c r="AW626" s="41"/>
      <c r="AX626" s="41"/>
      <c r="AY626" s="41"/>
      <c r="AZ626" s="41"/>
      <c r="BN626" s="1259">
        <f t="shared" si="20"/>
        <v>0</v>
      </c>
      <c r="BO626" s="1260"/>
      <c r="BP626" s="1260"/>
      <c r="BQ626" s="1260"/>
      <c r="BR626" s="1261"/>
      <c r="BS626" s="1259">
        <f t="shared" si="21"/>
        <v>0</v>
      </c>
      <c r="BT626" s="1260"/>
      <c r="BU626" s="1260"/>
      <c r="BV626" s="1260"/>
      <c r="BW626" s="1261"/>
      <c r="BX626" s="1259">
        <f t="shared" si="22"/>
        <v>0</v>
      </c>
      <c r="BY626" s="1260"/>
      <c r="BZ626" s="1260"/>
      <c r="CA626" s="1260"/>
      <c r="CB626" s="1261"/>
      <c r="CC626" s="1259">
        <f t="shared" si="23"/>
        <v>0</v>
      </c>
      <c r="CD626" s="1260"/>
      <c r="CE626" s="1260"/>
      <c r="CF626" s="1260"/>
      <c r="CG626" s="1261"/>
      <c r="CH626" s="1259">
        <f t="shared" si="24"/>
        <v>0</v>
      </c>
      <c r="CI626" s="1260"/>
      <c r="CJ626" s="1260"/>
      <c r="CK626" s="1260"/>
      <c r="CL626" s="1261"/>
      <c r="CM626" s="1259">
        <f t="shared" si="25"/>
        <v>0</v>
      </c>
      <c r="CN626" s="1260"/>
      <c r="CO626" s="1260"/>
      <c r="CP626" s="1260"/>
      <c r="CQ626" s="1261"/>
      <c r="CR626" s="41"/>
      <c r="CS626" s="41"/>
    </row>
    <row r="627" spans="1:97" ht="12.9" customHeight="1">
      <c r="B627" s="58" t="s">
        <v>184</v>
      </c>
      <c r="C627" s="1413"/>
      <c r="D627" s="1413"/>
      <c r="E627" s="1413"/>
      <c r="F627" s="1413"/>
      <c r="G627" s="1413"/>
      <c r="H627" s="1413"/>
      <c r="I627" s="1413"/>
      <c r="J627" s="1413"/>
      <c r="K627" s="1413"/>
      <c r="L627" s="1413"/>
      <c r="M627" s="1249" t="s">
        <v>2071</v>
      </c>
      <c r="N627" s="1249"/>
      <c r="O627" s="1249"/>
      <c r="P627" s="1249"/>
      <c r="Q627" s="1250"/>
      <c r="R627" s="1251"/>
      <c r="S627" s="1252"/>
      <c r="T627" s="1253"/>
      <c r="U627" s="1254"/>
      <c r="V627" s="1255"/>
      <c r="W627" s="1256"/>
      <c r="X627" s="1257"/>
      <c r="Y627" s="1258"/>
      <c r="Z627" s="1246" t="s">
        <v>2071</v>
      </c>
      <c r="AA627" s="1247"/>
      <c r="AB627" s="1248"/>
      <c r="AC627" s="1240"/>
      <c r="AD627" s="1241"/>
      <c r="AE627" s="1242"/>
      <c r="AF627" s="1123"/>
      <c r="AG627" s="1124"/>
      <c r="AH627" s="1124"/>
      <c r="AI627" s="1124"/>
      <c r="AJ627" s="1125"/>
      <c r="AK627" s="1243"/>
      <c r="AL627" s="1244"/>
      <c r="AM627" s="1244"/>
      <c r="AN627" s="1245"/>
      <c r="AO627" s="1133"/>
      <c r="AP627" s="1133"/>
      <c r="AQ627" s="1133"/>
      <c r="AR627" s="1133"/>
      <c r="AS627" s="1133"/>
      <c r="AT627" s="952" t="str">
        <f t="shared" si="17"/>
        <v/>
      </c>
      <c r="AU627" s="41"/>
      <c r="AV627" s="41"/>
      <c r="AW627" s="41"/>
      <c r="AX627" s="41"/>
      <c r="AY627" s="41"/>
      <c r="AZ627" s="41"/>
      <c r="BN627" s="1259">
        <f t="shared" si="20"/>
        <v>0</v>
      </c>
      <c r="BO627" s="1260"/>
      <c r="BP627" s="1260"/>
      <c r="BQ627" s="1260"/>
      <c r="BR627" s="1261"/>
      <c r="BS627" s="1259">
        <f t="shared" si="21"/>
        <v>0</v>
      </c>
      <c r="BT627" s="1260"/>
      <c r="BU627" s="1260"/>
      <c r="BV627" s="1260"/>
      <c r="BW627" s="1261"/>
      <c r="BX627" s="1259">
        <f t="shared" si="22"/>
        <v>0</v>
      </c>
      <c r="BY627" s="1260"/>
      <c r="BZ627" s="1260"/>
      <c r="CA627" s="1260"/>
      <c r="CB627" s="1261"/>
      <c r="CC627" s="1259">
        <f t="shared" si="23"/>
        <v>0</v>
      </c>
      <c r="CD627" s="1260"/>
      <c r="CE627" s="1260"/>
      <c r="CF627" s="1260"/>
      <c r="CG627" s="1261"/>
      <c r="CH627" s="1259">
        <f t="shared" si="24"/>
        <v>0</v>
      </c>
      <c r="CI627" s="1260"/>
      <c r="CJ627" s="1260"/>
      <c r="CK627" s="1260"/>
      <c r="CL627" s="1261"/>
      <c r="CM627" s="1259">
        <f t="shared" si="25"/>
        <v>0</v>
      </c>
      <c r="CN627" s="1260"/>
      <c r="CO627" s="1260"/>
      <c r="CP627" s="1260"/>
      <c r="CQ627" s="1261"/>
      <c r="CR627" s="41"/>
      <c r="CS627" s="41"/>
    </row>
    <row r="628" spans="1:97" ht="12.9" customHeight="1">
      <c r="B628" s="58" t="s">
        <v>36</v>
      </c>
      <c r="C628" s="1413"/>
      <c r="D628" s="1413"/>
      <c r="E628" s="1413"/>
      <c r="F628" s="1413"/>
      <c r="G628" s="1413"/>
      <c r="H628" s="1413"/>
      <c r="I628" s="1413"/>
      <c r="J628" s="1413"/>
      <c r="K628" s="1413"/>
      <c r="L628" s="1413"/>
      <c r="M628" s="1249" t="s">
        <v>2071</v>
      </c>
      <c r="N628" s="1249"/>
      <c r="O628" s="1249"/>
      <c r="P628" s="1249"/>
      <c r="Q628" s="1250"/>
      <c r="R628" s="1251"/>
      <c r="S628" s="1252"/>
      <c r="T628" s="1253"/>
      <c r="U628" s="1254"/>
      <c r="V628" s="1255"/>
      <c r="W628" s="1256"/>
      <c r="X628" s="1257"/>
      <c r="Y628" s="1258"/>
      <c r="Z628" s="1246" t="s">
        <v>2071</v>
      </c>
      <c r="AA628" s="1247"/>
      <c r="AB628" s="1248"/>
      <c r="AC628" s="1240"/>
      <c r="AD628" s="1241"/>
      <c r="AE628" s="1242"/>
      <c r="AF628" s="1123"/>
      <c r="AG628" s="1124"/>
      <c r="AH628" s="1124"/>
      <c r="AI628" s="1124"/>
      <c r="AJ628" s="1125"/>
      <c r="AK628" s="1243"/>
      <c r="AL628" s="1244"/>
      <c r="AM628" s="1244"/>
      <c r="AN628" s="1245"/>
      <c r="AO628" s="1133"/>
      <c r="AP628" s="1133"/>
      <c r="AQ628" s="1133"/>
      <c r="AR628" s="1133"/>
      <c r="AS628" s="1133"/>
      <c r="AT628" s="952" t="str">
        <f t="shared" si="17"/>
        <v/>
      </c>
      <c r="AU628" s="41"/>
      <c r="AV628" s="41"/>
      <c r="AW628" s="41"/>
      <c r="AX628" s="41"/>
      <c r="AY628" s="41"/>
      <c r="AZ628" s="41"/>
      <c r="BN628" s="1259">
        <f t="shared" si="20"/>
        <v>0</v>
      </c>
      <c r="BO628" s="1260"/>
      <c r="BP628" s="1260"/>
      <c r="BQ628" s="1260"/>
      <c r="BR628" s="1261"/>
      <c r="BS628" s="1259">
        <f t="shared" si="21"/>
        <v>0</v>
      </c>
      <c r="BT628" s="1260"/>
      <c r="BU628" s="1260"/>
      <c r="BV628" s="1260"/>
      <c r="BW628" s="1261"/>
      <c r="BX628" s="1259">
        <f t="shared" si="22"/>
        <v>0</v>
      </c>
      <c r="BY628" s="1260"/>
      <c r="BZ628" s="1260"/>
      <c r="CA628" s="1260"/>
      <c r="CB628" s="1261"/>
      <c r="CC628" s="1259">
        <f t="shared" si="23"/>
        <v>0</v>
      </c>
      <c r="CD628" s="1260"/>
      <c r="CE628" s="1260"/>
      <c r="CF628" s="1260"/>
      <c r="CG628" s="1261"/>
      <c r="CH628" s="1259">
        <f t="shared" si="24"/>
        <v>0</v>
      </c>
      <c r="CI628" s="1260"/>
      <c r="CJ628" s="1260"/>
      <c r="CK628" s="1260"/>
      <c r="CL628" s="1261"/>
      <c r="CM628" s="1259">
        <f t="shared" si="25"/>
        <v>0</v>
      </c>
      <c r="CN628" s="1260"/>
      <c r="CO628" s="1260"/>
      <c r="CP628" s="1260"/>
      <c r="CQ628" s="1261"/>
      <c r="CR628" s="41"/>
      <c r="CS628" s="41"/>
    </row>
    <row r="629" spans="1:97" ht="12.9" customHeight="1">
      <c r="B629" s="58" t="s">
        <v>37</v>
      </c>
      <c r="C629" s="1413"/>
      <c r="D629" s="1413"/>
      <c r="E629" s="1413"/>
      <c r="F629" s="1413"/>
      <c r="G629" s="1413"/>
      <c r="H629" s="1413"/>
      <c r="I629" s="1413"/>
      <c r="J629" s="1413"/>
      <c r="K629" s="1413"/>
      <c r="L629" s="1413"/>
      <c r="M629" s="1249" t="s">
        <v>2071</v>
      </c>
      <c r="N629" s="1249"/>
      <c r="O629" s="1249"/>
      <c r="P629" s="1249"/>
      <c r="Q629" s="1250"/>
      <c r="R629" s="1251"/>
      <c r="S629" s="1252"/>
      <c r="T629" s="1253"/>
      <c r="U629" s="1254"/>
      <c r="V629" s="1255"/>
      <c r="W629" s="1256"/>
      <c r="X629" s="1257"/>
      <c r="Y629" s="1258"/>
      <c r="Z629" s="1246" t="s">
        <v>2071</v>
      </c>
      <c r="AA629" s="1247"/>
      <c r="AB629" s="1248"/>
      <c r="AC629" s="1240"/>
      <c r="AD629" s="1241"/>
      <c r="AE629" s="1242"/>
      <c r="AF629" s="1123"/>
      <c r="AG629" s="1124"/>
      <c r="AH629" s="1124"/>
      <c r="AI629" s="1124"/>
      <c r="AJ629" s="1125"/>
      <c r="AK629" s="1243"/>
      <c r="AL629" s="1244"/>
      <c r="AM629" s="1244"/>
      <c r="AN629" s="1245"/>
      <c r="AO629" s="1133"/>
      <c r="AP629" s="1133"/>
      <c r="AQ629" s="1133"/>
      <c r="AR629" s="1133"/>
      <c r="AS629" s="1133"/>
      <c r="AT629" s="952" t="str">
        <f t="shared" si="17"/>
        <v/>
      </c>
      <c r="AU629" s="43"/>
      <c r="AV629" s="43"/>
      <c r="AW629" s="43"/>
      <c r="AX629" s="43"/>
      <c r="AY629" s="43"/>
      <c r="AZ629" s="43"/>
      <c r="BN629" s="1259">
        <f t="shared" si="20"/>
        <v>0</v>
      </c>
      <c r="BO629" s="1260"/>
      <c r="BP629" s="1260"/>
      <c r="BQ629" s="1260"/>
      <c r="BR629" s="1261"/>
      <c r="BS629" s="1259">
        <f t="shared" si="21"/>
        <v>0</v>
      </c>
      <c r="BT629" s="1260"/>
      <c r="BU629" s="1260"/>
      <c r="BV629" s="1260"/>
      <c r="BW629" s="1261"/>
      <c r="BX629" s="1259">
        <f t="shared" si="22"/>
        <v>0</v>
      </c>
      <c r="BY629" s="1260"/>
      <c r="BZ629" s="1260"/>
      <c r="CA629" s="1260"/>
      <c r="CB629" s="1261"/>
      <c r="CC629" s="1259">
        <f t="shared" si="23"/>
        <v>0</v>
      </c>
      <c r="CD629" s="1260"/>
      <c r="CE629" s="1260"/>
      <c r="CF629" s="1260"/>
      <c r="CG629" s="1261"/>
      <c r="CH629" s="1259">
        <f t="shared" si="24"/>
        <v>0</v>
      </c>
      <c r="CI629" s="1260"/>
      <c r="CJ629" s="1260"/>
      <c r="CK629" s="1260"/>
      <c r="CL629" s="1261"/>
      <c r="CM629" s="1259">
        <f t="shared" si="25"/>
        <v>0</v>
      </c>
      <c r="CN629" s="1260"/>
      <c r="CO629" s="1260"/>
      <c r="CP629" s="1260"/>
      <c r="CQ629" s="1261"/>
      <c r="CR629" s="41"/>
      <c r="CS629" s="41"/>
    </row>
    <row r="630" spans="1:97" ht="12.9" customHeight="1">
      <c r="B630" s="1144" t="s">
        <v>381</v>
      </c>
      <c r="C630" s="1145"/>
      <c r="D630" s="1145"/>
      <c r="E630" s="1145"/>
      <c r="F630" s="1145"/>
      <c r="G630" s="1145"/>
      <c r="H630" s="1145"/>
      <c r="I630" s="1145"/>
      <c r="J630" s="1145"/>
      <c r="K630" s="1145"/>
      <c r="L630" s="1145"/>
      <c r="M630" s="1145"/>
      <c r="N630" s="1145"/>
      <c r="O630" s="1145"/>
      <c r="P630" s="1145"/>
      <c r="Q630" s="1145"/>
      <c r="R630" s="1145"/>
      <c r="S630" s="1145"/>
      <c r="T630" s="1145"/>
      <c r="U630" s="1145"/>
      <c r="V630" s="1145"/>
      <c r="W630" s="1145"/>
      <c r="X630" s="1145"/>
      <c r="Y630" s="1145"/>
      <c r="Z630" s="1145"/>
      <c r="AA630" s="1145"/>
      <c r="AB630" s="1145"/>
      <c r="AC630" s="1145"/>
      <c r="AD630" s="1145"/>
      <c r="AE630" s="1145"/>
      <c r="AF630" s="1145"/>
      <c r="AG630" s="1145"/>
      <c r="AH630" s="1145"/>
      <c r="AI630" s="1145"/>
      <c r="AJ630" s="1145"/>
      <c r="AK630" s="1145"/>
      <c r="AL630" s="1145"/>
      <c r="AM630" s="1145"/>
      <c r="AN630" s="1146"/>
      <c r="AO630" s="1161">
        <f>SUM(AO618:AS629)</f>
        <v>13462000</v>
      </c>
      <c r="AP630" s="1162"/>
      <c r="AQ630" s="1162"/>
      <c r="AR630" s="1162"/>
      <c r="AS630" s="1163"/>
      <c r="AT630" s="43"/>
      <c r="AU630" s="43"/>
      <c r="AV630" s="43"/>
      <c r="AW630" s="43"/>
      <c r="AX630" s="43"/>
      <c r="AY630" s="43"/>
      <c r="AZ630" s="43"/>
      <c r="BN630" s="1259">
        <f t="shared" si="20"/>
        <v>0</v>
      </c>
      <c r="BO630" s="1260"/>
      <c r="BP630" s="1260"/>
      <c r="BQ630" s="1260"/>
      <c r="BR630" s="1261"/>
      <c r="BS630" s="1259">
        <f t="shared" si="21"/>
        <v>0</v>
      </c>
      <c r="BT630" s="1260"/>
      <c r="BU630" s="1260"/>
      <c r="BV630" s="1260"/>
      <c r="BW630" s="1261"/>
      <c r="BX630" s="1259">
        <f t="shared" si="22"/>
        <v>0</v>
      </c>
      <c r="BY630" s="1260"/>
      <c r="BZ630" s="1260"/>
      <c r="CA630" s="1260"/>
      <c r="CB630" s="1261"/>
      <c r="CC630" s="1259">
        <f t="shared" si="23"/>
        <v>0</v>
      </c>
      <c r="CD630" s="1260"/>
      <c r="CE630" s="1260"/>
      <c r="CF630" s="1260"/>
      <c r="CG630" s="1261"/>
      <c r="CH630" s="1259">
        <f t="shared" si="24"/>
        <v>0</v>
      </c>
      <c r="CI630" s="1260"/>
      <c r="CJ630" s="1260"/>
      <c r="CK630" s="1260"/>
      <c r="CL630" s="1261"/>
      <c r="CM630" s="1259">
        <f t="shared" si="25"/>
        <v>0</v>
      </c>
      <c r="CN630" s="1260"/>
      <c r="CO630" s="1260"/>
      <c r="CP630" s="1260"/>
      <c r="CQ630" s="1261"/>
      <c r="CR630" s="41"/>
      <c r="CS630" s="41"/>
    </row>
    <row r="631" spans="1:97" ht="12.9" customHeight="1">
      <c r="B631" s="1144" t="s">
        <v>382</v>
      </c>
      <c r="C631" s="1145"/>
      <c r="D631" s="1145"/>
      <c r="E631" s="1145"/>
      <c r="F631" s="1145"/>
      <c r="G631" s="1145"/>
      <c r="H631" s="1145"/>
      <c r="I631" s="1145"/>
      <c r="J631" s="1145"/>
      <c r="K631" s="1145"/>
      <c r="L631" s="1145"/>
      <c r="M631" s="1145"/>
      <c r="N631" s="1145"/>
      <c r="O631" s="1145"/>
      <c r="P631" s="1145"/>
      <c r="Q631" s="1145"/>
      <c r="R631" s="1145"/>
      <c r="S631" s="1145"/>
      <c r="T631" s="1145"/>
      <c r="U631" s="1145"/>
      <c r="V631" s="1145"/>
      <c r="W631" s="1145"/>
      <c r="X631" s="1145"/>
      <c r="Y631" s="1145"/>
      <c r="Z631" s="1145"/>
      <c r="AA631" s="1145"/>
      <c r="AB631" s="1145"/>
      <c r="AC631" s="1145"/>
      <c r="AD631" s="1145"/>
      <c r="AE631" s="1145"/>
      <c r="AF631" s="1145"/>
      <c r="AG631" s="1145"/>
      <c r="AH631" s="1145"/>
      <c r="AI631" s="1145"/>
      <c r="AJ631" s="1145"/>
      <c r="AK631" s="1145"/>
      <c r="AL631" s="1145"/>
      <c r="AM631" s="1145"/>
      <c r="AN631" s="1146"/>
      <c r="AO631" s="1167">
        <f>34864709-180000</f>
        <v>34684709</v>
      </c>
      <c r="AP631" s="1168"/>
      <c r="AQ631" s="1168"/>
      <c r="AR631" s="1168"/>
      <c r="AS631" s="1169"/>
      <c r="AT631" s="43"/>
      <c r="AU631" s="43"/>
      <c r="AV631" s="43"/>
      <c r="AW631" s="43"/>
      <c r="AX631" s="43"/>
      <c r="AY631" s="43"/>
      <c r="AZ631" s="43"/>
      <c r="BN631" s="1259">
        <f t="shared" si="20"/>
        <v>0</v>
      </c>
      <c r="BO631" s="1260"/>
      <c r="BP631" s="1260"/>
      <c r="BQ631" s="1260"/>
      <c r="BR631" s="1261"/>
      <c r="BS631" s="1259">
        <f t="shared" si="21"/>
        <v>0</v>
      </c>
      <c r="BT631" s="1260"/>
      <c r="BU631" s="1260"/>
      <c r="BV631" s="1260"/>
      <c r="BW631" s="1261"/>
      <c r="BX631" s="1259">
        <f t="shared" si="22"/>
        <v>0</v>
      </c>
      <c r="BY631" s="1260"/>
      <c r="BZ631" s="1260"/>
      <c r="CA631" s="1260"/>
      <c r="CB631" s="1261"/>
      <c r="CC631" s="1259">
        <f t="shared" si="23"/>
        <v>0</v>
      </c>
      <c r="CD631" s="1260"/>
      <c r="CE631" s="1260"/>
      <c r="CF631" s="1260"/>
      <c r="CG631" s="1261"/>
      <c r="CH631" s="1259">
        <f t="shared" si="24"/>
        <v>0</v>
      </c>
      <c r="CI631" s="1260"/>
      <c r="CJ631" s="1260"/>
      <c r="CK631" s="1260"/>
      <c r="CL631" s="1261"/>
      <c r="CM631" s="1259">
        <f t="shared" si="25"/>
        <v>0</v>
      </c>
      <c r="CN631" s="1260"/>
      <c r="CO631" s="1260"/>
      <c r="CP631" s="1260"/>
      <c r="CQ631" s="1261"/>
      <c r="CR631" s="41"/>
      <c r="CS631" s="41"/>
    </row>
    <row r="632" spans="1:97" ht="12.9" customHeight="1">
      <c r="B632" s="1414" t="s">
        <v>982</v>
      </c>
      <c r="C632" s="1415"/>
      <c r="D632" s="1415"/>
      <c r="E632" s="1415"/>
      <c r="F632" s="1415"/>
      <c r="G632" s="1415"/>
      <c r="H632" s="1415"/>
      <c r="I632" s="1415"/>
      <c r="J632" s="1415"/>
      <c r="K632" s="1415"/>
      <c r="L632" s="1415"/>
      <c r="M632" s="1415"/>
      <c r="N632" s="1415"/>
      <c r="O632" s="1415"/>
      <c r="P632" s="1415"/>
      <c r="Q632" s="1415"/>
      <c r="R632" s="1415"/>
      <c r="S632" s="1415"/>
      <c r="T632" s="1415"/>
      <c r="U632" s="1415"/>
      <c r="V632" s="1415"/>
      <c r="W632" s="1415"/>
      <c r="X632" s="1415"/>
      <c r="Y632" s="1415"/>
      <c r="Z632" s="1415"/>
      <c r="AA632" s="1415"/>
      <c r="AB632" s="1415"/>
      <c r="AC632" s="1415"/>
      <c r="AD632" s="1415"/>
      <c r="AE632" s="1415"/>
      <c r="AF632" s="1415"/>
      <c r="AG632" s="1415"/>
      <c r="AH632" s="1415"/>
      <c r="AI632" s="1415"/>
      <c r="AJ632" s="1415"/>
      <c r="AK632" s="1415"/>
      <c r="AL632" s="1415"/>
      <c r="AM632" s="1415"/>
      <c r="AN632" s="1416"/>
      <c r="AO632" s="1161">
        <f>AO630+AO631</f>
        <v>48146709</v>
      </c>
      <c r="AP632" s="1162"/>
      <c r="AQ632" s="1162"/>
      <c r="AR632" s="1162"/>
      <c r="AS632" s="1163"/>
      <c r="AT632" s="43"/>
      <c r="AU632" s="43"/>
      <c r="AV632" s="43"/>
      <c r="AW632" s="43"/>
      <c r="AX632" s="43"/>
      <c r="AY632" s="43"/>
      <c r="AZ632" s="43"/>
      <c r="BN632" s="1262">
        <f>SUM(BN622:BR631)</f>
        <v>0</v>
      </c>
      <c r="BO632" s="1263"/>
      <c r="BP632" s="1263"/>
      <c r="BQ632" s="1263"/>
      <c r="BR632" s="1264"/>
      <c r="BS632" s="1262">
        <f>SUM(BS622:BW631)</f>
        <v>0</v>
      </c>
      <c r="BT632" s="1263"/>
      <c r="BU632" s="1263"/>
      <c r="BV632" s="1263"/>
      <c r="BW632" s="1264"/>
      <c r="BX632" s="1262">
        <f>SUM(BX622:CB631)</f>
        <v>0</v>
      </c>
      <c r="BY632" s="1263"/>
      <c r="BZ632" s="1263"/>
      <c r="CA632" s="1263"/>
      <c r="CB632" s="1264"/>
      <c r="CC632" s="1262">
        <f>SUM(CC622:CG631)</f>
        <v>0</v>
      </c>
      <c r="CD632" s="1263"/>
      <c r="CE632" s="1263"/>
      <c r="CF632" s="1263"/>
      <c r="CG632" s="1264"/>
      <c r="CH632" s="1262">
        <f>SUM(CH622:CL631)</f>
        <v>0</v>
      </c>
      <c r="CI632" s="1263"/>
      <c r="CJ632" s="1263"/>
      <c r="CK632" s="1263"/>
      <c r="CL632" s="1264"/>
      <c r="CM632" s="1262">
        <f>SUM(CM622:CQ631)</f>
        <v>0</v>
      </c>
      <c r="CN632" s="1263"/>
      <c r="CO632" s="1263"/>
      <c r="CP632" s="1263"/>
      <c r="CQ632" s="1264"/>
      <c r="CR632" s="41"/>
      <c r="CS632" s="41"/>
    </row>
    <row r="633" spans="1:97" ht="12.9"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 customHeight="1" thickBot="1">
      <c r="A634" s="61" t="s">
        <v>942</v>
      </c>
      <c r="B634" t="s">
        <v>89</v>
      </c>
      <c r="G634" s="1193" t="str">
        <f>C618</f>
        <v>Perm. Loan-California Community Reinvestment Corporation</v>
      </c>
      <c r="H634" s="1193"/>
      <c r="I634" s="1193"/>
      <c r="J634" s="1193"/>
      <c r="K634" s="1193"/>
      <c r="L634" s="1193"/>
      <c r="M634" s="1193"/>
      <c r="N634" s="1193"/>
      <c r="O634" s="1193"/>
      <c r="P634" s="1193"/>
      <c r="Q634" s="1193"/>
      <c r="R634" s="1193"/>
      <c r="S634" s="12"/>
      <c r="T634" s="61" t="s">
        <v>943</v>
      </c>
      <c r="U634" t="s">
        <v>89</v>
      </c>
      <c r="Z634" s="1193" t="str">
        <f>C619</f>
        <v>County of San Mateo AHF R.7 Loan</v>
      </c>
      <c r="AA634" s="1193"/>
      <c r="AB634" s="1193"/>
      <c r="AC634" s="1193"/>
      <c r="AD634" s="1193"/>
      <c r="AE634" s="1193"/>
      <c r="AF634" s="1193"/>
      <c r="AG634" s="1193"/>
      <c r="AH634" s="1193"/>
      <c r="AI634" s="1193"/>
      <c r="AJ634" s="1193"/>
      <c r="AK634" s="1193"/>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 customHeight="1" thickBot="1">
      <c r="A635" s="4"/>
      <c r="B635" t="s">
        <v>395</v>
      </c>
      <c r="G635" s="1237" t="s">
        <v>2462</v>
      </c>
      <c r="H635" s="1237"/>
      <c r="I635" s="1237"/>
      <c r="J635" s="1237"/>
      <c r="K635" s="1237"/>
      <c r="L635" s="1237"/>
      <c r="M635" s="1237"/>
      <c r="N635" s="1237"/>
      <c r="O635" s="1237"/>
      <c r="P635" s="1237"/>
      <c r="Q635" s="1237"/>
      <c r="R635" s="1237"/>
      <c r="S635" s="12"/>
      <c r="T635" s="4"/>
      <c r="U635" t="s">
        <v>395</v>
      </c>
      <c r="Z635" s="1237" t="s">
        <v>2467</v>
      </c>
      <c r="AA635" s="1237"/>
      <c r="AB635" s="1237"/>
      <c r="AC635" s="1237"/>
      <c r="AD635" s="1237"/>
      <c r="AE635" s="1237"/>
      <c r="AF635" s="1237"/>
      <c r="AG635" s="1237"/>
      <c r="AH635" s="1237"/>
      <c r="AI635" s="1237"/>
      <c r="AJ635" s="1237"/>
      <c r="AK635" s="1237"/>
      <c r="AM635" s="43"/>
      <c r="AN635" s="43"/>
      <c r="AO635" s="43"/>
      <c r="AP635" s="43"/>
      <c r="AQ635" s="43"/>
      <c r="AR635" s="43"/>
      <c r="AS635" s="43"/>
      <c r="AT635" s="43"/>
      <c r="AU635" s="43"/>
      <c r="AV635" s="43"/>
      <c r="AW635" s="43"/>
      <c r="AX635" s="43"/>
      <c r="AY635" s="43"/>
      <c r="AZ635" s="43"/>
      <c r="CR635" s="41"/>
      <c r="CS635" s="41"/>
    </row>
    <row r="636" spans="1:97" ht="12.9" customHeight="1" thickBot="1">
      <c r="A636" s="4"/>
      <c r="B636" t="s">
        <v>457</v>
      </c>
      <c r="G636" s="1237" t="s">
        <v>2463</v>
      </c>
      <c r="H636" s="1237"/>
      <c r="I636" s="1237"/>
      <c r="J636" s="1237"/>
      <c r="K636" s="1237"/>
      <c r="L636" s="1237"/>
      <c r="M636" s="1237"/>
      <c r="N636" s="1237"/>
      <c r="O636" s="1237"/>
      <c r="P636" s="1237"/>
      <c r="Q636" s="1237"/>
      <c r="R636" s="1237"/>
      <c r="T636" s="4"/>
      <c r="U636" t="s">
        <v>457</v>
      </c>
      <c r="Z636" s="1239" t="s">
        <v>2368</v>
      </c>
      <c r="AA636" s="1239"/>
      <c r="AB636" s="1239"/>
      <c r="AC636" s="1239"/>
      <c r="AD636" s="1239"/>
      <c r="AE636" s="1239"/>
      <c r="AF636" s="1239"/>
      <c r="AG636" s="1239"/>
      <c r="AH636" s="1239"/>
      <c r="AI636" s="1239"/>
      <c r="AJ636" s="1239"/>
      <c r="AK636" s="1239"/>
      <c r="AM636" s="43"/>
      <c r="AN636" s="43"/>
      <c r="AO636" s="43"/>
      <c r="AP636" s="43"/>
      <c r="AQ636" s="43"/>
      <c r="AR636" s="43"/>
      <c r="AS636" s="43"/>
      <c r="AT636" s="43"/>
      <c r="AU636" s="43"/>
      <c r="AV636" s="43"/>
      <c r="AW636" s="43"/>
      <c r="AX636" s="43"/>
      <c r="AY636" s="43"/>
      <c r="AZ636" s="43"/>
      <c r="CP636" s="62" t="s">
        <v>1798</v>
      </c>
      <c r="CQ636" s="473">
        <f>CQ634+CQ615</f>
        <v>63</v>
      </c>
      <c r="CR636" s="41"/>
      <c r="CS636" s="41"/>
    </row>
    <row r="637" spans="1:97" ht="12.9" customHeight="1">
      <c r="A637" s="4"/>
      <c r="B637" t="s">
        <v>872</v>
      </c>
      <c r="G637" s="1237" t="s">
        <v>2464</v>
      </c>
      <c r="H637" s="1237"/>
      <c r="I637" s="1237"/>
      <c r="J637" s="1237"/>
      <c r="K637" s="1237"/>
      <c r="L637" s="1237"/>
      <c r="M637" s="1237"/>
      <c r="N637" s="1237"/>
      <c r="O637" s="1237"/>
      <c r="P637" s="1237"/>
      <c r="Q637" s="1237"/>
      <c r="R637" s="1237"/>
      <c r="S637" s="12"/>
      <c r="T637" s="4"/>
      <c r="U637" t="s">
        <v>872</v>
      </c>
      <c r="Z637" s="1239" t="s">
        <v>2468</v>
      </c>
      <c r="AA637" s="1239"/>
      <c r="AB637" s="1239"/>
      <c r="AC637" s="1239"/>
      <c r="AD637" s="1239"/>
      <c r="AE637" s="1239"/>
      <c r="AF637" s="1239"/>
      <c r="AG637" s="1239"/>
      <c r="AH637" s="1239"/>
      <c r="AI637" s="1239"/>
      <c r="AJ637" s="1239"/>
      <c r="AK637" s="1239"/>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 customHeight="1">
      <c r="A638" s="4"/>
      <c r="B638" t="s">
        <v>684</v>
      </c>
      <c r="G638" s="1238" t="s">
        <v>2465</v>
      </c>
      <c r="H638" s="1238"/>
      <c r="I638" s="1238"/>
      <c r="J638" s="1238"/>
      <c r="K638" s="1238"/>
      <c r="L638" s="1238"/>
      <c r="O638" s="42" t="s">
        <v>857</v>
      </c>
      <c r="P638" s="1235"/>
      <c r="Q638" s="1235"/>
      <c r="R638" s="1235"/>
      <c r="S638" s="14"/>
      <c r="T638" s="4"/>
      <c r="U638" t="s">
        <v>684</v>
      </c>
      <c r="Z638" s="1238" t="s">
        <v>2469</v>
      </c>
      <c r="AA638" s="1238"/>
      <c r="AB638" s="1238"/>
      <c r="AC638" s="1238"/>
      <c r="AD638" s="1238"/>
      <c r="AE638" s="1238"/>
      <c r="AH638" s="42" t="s">
        <v>857</v>
      </c>
      <c r="AI638" s="1235"/>
      <c r="AJ638" s="1235"/>
      <c r="AK638" s="1235"/>
      <c r="AM638" s="43"/>
      <c r="AN638" s="43"/>
      <c r="AO638" s="43"/>
      <c r="AP638" s="43"/>
      <c r="AQ638" s="43"/>
      <c r="AR638" s="43"/>
      <c r="AS638" s="43"/>
      <c r="AT638" s="43"/>
      <c r="AU638" s="43"/>
      <c r="AV638" s="43"/>
      <c r="AW638" s="43"/>
      <c r="AX638" s="43"/>
      <c r="AY638" s="43"/>
      <c r="AZ638" s="43"/>
      <c r="BN638" s="1262">
        <f>BN613+BN620+BN632</f>
        <v>0</v>
      </c>
      <c r="BO638" s="1263"/>
      <c r="BP638" s="1263"/>
      <c r="BQ638" s="1263"/>
      <c r="BR638" s="1264"/>
      <c r="BS638" s="1262">
        <f>BS613+BS620+BS632</f>
        <v>18</v>
      </c>
      <c r="BT638" s="1263"/>
      <c r="BU638" s="1263"/>
      <c r="BV638" s="1263"/>
      <c r="BW638" s="1264"/>
      <c r="BX638" s="1262">
        <f>BX613+BX620+BX632</f>
        <v>9</v>
      </c>
      <c r="BY638" s="1263"/>
      <c r="BZ638" s="1263"/>
      <c r="CA638" s="1263"/>
      <c r="CB638" s="1264"/>
      <c r="CC638" s="1262">
        <f>CC613+CC620+CC632</f>
        <v>10</v>
      </c>
      <c r="CD638" s="1263"/>
      <c r="CE638" s="1263"/>
      <c r="CF638" s="1263"/>
      <c r="CG638" s="1264"/>
      <c r="CH638" s="1262">
        <f>CH613+CH620+CH632</f>
        <v>0</v>
      </c>
      <c r="CI638" s="1263"/>
      <c r="CJ638" s="1263"/>
      <c r="CK638" s="1263"/>
      <c r="CL638" s="1264"/>
      <c r="CM638" s="1265">
        <f>CM632+CM620+CM613</f>
        <v>0</v>
      </c>
      <c r="CN638" s="1266"/>
      <c r="CO638" s="1266"/>
      <c r="CP638" s="1266"/>
      <c r="CQ638" s="1267"/>
      <c r="CR638" s="41"/>
      <c r="CS638" s="41"/>
    </row>
    <row r="639" spans="1:97" ht="12.9" customHeight="1">
      <c r="A639" s="4"/>
      <c r="B639" t="s">
        <v>873</v>
      </c>
      <c r="H639" s="1237" t="s">
        <v>2476</v>
      </c>
      <c r="I639" s="1237"/>
      <c r="J639" s="1237"/>
      <c r="K639" s="1237"/>
      <c r="L639" s="1237"/>
      <c r="M639" s="1237"/>
      <c r="N639" s="1237"/>
      <c r="O639" s="1237"/>
      <c r="P639" s="1237"/>
      <c r="Q639" s="1237"/>
      <c r="R639" s="1237"/>
      <c r="S639" s="12"/>
      <c r="T639" s="4"/>
      <c r="U639" t="s">
        <v>873</v>
      </c>
      <c r="AA639" s="1237" t="s">
        <v>2517</v>
      </c>
      <c r="AB639" s="1237"/>
      <c r="AC639" s="1237"/>
      <c r="AD639" s="1237"/>
      <c r="AE639" s="1237"/>
      <c r="AF639" s="1237"/>
      <c r="AG639" s="1237"/>
      <c r="AH639" s="1237"/>
      <c r="AI639" s="1237"/>
      <c r="AJ639" s="1237"/>
      <c r="AK639" s="1237"/>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 customHeight="1">
      <c r="A640" s="5"/>
      <c r="B640" t="s">
        <v>875</v>
      </c>
      <c r="N640" s="1236" t="s">
        <v>115</v>
      </c>
      <c r="O640" s="1236"/>
      <c r="T640" s="4"/>
      <c r="U640" t="s">
        <v>875</v>
      </c>
      <c r="AG640" s="1236" t="s">
        <v>115</v>
      </c>
      <c r="AH640" s="1236"/>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 customHeight="1">
      <c r="A642" s="61" t="s">
        <v>949</v>
      </c>
      <c r="B642" t="s">
        <v>89</v>
      </c>
      <c r="G642" s="1193" t="str">
        <f>C620</f>
        <v>City of Belmont Residual Receipts Loan</v>
      </c>
      <c r="H642" s="1193"/>
      <c r="I642" s="1193"/>
      <c r="J642" s="1193"/>
      <c r="K642" s="1193"/>
      <c r="L642" s="1193"/>
      <c r="M642" s="1193"/>
      <c r="N642" s="1193"/>
      <c r="O642" s="1193"/>
      <c r="P642" s="1193"/>
      <c r="Q642" s="1193"/>
      <c r="R642" s="1193"/>
      <c r="T642" s="61" t="s">
        <v>458</v>
      </c>
      <c r="U642" t="s">
        <v>89</v>
      </c>
      <c r="Z642" s="1193" t="str">
        <f>C621</f>
        <v>County of San Mateo AHF R.6 Loan</v>
      </c>
      <c r="AA642" s="1193"/>
      <c r="AB642" s="1193"/>
      <c r="AC642" s="1193"/>
      <c r="AD642" s="1193"/>
      <c r="AE642" s="1193"/>
      <c r="AF642" s="1193"/>
      <c r="AG642" s="1193"/>
      <c r="AH642" s="1193"/>
      <c r="AI642" s="1193"/>
      <c r="AJ642" s="1193"/>
      <c r="AK642" s="1193"/>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 customHeight="1">
      <c r="A643" s="4"/>
      <c r="B643" t="s">
        <v>395</v>
      </c>
      <c r="G643" s="1237" t="s">
        <v>2367</v>
      </c>
      <c r="H643" s="1237"/>
      <c r="I643" s="1237"/>
      <c r="J643" s="1237"/>
      <c r="K643" s="1237"/>
      <c r="L643" s="1237"/>
      <c r="M643" s="1237"/>
      <c r="N643" s="1237"/>
      <c r="O643" s="1237"/>
      <c r="P643" s="1237"/>
      <c r="Q643" s="1237"/>
      <c r="R643" s="1237"/>
      <c r="T643" s="4"/>
      <c r="U643" t="s">
        <v>395</v>
      </c>
      <c r="Z643" s="1237" t="s">
        <v>2467</v>
      </c>
      <c r="AA643" s="1237"/>
      <c r="AB643" s="1237"/>
      <c r="AC643" s="1237"/>
      <c r="AD643" s="1237"/>
      <c r="AE643" s="1237"/>
      <c r="AF643" s="1237"/>
      <c r="AG643" s="1237"/>
      <c r="AH643" s="1237"/>
      <c r="AI643" s="1237"/>
      <c r="AJ643" s="1237"/>
      <c r="AK643" s="1237"/>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 customHeight="1">
      <c r="A644" s="4"/>
      <c r="B644" t="s">
        <v>457</v>
      </c>
      <c r="G644" s="1239" t="s">
        <v>2368</v>
      </c>
      <c r="H644" s="1239"/>
      <c r="I644" s="1239"/>
      <c r="J644" s="1239"/>
      <c r="K644" s="1239"/>
      <c r="L644" s="1239"/>
      <c r="M644" s="1239"/>
      <c r="N644" s="1239"/>
      <c r="O644" s="1239"/>
      <c r="P644" s="1239"/>
      <c r="Q644" s="1239"/>
      <c r="R644" s="1239"/>
      <c r="T644" s="4"/>
      <c r="U644" t="s">
        <v>457</v>
      </c>
      <c r="Z644" s="1239" t="s">
        <v>2368</v>
      </c>
      <c r="AA644" s="1239"/>
      <c r="AB644" s="1239"/>
      <c r="AC644" s="1239"/>
      <c r="AD644" s="1239"/>
      <c r="AE644" s="1239"/>
      <c r="AF644" s="1239"/>
      <c r="AG644" s="1239"/>
      <c r="AH644" s="1239"/>
      <c r="AI644" s="1239"/>
      <c r="AJ644" s="1239"/>
      <c r="AK644" s="1239"/>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 customHeight="1">
      <c r="A645" s="4"/>
      <c r="B645" t="s">
        <v>872</v>
      </c>
      <c r="G645" s="1239" t="s">
        <v>2366</v>
      </c>
      <c r="H645" s="1239"/>
      <c r="I645" s="1239"/>
      <c r="J645" s="1239"/>
      <c r="K645" s="1239"/>
      <c r="L645" s="1239"/>
      <c r="M645" s="1239"/>
      <c r="N645" s="1239"/>
      <c r="O645" s="1239"/>
      <c r="P645" s="1239"/>
      <c r="Q645" s="1239"/>
      <c r="R645" s="1239"/>
      <c r="T645" s="4"/>
      <c r="U645" t="s">
        <v>872</v>
      </c>
      <c r="Z645" s="1239" t="s">
        <v>2468</v>
      </c>
      <c r="AA645" s="1239"/>
      <c r="AB645" s="1239"/>
      <c r="AC645" s="1239"/>
      <c r="AD645" s="1239"/>
      <c r="AE645" s="1239"/>
      <c r="AF645" s="1239"/>
      <c r="AG645" s="1239"/>
      <c r="AH645" s="1239"/>
      <c r="AI645" s="1239"/>
      <c r="AJ645" s="1239"/>
      <c r="AK645" s="1239"/>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 customHeight="1">
      <c r="A646" s="4"/>
      <c r="B646" t="s">
        <v>684</v>
      </c>
      <c r="G646" s="1238" t="s">
        <v>2369</v>
      </c>
      <c r="H646" s="1238"/>
      <c r="I646" s="1238"/>
      <c r="J646" s="1238"/>
      <c r="K646" s="1238"/>
      <c r="L646" s="1238"/>
      <c r="O646" s="42" t="s">
        <v>857</v>
      </c>
      <c r="P646" s="1235"/>
      <c r="Q646" s="1235"/>
      <c r="R646" s="1235"/>
      <c r="T646" s="4"/>
      <c r="U646" t="s">
        <v>684</v>
      </c>
      <c r="Z646" s="1238" t="s">
        <v>2469</v>
      </c>
      <c r="AA646" s="1238"/>
      <c r="AB646" s="1238"/>
      <c r="AC646" s="1238"/>
      <c r="AD646" s="1238"/>
      <c r="AE646" s="1238"/>
      <c r="AH646" s="42" t="s">
        <v>857</v>
      </c>
      <c r="AI646" s="1235"/>
      <c r="AJ646" s="1235"/>
      <c r="AK646" s="1235"/>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 customHeight="1">
      <c r="A647" s="4"/>
      <c r="B647" t="s">
        <v>873</v>
      </c>
      <c r="H647" s="1237" t="s">
        <v>2475</v>
      </c>
      <c r="I647" s="1237"/>
      <c r="J647" s="1237"/>
      <c r="K647" s="1237"/>
      <c r="L647" s="1237"/>
      <c r="M647" s="1237"/>
      <c r="N647" s="1237"/>
      <c r="O647" s="1237"/>
      <c r="P647" s="1237"/>
      <c r="Q647" s="1237"/>
      <c r="R647" s="1237"/>
      <c r="T647" s="4"/>
      <c r="U647" t="s">
        <v>873</v>
      </c>
      <c r="AA647" s="1237" t="s">
        <v>2517</v>
      </c>
      <c r="AB647" s="1237"/>
      <c r="AC647" s="1237"/>
      <c r="AD647" s="1237"/>
      <c r="AE647" s="1237"/>
      <c r="AF647" s="1237"/>
      <c r="AG647" s="1237"/>
      <c r="AH647" s="1237"/>
      <c r="AI647" s="1237"/>
      <c r="AJ647" s="1237"/>
      <c r="AK647" s="1237"/>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 customHeight="1">
      <c r="B648" t="s">
        <v>875</v>
      </c>
      <c r="N648" s="1236" t="s">
        <v>115</v>
      </c>
      <c r="O648" s="1236"/>
      <c r="T648" s="4"/>
      <c r="U648" t="s">
        <v>875</v>
      </c>
      <c r="AG648" s="1236" t="s">
        <v>115</v>
      </c>
      <c r="AH648" s="1236"/>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 customHeight="1">
      <c r="A650" s="61" t="s">
        <v>181</v>
      </c>
      <c r="B650" t="s">
        <v>89</v>
      </c>
      <c r="G650" s="1193" t="str">
        <f>C622</f>
        <v>City of Belmont Land Donation Value</v>
      </c>
      <c r="H650" s="1193"/>
      <c r="I650" s="1193"/>
      <c r="J650" s="1193"/>
      <c r="K650" s="1193"/>
      <c r="L650" s="1193"/>
      <c r="M650" s="1193"/>
      <c r="N650" s="1193"/>
      <c r="O650" s="1193"/>
      <c r="P650" s="1193"/>
      <c r="Q650" s="1193"/>
      <c r="R650" s="1193"/>
      <c r="T650" s="61" t="s">
        <v>461</v>
      </c>
      <c r="U650" t="s">
        <v>89</v>
      </c>
      <c r="Z650" s="1193">
        <f>C623</f>
        <v>0</v>
      </c>
      <c r="AA650" s="1193"/>
      <c r="AB650" s="1193"/>
      <c r="AC650" s="1193"/>
      <c r="AD650" s="1193"/>
      <c r="AE650" s="1193"/>
      <c r="AF650" s="1193"/>
      <c r="AG650" s="1193"/>
      <c r="AH650" s="1193"/>
      <c r="AI650" s="1193"/>
      <c r="AJ650" s="1193"/>
      <c r="AK650" s="1193"/>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A651" s="4"/>
      <c r="B651" t="s">
        <v>395</v>
      </c>
      <c r="G651" s="1237" t="s">
        <v>2367</v>
      </c>
      <c r="H651" s="1237"/>
      <c r="I651" s="1237"/>
      <c r="J651" s="1237"/>
      <c r="K651" s="1237"/>
      <c r="L651" s="1237"/>
      <c r="M651" s="1237"/>
      <c r="N651" s="1237"/>
      <c r="O651" s="1237"/>
      <c r="P651" s="1237"/>
      <c r="Q651" s="1237"/>
      <c r="R651" s="1237"/>
      <c r="T651" s="4"/>
      <c r="U651" t="s">
        <v>395</v>
      </c>
      <c r="Z651" s="1237"/>
      <c r="AA651" s="1237"/>
      <c r="AB651" s="1237"/>
      <c r="AC651" s="1237"/>
      <c r="AD651" s="1237"/>
      <c r="AE651" s="1237"/>
      <c r="AF651" s="1237"/>
      <c r="AG651" s="1237"/>
      <c r="AH651" s="1237"/>
      <c r="AI651" s="1237"/>
      <c r="AJ651" s="1237"/>
      <c r="AK651" s="1237"/>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 customHeight="1">
      <c r="A652" s="4"/>
      <c r="B652" t="s">
        <v>457</v>
      </c>
      <c r="G652" s="1237" t="s">
        <v>2368</v>
      </c>
      <c r="H652" s="1237"/>
      <c r="I652" s="1237"/>
      <c r="J652" s="1237"/>
      <c r="K652" s="1237"/>
      <c r="L652" s="1237"/>
      <c r="M652" s="1237"/>
      <c r="N652" s="1237"/>
      <c r="O652" s="1237"/>
      <c r="P652" s="1237"/>
      <c r="Q652" s="1237"/>
      <c r="R652" s="1237"/>
      <c r="T652" s="4"/>
      <c r="U652" t="s">
        <v>457</v>
      </c>
      <c r="Z652" s="1239"/>
      <c r="AA652" s="1239"/>
      <c r="AB652" s="1239"/>
      <c r="AC652" s="1239"/>
      <c r="AD652" s="1239"/>
      <c r="AE652" s="1239"/>
      <c r="AF652" s="1239"/>
      <c r="AG652" s="1239"/>
      <c r="AH652" s="1239"/>
      <c r="AI652" s="1239"/>
      <c r="AJ652" s="1239"/>
      <c r="AK652" s="1239"/>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 customHeight="1">
      <c r="A653" s="4"/>
      <c r="B653" t="s">
        <v>872</v>
      </c>
      <c r="G653" s="1237" t="s">
        <v>2366</v>
      </c>
      <c r="H653" s="1237"/>
      <c r="I653" s="1237"/>
      <c r="J653" s="1237"/>
      <c r="K653" s="1237"/>
      <c r="L653" s="1237"/>
      <c r="M653" s="1237"/>
      <c r="N653" s="1237"/>
      <c r="O653" s="1237"/>
      <c r="P653" s="1237"/>
      <c r="Q653" s="1237"/>
      <c r="R653" s="1237"/>
      <c r="T653" s="4"/>
      <c r="U653" t="s">
        <v>872</v>
      </c>
      <c r="Z653" s="1239"/>
      <c r="AA653" s="1239"/>
      <c r="AB653" s="1239"/>
      <c r="AC653" s="1239"/>
      <c r="AD653" s="1239"/>
      <c r="AE653" s="1239"/>
      <c r="AF653" s="1239"/>
      <c r="AG653" s="1239"/>
      <c r="AH653" s="1239"/>
      <c r="AI653" s="1239"/>
      <c r="AJ653" s="1239"/>
      <c r="AK653" s="1239"/>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684</v>
      </c>
      <c r="G654" s="1238" t="s">
        <v>2369</v>
      </c>
      <c r="H654" s="1238"/>
      <c r="I654" s="1238"/>
      <c r="J654" s="1238"/>
      <c r="K654" s="1238"/>
      <c r="L654" s="1238"/>
      <c r="O654" s="42" t="s">
        <v>857</v>
      </c>
      <c r="P654" s="1235"/>
      <c r="Q654" s="1235"/>
      <c r="R654" s="1235"/>
      <c r="T654" s="4"/>
      <c r="U654" t="s">
        <v>684</v>
      </c>
      <c r="Z654" s="1238"/>
      <c r="AA654" s="1238"/>
      <c r="AB654" s="1238"/>
      <c r="AC654" s="1238"/>
      <c r="AD654" s="1238"/>
      <c r="AE654" s="1238"/>
      <c r="AH654" s="42" t="s">
        <v>857</v>
      </c>
      <c r="AI654" s="1235"/>
      <c r="AJ654" s="1235"/>
      <c r="AK654" s="1235"/>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873</v>
      </c>
      <c r="H655" s="1237" t="s">
        <v>2475</v>
      </c>
      <c r="I655" s="1237"/>
      <c r="J655" s="1237"/>
      <c r="K655" s="1237"/>
      <c r="L655" s="1237"/>
      <c r="M655" s="1237"/>
      <c r="N655" s="1237"/>
      <c r="O655" s="1237"/>
      <c r="P655" s="1237"/>
      <c r="Q655" s="1237"/>
      <c r="R655" s="1237"/>
      <c r="T655" s="4"/>
      <c r="U655" t="s">
        <v>873</v>
      </c>
      <c r="AA655" s="1237"/>
      <c r="AB655" s="1237"/>
      <c r="AC655" s="1237"/>
      <c r="AD655" s="1237"/>
      <c r="AE655" s="1237"/>
      <c r="AF655" s="1237"/>
      <c r="AG655" s="1237"/>
      <c r="AH655" s="1237"/>
      <c r="AI655" s="1237"/>
      <c r="AJ655" s="1237"/>
      <c r="AK655" s="1237"/>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B656" t="s">
        <v>875</v>
      </c>
      <c r="N656" s="1236" t="s">
        <v>115</v>
      </c>
      <c r="O656" s="1236"/>
      <c r="T656" s="4"/>
      <c r="U656" t="s">
        <v>875</v>
      </c>
      <c r="AG656" s="1236" t="s">
        <v>509</v>
      </c>
      <c r="AH656" s="123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61" t="s">
        <v>776</v>
      </c>
      <c r="B658" t="s">
        <v>89</v>
      </c>
      <c r="G658" s="1193">
        <f>C624</f>
        <v>0</v>
      </c>
      <c r="H658" s="1193"/>
      <c r="I658" s="1193"/>
      <c r="J658" s="1193"/>
      <c r="K658" s="1193"/>
      <c r="L658" s="1193"/>
      <c r="M658" s="1193"/>
      <c r="N658" s="1193"/>
      <c r="O658" s="1193"/>
      <c r="P658" s="1193"/>
      <c r="Q658" s="1193"/>
      <c r="R658" s="1193"/>
      <c r="T658" s="61" t="s">
        <v>777</v>
      </c>
      <c r="U658" t="s">
        <v>89</v>
      </c>
      <c r="Z658" s="1193">
        <f>C625</f>
        <v>0</v>
      </c>
      <c r="AA658" s="1193"/>
      <c r="AB658" s="1193"/>
      <c r="AC658" s="1193"/>
      <c r="AD658" s="1193"/>
      <c r="AE658" s="1193"/>
      <c r="AF658" s="1193"/>
      <c r="AG658" s="1193"/>
      <c r="AH658" s="1193"/>
      <c r="AI658" s="1193"/>
      <c r="AJ658" s="1193"/>
      <c r="AK658" s="1193"/>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A659" s="4"/>
      <c r="B659" t="s">
        <v>395</v>
      </c>
      <c r="G659" s="1237"/>
      <c r="H659" s="1237"/>
      <c r="I659" s="1237"/>
      <c r="J659" s="1237"/>
      <c r="K659" s="1237"/>
      <c r="L659" s="1237"/>
      <c r="M659" s="1237"/>
      <c r="N659" s="1237"/>
      <c r="O659" s="1237"/>
      <c r="P659" s="1237"/>
      <c r="Q659" s="1237"/>
      <c r="R659" s="1237"/>
      <c r="T659" s="4"/>
      <c r="U659" t="s">
        <v>395</v>
      </c>
      <c r="Z659" s="1237"/>
      <c r="AA659" s="1237"/>
      <c r="AB659" s="1237"/>
      <c r="AC659" s="1237"/>
      <c r="AD659" s="1237"/>
      <c r="AE659" s="1237"/>
      <c r="AF659" s="1237"/>
      <c r="AG659" s="1237"/>
      <c r="AH659" s="1237"/>
      <c r="AI659" s="1237"/>
      <c r="AJ659" s="1237"/>
      <c r="AK659" s="1237"/>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B660" t="s">
        <v>457</v>
      </c>
      <c r="G660" s="1237"/>
      <c r="H660" s="1237"/>
      <c r="I660" s="1237"/>
      <c r="J660" s="1237"/>
      <c r="K660" s="1237"/>
      <c r="L660" s="1237"/>
      <c r="M660" s="1237"/>
      <c r="N660" s="1237"/>
      <c r="O660" s="1237"/>
      <c r="P660" s="1237"/>
      <c r="Q660" s="1237"/>
      <c r="R660" s="1237"/>
      <c r="T660" s="4"/>
      <c r="U660" t="s">
        <v>457</v>
      </c>
      <c r="Z660" s="1239"/>
      <c r="AA660" s="1239"/>
      <c r="AB660" s="1239"/>
      <c r="AC660" s="1239"/>
      <c r="AD660" s="1239"/>
      <c r="AE660" s="1239"/>
      <c r="AF660" s="1239"/>
      <c r="AG660" s="1239"/>
      <c r="AH660" s="1239"/>
      <c r="AI660" s="1239"/>
      <c r="AJ660" s="1239"/>
      <c r="AK660" s="1239"/>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4"/>
      <c r="B661" t="s">
        <v>872</v>
      </c>
      <c r="G661" s="1237"/>
      <c r="H661" s="1237"/>
      <c r="I661" s="1237"/>
      <c r="J661" s="1237"/>
      <c r="K661" s="1237"/>
      <c r="L661" s="1237"/>
      <c r="M661" s="1237"/>
      <c r="N661" s="1237"/>
      <c r="O661" s="1237"/>
      <c r="P661" s="1237"/>
      <c r="Q661" s="1237"/>
      <c r="R661" s="1237"/>
      <c r="T661" s="4"/>
      <c r="U661" t="s">
        <v>872</v>
      </c>
      <c r="Z661" s="1239"/>
      <c r="AA661" s="1239"/>
      <c r="AB661" s="1239"/>
      <c r="AC661" s="1239"/>
      <c r="AD661" s="1239"/>
      <c r="AE661" s="1239"/>
      <c r="AF661" s="1239"/>
      <c r="AG661" s="1239"/>
      <c r="AH661" s="1239"/>
      <c r="AI661" s="1239"/>
      <c r="AJ661" s="1239"/>
      <c r="AK661" s="123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684</v>
      </c>
      <c r="G662" s="1238"/>
      <c r="H662" s="1238"/>
      <c r="I662" s="1238"/>
      <c r="J662" s="1238"/>
      <c r="K662" s="1238"/>
      <c r="L662" s="1238"/>
      <c r="O662" s="42" t="s">
        <v>857</v>
      </c>
      <c r="P662" s="1235"/>
      <c r="Q662" s="1235"/>
      <c r="R662" s="1235"/>
      <c r="T662" s="4"/>
      <c r="U662" t="s">
        <v>684</v>
      </c>
      <c r="Z662" s="1238"/>
      <c r="AA662" s="1238"/>
      <c r="AB662" s="1238"/>
      <c r="AC662" s="1238"/>
      <c r="AD662" s="1238"/>
      <c r="AE662" s="1238"/>
      <c r="AH662" s="42" t="s">
        <v>857</v>
      </c>
      <c r="AI662" s="1235"/>
      <c r="AJ662" s="1235"/>
      <c r="AK662" s="123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873</v>
      </c>
      <c r="H663" s="1237"/>
      <c r="I663" s="1237"/>
      <c r="J663" s="1237"/>
      <c r="K663" s="1237"/>
      <c r="L663" s="1237"/>
      <c r="M663" s="1237"/>
      <c r="N663" s="1237"/>
      <c r="O663" s="1237"/>
      <c r="P663" s="1237"/>
      <c r="Q663" s="1237"/>
      <c r="R663" s="1237"/>
      <c r="T663" s="4"/>
      <c r="U663" t="s">
        <v>873</v>
      </c>
      <c r="AA663" s="1237"/>
      <c r="AB663" s="1237"/>
      <c r="AC663" s="1237"/>
      <c r="AD663" s="1237"/>
      <c r="AE663" s="1237"/>
      <c r="AF663" s="1237"/>
      <c r="AG663" s="1237"/>
      <c r="AH663" s="1237"/>
      <c r="AI663" s="1237"/>
      <c r="AJ663" s="1237"/>
      <c r="AK663" s="123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B664" t="s">
        <v>875</v>
      </c>
      <c r="N664" s="1236" t="s">
        <v>509</v>
      </c>
      <c r="O664" s="1236"/>
      <c r="T664" s="4"/>
      <c r="U664" t="s">
        <v>875</v>
      </c>
      <c r="AG664" s="1236" t="s">
        <v>509</v>
      </c>
      <c r="AH664" s="123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61" t="s">
        <v>575</v>
      </c>
      <c r="B666" t="s">
        <v>89</v>
      </c>
      <c r="G666" s="1193">
        <f>C626</f>
        <v>0</v>
      </c>
      <c r="H666" s="1193"/>
      <c r="I666" s="1193"/>
      <c r="J666" s="1193"/>
      <c r="K666" s="1193"/>
      <c r="L666" s="1193"/>
      <c r="M666" s="1193"/>
      <c r="N666" s="1193"/>
      <c r="O666" s="1193"/>
      <c r="P666" s="1193"/>
      <c r="Q666" s="1193"/>
      <c r="R666" s="1193"/>
      <c r="T666" s="61" t="s">
        <v>184</v>
      </c>
      <c r="U666" t="s">
        <v>89</v>
      </c>
      <c r="Z666" s="1193">
        <f>C627</f>
        <v>0</v>
      </c>
      <c r="AA666" s="1193"/>
      <c r="AB666" s="1193"/>
      <c r="AC666" s="1193"/>
      <c r="AD666" s="1193"/>
      <c r="AE666" s="1193"/>
      <c r="AF666" s="1193"/>
      <c r="AG666" s="1193"/>
      <c r="AH666" s="1193"/>
      <c r="AI666" s="1193"/>
      <c r="AJ666" s="1193"/>
      <c r="AK666" s="119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A667" s="4"/>
      <c r="B667" t="s">
        <v>395</v>
      </c>
      <c r="G667" s="1237"/>
      <c r="H667" s="1237"/>
      <c r="I667" s="1237"/>
      <c r="J667" s="1237"/>
      <c r="K667" s="1237"/>
      <c r="L667" s="1237"/>
      <c r="M667" s="1237"/>
      <c r="N667" s="1237"/>
      <c r="O667" s="1237"/>
      <c r="P667" s="1237"/>
      <c r="Q667" s="1237"/>
      <c r="R667" s="1237"/>
      <c r="T667" s="4"/>
      <c r="U667" t="s">
        <v>395</v>
      </c>
      <c r="Z667" s="1237"/>
      <c r="AA667" s="1237"/>
      <c r="AB667" s="1237"/>
      <c r="AC667" s="1237"/>
      <c r="AD667" s="1237"/>
      <c r="AE667" s="1237"/>
      <c r="AF667" s="1237"/>
      <c r="AG667" s="1237"/>
      <c r="AH667" s="1237"/>
      <c r="AI667" s="1237"/>
      <c r="AJ667" s="1237"/>
      <c r="AK667" s="1237"/>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B668" t="s">
        <v>457</v>
      </c>
      <c r="G668" s="1237"/>
      <c r="H668" s="1237"/>
      <c r="I668" s="1237"/>
      <c r="J668" s="1237"/>
      <c r="K668" s="1237"/>
      <c r="L668" s="1237"/>
      <c r="M668" s="1237"/>
      <c r="N668" s="1237"/>
      <c r="O668" s="1237"/>
      <c r="P668" s="1237"/>
      <c r="Q668" s="1237"/>
      <c r="R668" s="1237"/>
      <c r="T668" s="4"/>
      <c r="U668" t="s">
        <v>457</v>
      </c>
      <c r="Z668" s="1239"/>
      <c r="AA668" s="1239"/>
      <c r="AB668" s="1239"/>
      <c r="AC668" s="1239"/>
      <c r="AD668" s="1239"/>
      <c r="AE668" s="1239"/>
      <c r="AF668" s="1239"/>
      <c r="AG668" s="1239"/>
      <c r="AH668" s="1239"/>
      <c r="AI668" s="1239"/>
      <c r="AJ668" s="1239"/>
      <c r="AK668" s="1239"/>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4"/>
      <c r="B669" t="s">
        <v>872</v>
      </c>
      <c r="G669" s="1237"/>
      <c r="H669" s="1237"/>
      <c r="I669" s="1237"/>
      <c r="J669" s="1237"/>
      <c r="K669" s="1237"/>
      <c r="L669" s="1237"/>
      <c r="M669" s="1237"/>
      <c r="N669" s="1237"/>
      <c r="O669" s="1237"/>
      <c r="P669" s="1237"/>
      <c r="Q669" s="1237"/>
      <c r="R669" s="1237"/>
      <c r="T669" s="4"/>
      <c r="U669" t="s">
        <v>872</v>
      </c>
      <c r="Z669" s="1239"/>
      <c r="AA669" s="1239"/>
      <c r="AB669" s="1239"/>
      <c r="AC669" s="1239"/>
      <c r="AD669" s="1239"/>
      <c r="AE669" s="1239"/>
      <c r="AF669" s="1239"/>
      <c r="AG669" s="1239"/>
      <c r="AH669" s="1239"/>
      <c r="AI669" s="1239"/>
      <c r="AJ669" s="1239"/>
      <c r="AK669" s="1239"/>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684</v>
      </c>
      <c r="G670" s="1238"/>
      <c r="H670" s="1238"/>
      <c r="I670" s="1238"/>
      <c r="J670" s="1238"/>
      <c r="K670" s="1238"/>
      <c r="L670" s="1238"/>
      <c r="O670" s="42" t="s">
        <v>857</v>
      </c>
      <c r="P670" s="1235"/>
      <c r="Q670" s="1235"/>
      <c r="R670" s="1235"/>
      <c r="T670" s="4"/>
      <c r="U670" t="s">
        <v>684</v>
      </c>
      <c r="Z670" s="1238"/>
      <c r="AA670" s="1238"/>
      <c r="AB670" s="1238"/>
      <c r="AC670" s="1238"/>
      <c r="AD670" s="1238"/>
      <c r="AE670" s="1238"/>
      <c r="AH670" s="42" t="s">
        <v>857</v>
      </c>
      <c r="AI670" s="1235"/>
      <c r="AJ670" s="1235"/>
      <c r="AK670" s="1235"/>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873</v>
      </c>
      <c r="H671" s="1237"/>
      <c r="I671" s="1237"/>
      <c r="J671" s="1237"/>
      <c r="K671" s="1237"/>
      <c r="L671" s="1237"/>
      <c r="M671" s="1237"/>
      <c r="N671" s="1237"/>
      <c r="O671" s="1237"/>
      <c r="P671" s="1237"/>
      <c r="Q671" s="1237"/>
      <c r="R671" s="1237"/>
      <c r="T671" s="4"/>
      <c r="U671" t="s">
        <v>873</v>
      </c>
      <c r="AA671" s="1237"/>
      <c r="AB671" s="1237"/>
      <c r="AC671" s="1237"/>
      <c r="AD671" s="1237"/>
      <c r="AE671" s="1237"/>
      <c r="AF671" s="1237"/>
      <c r="AG671" s="1237"/>
      <c r="AH671" s="1237"/>
      <c r="AI671" s="1237"/>
      <c r="AJ671" s="1237"/>
      <c r="AK671" s="1237"/>
      <c r="AM671" s="43"/>
      <c r="BA671" s="43"/>
      <c r="BB671" s="43"/>
      <c r="BC671" s="43"/>
      <c r="BD671" s="43"/>
      <c r="BE671" s="43"/>
      <c r="BF671" s="43"/>
      <c r="BG671" s="43"/>
      <c r="BH671" s="43"/>
      <c r="BI671" s="43"/>
      <c r="BJ671" s="43"/>
      <c r="BK671" s="43"/>
      <c r="BL671" s="43"/>
      <c r="BM671" s="41"/>
      <c r="BN671" s="41"/>
      <c r="BO671" s="41"/>
      <c r="BP671" s="462" t="s">
        <v>2350</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B672" t="s">
        <v>875</v>
      </c>
      <c r="N672" s="1236" t="s">
        <v>509</v>
      </c>
      <c r="O672" s="1236"/>
      <c r="T672" s="4"/>
      <c r="U672" t="s">
        <v>875</v>
      </c>
      <c r="AG672" s="1236" t="s">
        <v>509</v>
      </c>
      <c r="AH672" s="1236"/>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 customHeight="1">
      <c r="A674" s="61" t="s">
        <v>36</v>
      </c>
      <c r="B674" t="s">
        <v>89</v>
      </c>
      <c r="G674" s="1193">
        <f>C628</f>
        <v>0</v>
      </c>
      <c r="H674" s="1193"/>
      <c r="I674" s="1193"/>
      <c r="J674" s="1193"/>
      <c r="K674" s="1193"/>
      <c r="L674" s="1193"/>
      <c r="M674" s="1193"/>
      <c r="N674" s="1193"/>
      <c r="O674" s="1193"/>
      <c r="P674" s="1193"/>
      <c r="Q674" s="1193"/>
      <c r="R674" s="1193"/>
      <c r="T674" s="61" t="s">
        <v>37</v>
      </c>
      <c r="U674" t="s">
        <v>89</v>
      </c>
      <c r="Z674" s="1193">
        <f>C629</f>
        <v>0</v>
      </c>
      <c r="AA674" s="1193"/>
      <c r="AB674" s="1193"/>
      <c r="AC674" s="1193"/>
      <c r="AD674" s="1193"/>
      <c r="AE674" s="1193"/>
      <c r="AF674" s="1193"/>
      <c r="AG674" s="1193"/>
      <c r="AH674" s="1193"/>
      <c r="AI674" s="1193"/>
      <c r="AJ674" s="1193"/>
      <c r="AK674" s="1193"/>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 customHeight="1">
      <c r="B675" t="s">
        <v>395</v>
      </c>
      <c r="G675" s="1237"/>
      <c r="H675" s="1237"/>
      <c r="I675" s="1237"/>
      <c r="J675" s="1237"/>
      <c r="K675" s="1237"/>
      <c r="L675" s="1237"/>
      <c r="M675" s="1237"/>
      <c r="N675" s="1237"/>
      <c r="O675" s="1237"/>
      <c r="P675" s="1237"/>
      <c r="Q675" s="1237"/>
      <c r="R675" s="1237"/>
      <c r="T675" s="4"/>
      <c r="U675" t="s">
        <v>395</v>
      </c>
      <c r="Z675" s="1237"/>
      <c r="AA675" s="1237"/>
      <c r="AB675" s="1237"/>
      <c r="AC675" s="1237"/>
      <c r="AD675" s="1237"/>
      <c r="AE675" s="1237"/>
      <c r="AF675" s="1237"/>
      <c r="AG675" s="1237"/>
      <c r="AH675" s="1237"/>
      <c r="AI675" s="1237"/>
      <c r="AJ675" s="1237"/>
      <c r="AK675" s="1237"/>
      <c r="AM675" s="43"/>
      <c r="BA675" s="43">
        <f>IF($G692=0,"N/A",VLOOKUP($T$189,TC_Rent,(MATCH($B692,bedrooms,FALSE))))</f>
        <v>3484</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 customHeight="1">
      <c r="B676" t="s">
        <v>457</v>
      </c>
      <c r="G676" s="1237"/>
      <c r="H676" s="1237"/>
      <c r="I676" s="1237"/>
      <c r="J676" s="1237"/>
      <c r="K676" s="1237"/>
      <c r="L676" s="1237"/>
      <c r="M676" s="1237"/>
      <c r="N676" s="1237"/>
      <c r="O676" s="1237"/>
      <c r="P676" s="1237"/>
      <c r="Q676" s="1237"/>
      <c r="R676" s="1237"/>
      <c r="U676" t="s">
        <v>457</v>
      </c>
      <c r="Z676" s="1239"/>
      <c r="AA676" s="1239"/>
      <c r="AB676" s="1239"/>
      <c r="AC676" s="1239"/>
      <c r="AD676" s="1239"/>
      <c r="AE676" s="1239"/>
      <c r="AF676" s="1239"/>
      <c r="AG676" s="1239"/>
      <c r="AH676" s="1239"/>
      <c r="AI676" s="1239"/>
      <c r="AJ676" s="1239"/>
      <c r="AK676" s="1239"/>
      <c r="AM676" s="43"/>
      <c r="BA676" s="43">
        <f t="shared" ref="BA676:BA699" si="26">IF($G693=0,"N/A",VLOOKUP($T$189,TC_Rent,(MATCH($B693,bedrooms,FALSE))))</f>
        <v>4182</v>
      </c>
      <c r="BB676" s="43"/>
      <c r="BC676" s="43"/>
      <c r="BD676" s="43"/>
      <c r="BE676" s="43"/>
      <c r="BF676" s="43"/>
      <c r="BG676" s="449">
        <f>G692</f>
        <v>18</v>
      </c>
      <c r="BH676" s="456">
        <f>BG676/$BG$701</f>
        <v>0.5</v>
      </c>
      <c r="BI676" s="458">
        <f>IF(BH676=0," ",BH676*AH692)</f>
        <v>0.15</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 customHeight="1">
      <c r="B677" t="s">
        <v>872</v>
      </c>
      <c r="G677" s="1237"/>
      <c r="H677" s="1237"/>
      <c r="I677" s="1237"/>
      <c r="J677" s="1237"/>
      <c r="K677" s="1237"/>
      <c r="L677" s="1237"/>
      <c r="M677" s="1237"/>
      <c r="N677" s="1237"/>
      <c r="O677" s="1237"/>
      <c r="P677" s="1237"/>
      <c r="Q677" s="1237"/>
      <c r="R677" s="1237"/>
      <c r="U677" t="s">
        <v>872</v>
      </c>
      <c r="Z677" s="1239"/>
      <c r="AA677" s="1239"/>
      <c r="AB677" s="1239"/>
      <c r="AC677" s="1239"/>
      <c r="AD677" s="1239"/>
      <c r="AE677" s="1239"/>
      <c r="AF677" s="1239"/>
      <c r="AG677" s="1239"/>
      <c r="AH677" s="1239"/>
      <c r="AI677" s="1239"/>
      <c r="AJ677" s="1239"/>
      <c r="AK677" s="1239"/>
      <c r="AM677" s="43"/>
      <c r="BA677" s="43">
        <f t="shared" si="26"/>
        <v>4830</v>
      </c>
      <c r="BB677" s="43"/>
      <c r="BC677" s="43"/>
      <c r="BD677" s="43"/>
      <c r="BE677" s="43"/>
      <c r="BF677" s="43"/>
      <c r="BG677" s="450">
        <f t="shared" ref="BG677:BG700" si="27">G693</f>
        <v>2</v>
      </c>
      <c r="BH677" s="456">
        <f t="shared" ref="BH677:BH700" si="28">BG677/$BG$701</f>
        <v>5.5555555555555552E-2</v>
      </c>
      <c r="BI677" s="458">
        <f t="shared" ref="BI677:BI700" si="29">IF(BH677=0," ",BH677*AH693)</f>
        <v>1.6666666666666666E-2</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 customHeight="1">
      <c r="B678" t="s">
        <v>684</v>
      </c>
      <c r="G678" s="1238"/>
      <c r="H678" s="1238"/>
      <c r="I678" s="1238"/>
      <c r="J678" s="1238"/>
      <c r="K678" s="1238"/>
      <c r="L678" s="1238"/>
      <c r="O678" s="42" t="s">
        <v>857</v>
      </c>
      <c r="P678" s="1235"/>
      <c r="Q678" s="1235"/>
      <c r="R678" s="1235"/>
      <c r="U678" t="s">
        <v>684</v>
      </c>
      <c r="Z678" s="1238"/>
      <c r="AA678" s="1238"/>
      <c r="AB678" s="1238"/>
      <c r="AC678" s="1238"/>
      <c r="AD678" s="1238"/>
      <c r="AE678" s="1238"/>
      <c r="AH678" s="42" t="s">
        <v>857</v>
      </c>
      <c r="AI678" s="1235"/>
      <c r="AJ678" s="1235"/>
      <c r="AK678" s="1235"/>
      <c r="AM678" s="43"/>
      <c r="BA678" s="43">
        <f t="shared" si="26"/>
        <v>4182</v>
      </c>
      <c r="BB678" s="41"/>
      <c r="BC678" s="41"/>
      <c r="BD678" s="41"/>
      <c r="BE678" s="41"/>
      <c r="BF678" s="41"/>
      <c r="BG678" s="450">
        <f t="shared" si="27"/>
        <v>2</v>
      </c>
      <c r="BH678" s="456">
        <f t="shared" si="28"/>
        <v>5.5555555555555552E-2</v>
      </c>
      <c r="BI678" s="458">
        <f t="shared" si="29"/>
        <v>1.6666666666666666E-2</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 customHeight="1">
      <c r="B679" t="s">
        <v>873</v>
      </c>
      <c r="H679" s="1237"/>
      <c r="I679" s="1237"/>
      <c r="J679" s="1237"/>
      <c r="K679" s="1237"/>
      <c r="L679" s="1237"/>
      <c r="M679" s="1237"/>
      <c r="N679" s="1237"/>
      <c r="O679" s="1237"/>
      <c r="P679" s="1237"/>
      <c r="Q679" s="1237"/>
      <c r="R679" s="1237"/>
      <c r="U679" t="s">
        <v>873</v>
      </c>
      <c r="AA679" s="1237"/>
      <c r="AB679" s="1237"/>
      <c r="AC679" s="1237"/>
      <c r="AD679" s="1237"/>
      <c r="AE679" s="1237"/>
      <c r="AF679" s="1237"/>
      <c r="AG679" s="1237"/>
      <c r="AH679" s="1237"/>
      <c r="AI679" s="1237"/>
      <c r="AJ679" s="1237"/>
      <c r="AK679" s="1237"/>
      <c r="AM679" s="41"/>
      <c r="BA679" s="43">
        <f t="shared" si="26"/>
        <v>4830</v>
      </c>
      <c r="BB679" s="41"/>
      <c r="BC679" s="41"/>
      <c r="BD679" s="41"/>
      <c r="BE679" s="41"/>
      <c r="BF679" s="41"/>
      <c r="BG679" s="450">
        <f t="shared" si="27"/>
        <v>7</v>
      </c>
      <c r="BH679" s="456">
        <f t="shared" si="28"/>
        <v>0.19444444444444445</v>
      </c>
      <c r="BI679" s="458">
        <f t="shared" si="29"/>
        <v>0.1361111111111111</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 customHeight="1">
      <c r="B680" t="s">
        <v>875</v>
      </c>
      <c r="N680" s="1236" t="s">
        <v>509</v>
      </c>
      <c r="O680" s="1236"/>
      <c r="U680" t="s">
        <v>875</v>
      </c>
      <c r="AG680" s="1236" t="s">
        <v>509</v>
      </c>
      <c r="AH680" s="1236"/>
      <c r="AM680" s="41"/>
      <c r="BA680" s="43" t="str">
        <f t="shared" si="26"/>
        <v>N/A</v>
      </c>
      <c r="BB680" s="41"/>
      <c r="BC680" s="41"/>
      <c r="BD680" s="41"/>
      <c r="BE680" s="41"/>
      <c r="BF680" s="41"/>
      <c r="BG680" s="450">
        <f t="shared" si="27"/>
        <v>7</v>
      </c>
      <c r="BH680" s="456">
        <f t="shared" si="28"/>
        <v>0.19444444444444445</v>
      </c>
      <c r="BI680" s="458">
        <f t="shared" si="29"/>
        <v>0.15555555555555556</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 customHeight="1">
      <c r="N681" s="1"/>
      <c r="O681" s="1"/>
      <c r="AG681" s="1"/>
      <c r="AH681" s="1"/>
      <c r="AM681" s="41"/>
      <c r="BA681" s="43" t="str">
        <f t="shared" si="26"/>
        <v>N/A</v>
      </c>
      <c r="BB681" s="41"/>
      <c r="BC681" s="41"/>
      <c r="BD681" s="41"/>
      <c r="BE681" s="41"/>
      <c r="BF681" s="41"/>
      <c r="BG681" s="450">
        <f t="shared" si="27"/>
        <v>0</v>
      </c>
      <c r="BH681" s="456">
        <f t="shared" si="28"/>
        <v>0</v>
      </c>
      <c r="BI681" s="458" t="str">
        <f t="shared" si="29"/>
        <v xml:space="preserve"> </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 customHeight="1">
      <c r="AM682" s="41"/>
      <c r="BA682" s="43" t="str">
        <f t="shared" si="26"/>
        <v>N/A</v>
      </c>
      <c r="BB682" s="41"/>
      <c r="BC682" s="41"/>
      <c r="BD682" s="41"/>
      <c r="BE682" s="41"/>
      <c r="BF682" s="41"/>
      <c r="BG682" s="450">
        <f t="shared" si="27"/>
        <v>0</v>
      </c>
      <c r="BH682" s="456">
        <f t="shared" si="28"/>
        <v>0</v>
      </c>
      <c r="BI682" s="458" t="str">
        <f t="shared" si="29"/>
        <v xml:space="preserve"> </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 customHeight="1">
      <c r="A683" s="1170" t="s">
        <v>134</v>
      </c>
      <c r="B683" s="1170"/>
      <c r="C683" s="1170"/>
      <c r="D683" s="1170"/>
      <c r="E683" s="1170"/>
      <c r="F683" s="1170"/>
      <c r="G683" s="1170"/>
      <c r="H683" s="1170"/>
      <c r="I683" s="1170"/>
      <c r="J683" s="1170"/>
      <c r="K683" s="1170"/>
      <c r="L683" s="1170"/>
      <c r="M683" s="1170"/>
      <c r="N683" s="1170"/>
      <c r="O683" s="1170"/>
      <c r="P683" s="1170"/>
      <c r="Q683" s="1170"/>
      <c r="R683" s="1170"/>
      <c r="S683" s="1170"/>
      <c r="T683" s="1170"/>
      <c r="U683" s="1170"/>
      <c r="V683" s="1170"/>
      <c r="W683" s="1170"/>
      <c r="X683" s="1170"/>
      <c r="Y683" s="1170"/>
      <c r="Z683" s="1170"/>
      <c r="AA683" s="1170"/>
      <c r="AB683" s="1170"/>
      <c r="AC683" s="1170"/>
      <c r="AD683" s="1170"/>
      <c r="AE683" s="1170"/>
      <c r="AF683" s="1170"/>
      <c r="AG683" s="1170"/>
      <c r="AH683" s="1170"/>
      <c r="AI683" s="1170"/>
      <c r="AJ683" s="1170"/>
      <c r="AK683" s="1170"/>
      <c r="AL683" s="1170"/>
      <c r="AM683" s="1170"/>
      <c r="AN683" s="1170"/>
      <c r="AO683" s="1170"/>
      <c r="AP683" s="1170"/>
      <c r="AQ683" s="1170"/>
      <c r="AR683" s="1170"/>
      <c r="AS683" s="1170"/>
      <c r="BA683" s="43" t="str">
        <f t="shared" si="26"/>
        <v>N/A</v>
      </c>
      <c r="BB683" s="41"/>
      <c r="BC683" s="41"/>
      <c r="BD683" s="41"/>
      <c r="BE683" s="41"/>
      <c r="BF683" s="41"/>
      <c r="BG683" s="450">
        <f t="shared" si="27"/>
        <v>0</v>
      </c>
      <c r="BH683" s="456">
        <f t="shared" si="28"/>
        <v>0</v>
      </c>
      <c r="BI683" s="458" t="str">
        <f t="shared" si="29"/>
        <v xml:space="preserve"> </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 customHeight="1">
      <c r="A684" s="1170"/>
      <c r="B684" s="1170"/>
      <c r="C684" s="1170"/>
      <c r="D684" s="1170"/>
      <c r="E684" s="1170"/>
      <c r="F684" s="1170"/>
      <c r="G684" s="1170"/>
      <c r="H684" s="1170"/>
      <c r="I684" s="1170"/>
      <c r="J684" s="1170"/>
      <c r="K684" s="1170"/>
      <c r="L684" s="1170"/>
      <c r="M684" s="1170"/>
      <c r="N684" s="1170"/>
      <c r="O684" s="1170"/>
      <c r="P684" s="1170"/>
      <c r="Q684" s="1170"/>
      <c r="R684" s="1170"/>
      <c r="S684" s="1170"/>
      <c r="T684" s="1170"/>
      <c r="U684" s="1170"/>
      <c r="V684" s="1170"/>
      <c r="W684" s="1170"/>
      <c r="X684" s="1170"/>
      <c r="Y684" s="1170"/>
      <c r="Z684" s="1170"/>
      <c r="AA684" s="1170"/>
      <c r="AB684" s="1170"/>
      <c r="AC684" s="1170"/>
      <c r="AD684" s="1170"/>
      <c r="AE684" s="1170"/>
      <c r="AF684" s="1170"/>
      <c r="AG684" s="1170"/>
      <c r="AH684" s="1170"/>
      <c r="AI684" s="1170"/>
      <c r="AJ684" s="1170"/>
      <c r="AK684" s="1170"/>
      <c r="AL684" s="1170"/>
      <c r="AM684" s="1170"/>
      <c r="AN684" s="1170"/>
      <c r="AO684" s="1170"/>
      <c r="AP684" s="1170"/>
      <c r="AQ684" s="1170"/>
      <c r="AR684" s="1170"/>
      <c r="AS684" s="1170"/>
      <c r="BA684" s="43" t="str">
        <f t="shared" si="26"/>
        <v>N/A</v>
      </c>
      <c r="BE684" s="41"/>
      <c r="BF684" s="41"/>
      <c r="BG684" s="450">
        <f t="shared" si="27"/>
        <v>0</v>
      </c>
      <c r="BH684" s="456">
        <f t="shared" si="28"/>
        <v>0</v>
      </c>
      <c r="BI684" s="458" t="str">
        <f t="shared" si="29"/>
        <v xml:space="preserve"> </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 customHeight="1">
      <c r="A685" s="1170"/>
      <c r="B685" s="1170"/>
      <c r="C685" s="1170"/>
      <c r="D685" s="1170"/>
      <c r="E685" s="1170"/>
      <c r="F685" s="1170"/>
      <c r="G685" s="1170"/>
      <c r="H685" s="1170"/>
      <c r="I685" s="1170"/>
      <c r="J685" s="1170"/>
      <c r="K685" s="1170"/>
      <c r="L685" s="1170"/>
      <c r="M685" s="1170"/>
      <c r="N685" s="1170"/>
      <c r="O685" s="1170"/>
      <c r="P685" s="1170"/>
      <c r="Q685" s="1170"/>
      <c r="R685" s="1170"/>
      <c r="S685" s="1170"/>
      <c r="T685" s="1170"/>
      <c r="U685" s="1170"/>
      <c r="V685" s="1170"/>
      <c r="W685" s="1170"/>
      <c r="X685" s="1170"/>
      <c r="Y685" s="1170"/>
      <c r="Z685" s="1170"/>
      <c r="AA685" s="1170"/>
      <c r="AB685" s="1170"/>
      <c r="AC685" s="1170"/>
      <c r="AD685" s="1170"/>
      <c r="AE685" s="1170"/>
      <c r="AF685" s="1170"/>
      <c r="AG685" s="1170"/>
      <c r="AH685" s="1170"/>
      <c r="AI685" s="1170"/>
      <c r="AJ685" s="1170"/>
      <c r="AK685" s="1170"/>
      <c r="AL685" s="1170"/>
      <c r="AM685" s="1170"/>
      <c r="AN685" s="1170"/>
      <c r="AO685" s="1170"/>
      <c r="AP685" s="1170"/>
      <c r="AQ685" s="1170"/>
      <c r="AR685" s="1170"/>
      <c r="AS685" s="1170"/>
      <c r="BA685" s="43" t="str">
        <f t="shared" si="26"/>
        <v>N/A</v>
      </c>
      <c r="BE685" s="41"/>
      <c r="BF685" s="41"/>
      <c r="BG685" s="450">
        <f t="shared" si="27"/>
        <v>0</v>
      </c>
      <c r="BH685" s="456">
        <f t="shared" si="28"/>
        <v>0</v>
      </c>
      <c r="BI685" s="458" t="str">
        <f t="shared" si="29"/>
        <v xml:space="preserve"> </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 customHeight="1">
      <c r="A686" s="3" t="s">
        <v>687</v>
      </c>
      <c r="B686" s="3"/>
      <c r="C686" s="3" t="s">
        <v>874</v>
      </c>
      <c r="BA686" s="43" t="str">
        <f t="shared" si="26"/>
        <v>N/A</v>
      </c>
      <c r="BE686" s="41"/>
      <c r="BF686" s="41"/>
      <c r="BG686" s="450">
        <f t="shared" si="27"/>
        <v>0</v>
      </c>
      <c r="BH686" s="456">
        <f t="shared" si="28"/>
        <v>0</v>
      </c>
      <c r="BI686" s="458" t="str">
        <f t="shared" si="29"/>
        <v xml:space="preserve"> </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 customHeight="1">
      <c r="A687" s="3"/>
      <c r="B687" s="845"/>
      <c r="C687" s="3"/>
      <c r="BA687" s="43" t="str">
        <f t="shared" si="26"/>
        <v>N/A</v>
      </c>
      <c r="BE687" s="41"/>
      <c r="BF687" s="41"/>
      <c r="BG687" s="450">
        <f t="shared" si="27"/>
        <v>0</v>
      </c>
      <c r="BH687" s="456">
        <f t="shared" si="28"/>
        <v>0</v>
      </c>
      <c r="BI687" s="458" t="str">
        <f t="shared" si="29"/>
        <v xml:space="preserve"> </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 customHeight="1">
      <c r="B688" s="1213" t="s">
        <v>57</v>
      </c>
      <c r="C688" s="1214"/>
      <c r="D688" s="1214"/>
      <c r="E688" s="1214"/>
      <c r="F688" s="1215"/>
      <c r="G688" s="1213" t="s">
        <v>269</v>
      </c>
      <c r="H688" s="1214"/>
      <c r="I688" s="1214"/>
      <c r="J688" s="1215"/>
      <c r="K688" s="1204" t="s">
        <v>2087</v>
      </c>
      <c r="L688" s="1205"/>
      <c r="M688" s="1205"/>
      <c r="N688" s="1206"/>
      <c r="O688" s="1213" t="s">
        <v>623</v>
      </c>
      <c r="P688" s="1214"/>
      <c r="Q688" s="1214"/>
      <c r="R688" s="1214"/>
      <c r="S688" s="1215"/>
      <c r="T688" s="1213" t="s">
        <v>270</v>
      </c>
      <c r="U688" s="1214"/>
      <c r="V688" s="1214"/>
      <c r="W688" s="1214"/>
      <c r="X688" s="1215"/>
      <c r="Y688" s="1213" t="s">
        <v>271</v>
      </c>
      <c r="Z688" s="1214"/>
      <c r="AA688" s="1214"/>
      <c r="AB688" s="1215"/>
      <c r="AC688" s="1213" t="s">
        <v>272</v>
      </c>
      <c r="AD688" s="1214"/>
      <c r="AE688" s="1214"/>
      <c r="AF688" s="1214"/>
      <c r="AG688" s="1215"/>
      <c r="AH688" s="1213" t="s">
        <v>2088</v>
      </c>
      <c r="AI688" s="1214"/>
      <c r="AJ688" s="1214"/>
      <c r="AK688" s="1214"/>
      <c r="AL688" s="1215"/>
      <c r="AM688" s="1213" t="s">
        <v>2089</v>
      </c>
      <c r="AN688" s="1214"/>
      <c r="AO688" s="1215"/>
      <c r="BA688" s="43" t="str">
        <f t="shared" si="26"/>
        <v>N/A</v>
      </c>
      <c r="BB688" s="41"/>
      <c r="BC688" s="41"/>
      <c r="BD688" s="41"/>
      <c r="BE688" s="41"/>
      <c r="BF688" s="41"/>
      <c r="BG688" s="450">
        <f t="shared" si="27"/>
        <v>0</v>
      </c>
      <c r="BH688" s="456">
        <f t="shared" si="28"/>
        <v>0</v>
      </c>
      <c r="BI688" s="458" t="str">
        <f t="shared" si="29"/>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 customHeight="1">
      <c r="B689" s="1216"/>
      <c r="C689" s="1217"/>
      <c r="D689" s="1217"/>
      <c r="E689" s="1217"/>
      <c r="F689" s="1218"/>
      <c r="G689" s="1216"/>
      <c r="H689" s="1217"/>
      <c r="I689" s="1217"/>
      <c r="J689" s="1218"/>
      <c r="K689" s="1207"/>
      <c r="L689" s="1208"/>
      <c r="M689" s="1208"/>
      <c r="N689" s="1209"/>
      <c r="O689" s="1216"/>
      <c r="P689" s="1217"/>
      <c r="Q689" s="1217"/>
      <c r="R689" s="1217"/>
      <c r="S689" s="1218"/>
      <c r="T689" s="1216"/>
      <c r="U689" s="1217"/>
      <c r="V689" s="1217"/>
      <c r="W689" s="1217"/>
      <c r="X689" s="1218"/>
      <c r="Y689" s="1216"/>
      <c r="Z689" s="1217"/>
      <c r="AA689" s="1217"/>
      <c r="AB689" s="1218"/>
      <c r="AC689" s="1216"/>
      <c r="AD689" s="1217"/>
      <c r="AE689" s="1217"/>
      <c r="AF689" s="1217"/>
      <c r="AG689" s="1218"/>
      <c r="AH689" s="1216"/>
      <c r="AI689" s="1217"/>
      <c r="AJ689" s="1217"/>
      <c r="AK689" s="1217"/>
      <c r="AL689" s="1218"/>
      <c r="AM689" s="1216"/>
      <c r="AN689" s="1217"/>
      <c r="AO689" s="1218"/>
      <c r="BA689" s="43" t="str">
        <f t="shared" si="26"/>
        <v>N/A</v>
      </c>
      <c r="BB689" s="41"/>
      <c r="BC689" s="41"/>
      <c r="BD689" s="41"/>
      <c r="BE689" s="41"/>
      <c r="BF689" s="41"/>
      <c r="BG689" s="450">
        <f t="shared" si="27"/>
        <v>0</v>
      </c>
      <c r="BH689" s="456">
        <f t="shared" si="28"/>
        <v>0</v>
      </c>
      <c r="BI689" s="458" t="str">
        <f t="shared" si="29"/>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 customHeight="1">
      <c r="A690" s="41"/>
      <c r="B690" s="1216"/>
      <c r="C690" s="1217"/>
      <c r="D690" s="1217"/>
      <c r="E690" s="1217"/>
      <c r="F690" s="1218"/>
      <c r="G690" s="1216"/>
      <c r="H690" s="1217"/>
      <c r="I690" s="1217"/>
      <c r="J690" s="1218"/>
      <c r="K690" s="1207"/>
      <c r="L690" s="1208"/>
      <c r="M690" s="1208"/>
      <c r="N690" s="1209"/>
      <c r="O690" s="1216"/>
      <c r="P690" s="1217"/>
      <c r="Q690" s="1217"/>
      <c r="R690" s="1217"/>
      <c r="S690" s="1218"/>
      <c r="T690" s="1216"/>
      <c r="U690" s="1217"/>
      <c r="V690" s="1217"/>
      <c r="W690" s="1217"/>
      <c r="X690" s="1218"/>
      <c r="Y690" s="1216"/>
      <c r="Z690" s="1217"/>
      <c r="AA690" s="1217"/>
      <c r="AB690" s="1218"/>
      <c r="AC690" s="1216"/>
      <c r="AD690" s="1217"/>
      <c r="AE690" s="1217"/>
      <c r="AF690" s="1217"/>
      <c r="AG690" s="1218"/>
      <c r="AH690" s="1216"/>
      <c r="AI690" s="1217"/>
      <c r="AJ690" s="1217"/>
      <c r="AK690" s="1217"/>
      <c r="AL690" s="1218"/>
      <c r="AM690" s="1216"/>
      <c r="AN690" s="1217"/>
      <c r="AO690" s="1218"/>
      <c r="BA690" s="43" t="str">
        <f t="shared" si="26"/>
        <v>N/A</v>
      </c>
      <c r="BB690" s="41"/>
      <c r="BC690" s="41"/>
      <c r="BD690" s="41"/>
      <c r="BE690" s="41"/>
      <c r="BF690" s="41"/>
      <c r="BG690" s="450">
        <f t="shared" si="27"/>
        <v>0</v>
      </c>
      <c r="BH690" s="456">
        <f t="shared" si="28"/>
        <v>0</v>
      </c>
      <c r="BI690" s="458" t="str">
        <f t="shared" si="29"/>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 customHeight="1">
      <c r="A691" s="41"/>
      <c r="B691" s="1219"/>
      <c r="C691" s="1220"/>
      <c r="D691" s="1220"/>
      <c r="E691" s="1220"/>
      <c r="F691" s="1221"/>
      <c r="G691" s="1219"/>
      <c r="H691" s="1220"/>
      <c r="I691" s="1220"/>
      <c r="J691" s="1221"/>
      <c r="K691" s="1207"/>
      <c r="L691" s="1208"/>
      <c r="M691" s="1208"/>
      <c r="N691" s="1209"/>
      <c r="O691" s="1219"/>
      <c r="P691" s="1220"/>
      <c r="Q691" s="1220"/>
      <c r="R691" s="1220"/>
      <c r="S691" s="1221"/>
      <c r="T691" s="1219"/>
      <c r="U691" s="1220"/>
      <c r="V691" s="1220"/>
      <c r="W691" s="1220"/>
      <c r="X691" s="1221"/>
      <c r="Y691" s="1219"/>
      <c r="Z691" s="1220"/>
      <c r="AA691" s="1220"/>
      <c r="AB691" s="1221"/>
      <c r="AC691" s="1219"/>
      <c r="AD691" s="1220"/>
      <c r="AE691" s="1220"/>
      <c r="AF691" s="1220"/>
      <c r="AG691" s="1221"/>
      <c r="AH691" s="1219"/>
      <c r="AI691" s="1220"/>
      <c r="AJ691" s="1220"/>
      <c r="AK691" s="1220"/>
      <c r="AL691" s="1221"/>
      <c r="AM691" s="1219"/>
      <c r="AN691" s="1220"/>
      <c r="AO691" s="1221"/>
      <c r="BA691" s="43" t="str">
        <f t="shared" si="26"/>
        <v>N/A</v>
      </c>
      <c r="BB691" s="41"/>
      <c r="BC691" s="41"/>
      <c r="BD691" s="41"/>
      <c r="BE691" s="41"/>
      <c r="BF691" s="41"/>
      <c r="BG691" s="450">
        <f t="shared" si="27"/>
        <v>0</v>
      </c>
      <c r="BH691" s="456">
        <f t="shared" si="28"/>
        <v>0</v>
      </c>
      <c r="BI691" s="458" t="str">
        <f t="shared" si="29"/>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 customHeight="1">
      <c r="A692" s="41"/>
      <c r="B692" s="1286" t="s">
        <v>469</v>
      </c>
      <c r="C692" s="1287"/>
      <c r="D692" s="1287"/>
      <c r="E692" s="1287"/>
      <c r="F692" s="1288"/>
      <c r="G692" s="1232">
        <v>18</v>
      </c>
      <c r="H692" s="1233"/>
      <c r="I692" s="1233"/>
      <c r="J692" s="1234"/>
      <c r="K692" s="1222">
        <v>560</v>
      </c>
      <c r="L692" s="1223"/>
      <c r="M692" s="1223"/>
      <c r="N692" s="1224"/>
      <c r="O692" s="1225">
        <v>971</v>
      </c>
      <c r="P692" s="1226"/>
      <c r="Q692" s="1226"/>
      <c r="R692" s="1226"/>
      <c r="S692" s="1227"/>
      <c r="T692" s="1198">
        <f t="shared" ref="T692:T716" si="30">G692*O692</f>
        <v>17478</v>
      </c>
      <c r="U692" s="1199"/>
      <c r="V692" s="1199"/>
      <c r="W692" s="1199"/>
      <c r="X692" s="1200"/>
      <c r="Y692" s="1225">
        <v>74</v>
      </c>
      <c r="Z692" s="1226"/>
      <c r="AA692" s="1226"/>
      <c r="AB692" s="1227"/>
      <c r="AC692" s="1198">
        <f t="shared" ref="AC692:AC716" si="31">O692+Y692</f>
        <v>1045</v>
      </c>
      <c r="AD692" s="1199"/>
      <c r="AE692" s="1199"/>
      <c r="AF692" s="1199"/>
      <c r="AG692" s="1200"/>
      <c r="AH692" s="1466">
        <v>0.3</v>
      </c>
      <c r="AI692" s="1467"/>
      <c r="AJ692" s="1467"/>
      <c r="AK692" s="1467"/>
      <c r="AL692" s="1468"/>
      <c r="AM692" s="1195">
        <f>IF($AH692&gt;0,($AC692/$BA675)," ")</f>
        <v>0.2999425947187141</v>
      </c>
      <c r="AN692" s="1196"/>
      <c r="AO692" s="1197"/>
      <c r="BA692" s="43" t="str">
        <f t="shared" si="26"/>
        <v>N/A</v>
      </c>
      <c r="BB692" s="41"/>
      <c r="BC692" s="41"/>
      <c r="BD692" s="41"/>
      <c r="BE692" s="41"/>
      <c r="BF692" s="41"/>
      <c r="BG692" s="450">
        <f t="shared" si="27"/>
        <v>0</v>
      </c>
      <c r="BH692" s="456">
        <f t="shared" si="28"/>
        <v>0</v>
      </c>
      <c r="BI692" s="458" t="str">
        <f t="shared" si="29"/>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 customHeight="1">
      <c r="A693" s="41"/>
      <c r="B693" s="1286" t="s">
        <v>815</v>
      </c>
      <c r="C693" s="1287"/>
      <c r="D693" s="1287"/>
      <c r="E693" s="1287"/>
      <c r="F693" s="1288"/>
      <c r="G693" s="1232">
        <v>2</v>
      </c>
      <c r="H693" s="1233"/>
      <c r="I693" s="1233"/>
      <c r="J693" s="1234"/>
      <c r="K693" s="1222">
        <v>800</v>
      </c>
      <c r="L693" s="1223"/>
      <c r="M693" s="1223"/>
      <c r="N693" s="1224"/>
      <c r="O693" s="1225">
        <v>1149</v>
      </c>
      <c r="P693" s="1226"/>
      <c r="Q693" s="1226"/>
      <c r="R693" s="1226"/>
      <c r="S693" s="1227"/>
      <c r="T693" s="1198">
        <f t="shared" si="30"/>
        <v>2298</v>
      </c>
      <c r="U693" s="1199"/>
      <c r="V693" s="1199"/>
      <c r="W693" s="1199"/>
      <c r="X693" s="1200"/>
      <c r="Y693" s="1225">
        <v>105</v>
      </c>
      <c r="Z693" s="1226"/>
      <c r="AA693" s="1226"/>
      <c r="AB693" s="1227"/>
      <c r="AC693" s="1198">
        <f t="shared" si="31"/>
        <v>1254</v>
      </c>
      <c r="AD693" s="1199"/>
      <c r="AE693" s="1199"/>
      <c r="AF693" s="1199"/>
      <c r="AG693" s="1200"/>
      <c r="AH693" s="1229">
        <v>0.3</v>
      </c>
      <c r="AI693" s="1230"/>
      <c r="AJ693" s="1230"/>
      <c r="AK693" s="1230"/>
      <c r="AL693" s="1231"/>
      <c r="AM693" s="1195">
        <f t="shared" ref="AM693:AM716" si="32">IF($AH693&gt;0,($AC693/$BA676), " ")</f>
        <v>0.29985652797704448</v>
      </c>
      <c r="AN693" s="1196"/>
      <c r="AO693" s="1197"/>
      <c r="BA693" s="43" t="str">
        <f t="shared" si="26"/>
        <v>N/A</v>
      </c>
      <c r="BB693" s="41"/>
      <c r="BC693" s="41"/>
      <c r="BD693" s="41"/>
      <c r="BE693" s="41"/>
      <c r="BF693" s="41"/>
      <c r="BG693" s="450">
        <f t="shared" si="27"/>
        <v>0</v>
      </c>
      <c r="BH693" s="456">
        <f t="shared" si="28"/>
        <v>0</v>
      </c>
      <c r="BI693" s="458" t="str">
        <f t="shared" si="29"/>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 customHeight="1">
      <c r="A694" s="41"/>
      <c r="B694" s="1286" t="s">
        <v>816</v>
      </c>
      <c r="C694" s="1287"/>
      <c r="D694" s="1287"/>
      <c r="E694" s="1287"/>
      <c r="F694" s="1288"/>
      <c r="G694" s="1232">
        <v>2</v>
      </c>
      <c r="H694" s="1233"/>
      <c r="I694" s="1233"/>
      <c r="J694" s="1234"/>
      <c r="K694" s="1222">
        <v>1080</v>
      </c>
      <c r="L694" s="1223"/>
      <c r="M694" s="1223"/>
      <c r="N694" s="1224"/>
      <c r="O694" s="1225">
        <v>1313</v>
      </c>
      <c r="P694" s="1226"/>
      <c r="Q694" s="1226"/>
      <c r="R694" s="1226"/>
      <c r="S694" s="1227"/>
      <c r="T694" s="1198">
        <f t="shared" si="30"/>
        <v>2626</v>
      </c>
      <c r="U694" s="1199"/>
      <c r="V694" s="1199"/>
      <c r="W694" s="1199"/>
      <c r="X694" s="1200"/>
      <c r="Y694" s="1225">
        <v>136</v>
      </c>
      <c r="Z694" s="1226"/>
      <c r="AA694" s="1226"/>
      <c r="AB694" s="1227"/>
      <c r="AC694" s="1198">
        <f t="shared" si="31"/>
        <v>1449</v>
      </c>
      <c r="AD694" s="1199"/>
      <c r="AE694" s="1199"/>
      <c r="AF694" s="1199"/>
      <c r="AG694" s="1200"/>
      <c r="AH694" s="1229">
        <v>0.3</v>
      </c>
      <c r="AI694" s="1230"/>
      <c r="AJ694" s="1230"/>
      <c r="AK694" s="1230"/>
      <c r="AL694" s="1231"/>
      <c r="AM694" s="1195">
        <f t="shared" si="32"/>
        <v>0.3</v>
      </c>
      <c r="AN694" s="1196"/>
      <c r="AO694" s="1197"/>
      <c r="BA694" s="43" t="str">
        <f t="shared" si="26"/>
        <v>N/A</v>
      </c>
      <c r="BB694" s="41"/>
      <c r="BC694" s="41"/>
      <c r="BD694" s="41"/>
      <c r="BE694" s="41"/>
      <c r="BF694" s="41"/>
      <c r="BG694" s="450">
        <f t="shared" si="27"/>
        <v>0</v>
      </c>
      <c r="BH694" s="456">
        <f t="shared" si="28"/>
        <v>0</v>
      </c>
      <c r="BI694" s="458" t="str">
        <f t="shared" si="29"/>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 customHeight="1">
      <c r="B695" s="1286" t="s">
        <v>815</v>
      </c>
      <c r="C695" s="1287"/>
      <c r="D695" s="1287"/>
      <c r="E695" s="1287"/>
      <c r="F695" s="1288"/>
      <c r="G695" s="1232">
        <v>7</v>
      </c>
      <c r="H695" s="1233"/>
      <c r="I695" s="1233"/>
      <c r="J695" s="1234"/>
      <c r="K695" s="1222">
        <v>800</v>
      </c>
      <c r="L695" s="1223"/>
      <c r="M695" s="1223"/>
      <c r="N695" s="1224"/>
      <c r="O695" s="1225">
        <v>2822</v>
      </c>
      <c r="P695" s="1226"/>
      <c r="Q695" s="1226"/>
      <c r="R695" s="1226"/>
      <c r="S695" s="1227"/>
      <c r="T695" s="1198">
        <f t="shared" si="30"/>
        <v>19754</v>
      </c>
      <c r="U695" s="1199"/>
      <c r="V695" s="1199"/>
      <c r="W695" s="1199"/>
      <c r="X695" s="1200"/>
      <c r="Y695" s="1225">
        <v>105</v>
      </c>
      <c r="Z695" s="1226"/>
      <c r="AA695" s="1226"/>
      <c r="AB695" s="1227"/>
      <c r="AC695" s="1198">
        <f t="shared" si="31"/>
        <v>2927</v>
      </c>
      <c r="AD695" s="1199"/>
      <c r="AE695" s="1199"/>
      <c r="AF695" s="1199"/>
      <c r="AG695" s="1200"/>
      <c r="AH695" s="1229">
        <v>0.7</v>
      </c>
      <c r="AI695" s="1230"/>
      <c r="AJ695" s="1230"/>
      <c r="AK695" s="1230"/>
      <c r="AL695" s="1231"/>
      <c r="AM695" s="1195">
        <f t="shared" si="32"/>
        <v>0.69990435198469636</v>
      </c>
      <c r="AN695" s="1196"/>
      <c r="AO695" s="1197"/>
      <c r="BA695" s="43" t="str">
        <f t="shared" si="26"/>
        <v>N/A</v>
      </c>
      <c r="BB695" s="41"/>
      <c r="BC695" s="41"/>
      <c r="BD695" s="41"/>
      <c r="BE695" s="41"/>
      <c r="BF695" s="41"/>
      <c r="BG695" s="450">
        <f t="shared" si="27"/>
        <v>0</v>
      </c>
      <c r="BH695" s="456">
        <f t="shared" si="28"/>
        <v>0</v>
      </c>
      <c r="BI695" s="458" t="str">
        <f t="shared" si="29"/>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 customHeight="1">
      <c r="B696" s="1286" t="s">
        <v>816</v>
      </c>
      <c r="C696" s="1287"/>
      <c r="D696" s="1287"/>
      <c r="E696" s="1287"/>
      <c r="F696" s="1288"/>
      <c r="G696" s="1232">
        <v>7</v>
      </c>
      <c r="H696" s="1233"/>
      <c r="I696" s="1233"/>
      <c r="J696" s="1234"/>
      <c r="K696" s="1222">
        <v>1080</v>
      </c>
      <c r="L696" s="1223"/>
      <c r="M696" s="1223"/>
      <c r="N696" s="1224"/>
      <c r="O696" s="1225">
        <v>3729</v>
      </c>
      <c r="P696" s="1226"/>
      <c r="Q696" s="1226"/>
      <c r="R696" s="1226"/>
      <c r="S696" s="1227"/>
      <c r="T696" s="1198">
        <f t="shared" si="30"/>
        <v>26103</v>
      </c>
      <c r="U696" s="1199"/>
      <c r="V696" s="1199"/>
      <c r="W696" s="1199"/>
      <c r="X696" s="1200"/>
      <c r="Y696" s="1225">
        <v>136</v>
      </c>
      <c r="Z696" s="1226"/>
      <c r="AA696" s="1226"/>
      <c r="AB696" s="1227"/>
      <c r="AC696" s="1198">
        <f t="shared" si="31"/>
        <v>3865</v>
      </c>
      <c r="AD696" s="1199"/>
      <c r="AE696" s="1199"/>
      <c r="AF696" s="1199"/>
      <c r="AG696" s="1200"/>
      <c r="AH696" s="1229">
        <v>0.8</v>
      </c>
      <c r="AI696" s="1230"/>
      <c r="AJ696" s="1230"/>
      <c r="AK696" s="1230"/>
      <c r="AL696" s="1231"/>
      <c r="AM696" s="1195">
        <f t="shared" si="32"/>
        <v>0.80020703933747417</v>
      </c>
      <c r="AN696" s="1196"/>
      <c r="AO696" s="1197"/>
      <c r="BA696" s="43" t="str">
        <f t="shared" si="26"/>
        <v>N/A</v>
      </c>
      <c r="BB696" s="41"/>
      <c r="BC696" s="41"/>
      <c r="BD696" s="41"/>
      <c r="BE696" s="41"/>
      <c r="BF696" s="41"/>
      <c r="BG696" s="450">
        <f t="shared" si="27"/>
        <v>0</v>
      </c>
      <c r="BH696" s="456">
        <f t="shared" si="28"/>
        <v>0</v>
      </c>
      <c r="BI696" s="458" t="str">
        <f t="shared" si="29"/>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 customHeight="1">
      <c r="B697" s="1286"/>
      <c r="C697" s="1287"/>
      <c r="D697" s="1287"/>
      <c r="E697" s="1287"/>
      <c r="F697" s="1288"/>
      <c r="G697" s="1232"/>
      <c r="H697" s="1233"/>
      <c r="I697" s="1233"/>
      <c r="J697" s="1234"/>
      <c r="K697" s="1222"/>
      <c r="L697" s="1223"/>
      <c r="M697" s="1223"/>
      <c r="N697" s="1224"/>
      <c r="O697" s="1225"/>
      <c r="P697" s="1226"/>
      <c r="Q697" s="1226"/>
      <c r="R697" s="1226"/>
      <c r="S697" s="1227"/>
      <c r="T697" s="1198">
        <f t="shared" si="30"/>
        <v>0</v>
      </c>
      <c r="U697" s="1199"/>
      <c r="V697" s="1199"/>
      <c r="W697" s="1199"/>
      <c r="X697" s="1200"/>
      <c r="Y697" s="1225"/>
      <c r="Z697" s="1226"/>
      <c r="AA697" s="1226"/>
      <c r="AB697" s="1227"/>
      <c r="AC697" s="1198">
        <f t="shared" si="31"/>
        <v>0</v>
      </c>
      <c r="AD697" s="1199"/>
      <c r="AE697" s="1199"/>
      <c r="AF697" s="1199"/>
      <c r="AG697" s="1200"/>
      <c r="AH697" s="1229"/>
      <c r="AI697" s="1230"/>
      <c r="AJ697" s="1230"/>
      <c r="AK697" s="1230"/>
      <c r="AL697" s="1231"/>
      <c r="AM697" s="1195" t="str">
        <f t="shared" si="32"/>
        <v xml:space="preserve"> </v>
      </c>
      <c r="AN697" s="1196"/>
      <c r="AO697" s="1197"/>
      <c r="BA697" s="43" t="str">
        <f t="shared" si="26"/>
        <v>N/A</v>
      </c>
      <c r="BB697" s="41"/>
      <c r="BC697" s="41"/>
      <c r="BD697" s="41"/>
      <c r="BE697" s="41"/>
      <c r="BF697" s="41"/>
      <c r="BG697" s="450">
        <f t="shared" si="27"/>
        <v>0</v>
      </c>
      <c r="BH697" s="456">
        <f t="shared" si="28"/>
        <v>0</v>
      </c>
      <c r="BI697" s="458" t="str">
        <f t="shared" si="29"/>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 customHeight="1">
      <c r="B698" s="1286"/>
      <c r="C698" s="1287"/>
      <c r="D698" s="1287"/>
      <c r="E698" s="1287"/>
      <c r="F698" s="1288"/>
      <c r="G698" s="1232"/>
      <c r="H698" s="1233"/>
      <c r="I698" s="1233"/>
      <c r="J698" s="1234"/>
      <c r="K698" s="1222"/>
      <c r="L698" s="1223"/>
      <c r="M698" s="1223"/>
      <c r="N698" s="1224"/>
      <c r="O698" s="1225"/>
      <c r="P698" s="1226"/>
      <c r="Q698" s="1226"/>
      <c r="R698" s="1226"/>
      <c r="S698" s="1227"/>
      <c r="T698" s="1198">
        <f t="shared" si="30"/>
        <v>0</v>
      </c>
      <c r="U698" s="1199"/>
      <c r="V698" s="1199"/>
      <c r="W698" s="1199"/>
      <c r="X698" s="1200"/>
      <c r="Y698" s="1225"/>
      <c r="Z698" s="1226"/>
      <c r="AA698" s="1226"/>
      <c r="AB698" s="1227"/>
      <c r="AC698" s="1198">
        <f t="shared" si="31"/>
        <v>0</v>
      </c>
      <c r="AD698" s="1199"/>
      <c r="AE698" s="1199"/>
      <c r="AF698" s="1199"/>
      <c r="AG698" s="1200"/>
      <c r="AH698" s="1229"/>
      <c r="AI698" s="1230"/>
      <c r="AJ698" s="1230"/>
      <c r="AK698" s="1230"/>
      <c r="AL698" s="1231"/>
      <c r="AM698" s="1195" t="str">
        <f t="shared" si="32"/>
        <v xml:space="preserve"> </v>
      </c>
      <c r="AN698" s="1196"/>
      <c r="AO698" s="1197"/>
      <c r="BA698" s="43" t="str">
        <f t="shared" si="26"/>
        <v>N/A</v>
      </c>
      <c r="BB698" s="41"/>
      <c r="BC698" s="41"/>
      <c r="BD698" s="41"/>
      <c r="BE698" s="41"/>
      <c r="BF698" s="41"/>
      <c r="BG698" s="450">
        <f t="shared" si="27"/>
        <v>0</v>
      </c>
      <c r="BH698" s="456">
        <f t="shared" si="28"/>
        <v>0</v>
      </c>
      <c r="BI698" s="458" t="str">
        <f t="shared" si="29"/>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 customHeight="1">
      <c r="B699" s="1286"/>
      <c r="C699" s="1287"/>
      <c r="D699" s="1287"/>
      <c r="E699" s="1287"/>
      <c r="F699" s="1288"/>
      <c r="G699" s="1232"/>
      <c r="H699" s="1233"/>
      <c r="I699" s="1233"/>
      <c r="J699" s="1234"/>
      <c r="K699" s="1222"/>
      <c r="L699" s="1223"/>
      <c r="M699" s="1223"/>
      <c r="N699" s="1224"/>
      <c r="O699" s="1225"/>
      <c r="P699" s="1226"/>
      <c r="Q699" s="1226"/>
      <c r="R699" s="1226"/>
      <c r="S699" s="1227"/>
      <c r="T699" s="1198">
        <f t="shared" si="30"/>
        <v>0</v>
      </c>
      <c r="U699" s="1199"/>
      <c r="V699" s="1199"/>
      <c r="W699" s="1199"/>
      <c r="X699" s="1200"/>
      <c r="Y699" s="1225"/>
      <c r="Z699" s="1226"/>
      <c r="AA699" s="1226"/>
      <c r="AB699" s="1227"/>
      <c r="AC699" s="1198">
        <f t="shared" si="31"/>
        <v>0</v>
      </c>
      <c r="AD699" s="1199"/>
      <c r="AE699" s="1199"/>
      <c r="AF699" s="1199"/>
      <c r="AG699" s="1200"/>
      <c r="AH699" s="1229"/>
      <c r="AI699" s="1230"/>
      <c r="AJ699" s="1230"/>
      <c r="AK699" s="1230"/>
      <c r="AL699" s="1231"/>
      <c r="AM699" s="1195" t="str">
        <f t="shared" si="32"/>
        <v xml:space="preserve"> </v>
      </c>
      <c r="AN699" s="1196"/>
      <c r="AO699" s="1197"/>
      <c r="BA699" s="43" t="str">
        <f t="shared" si="26"/>
        <v>N/A</v>
      </c>
      <c r="BB699" s="41"/>
      <c r="BC699" s="41"/>
      <c r="BD699" s="41"/>
      <c r="BE699" s="41"/>
      <c r="BF699" s="41"/>
      <c r="BG699" s="450">
        <f t="shared" si="27"/>
        <v>0</v>
      </c>
      <c r="BH699" s="456">
        <f t="shared" si="28"/>
        <v>0</v>
      </c>
      <c r="BI699" s="458" t="str">
        <f t="shared" si="29"/>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 customHeight="1">
      <c r="B700" s="1286"/>
      <c r="C700" s="1287"/>
      <c r="D700" s="1287"/>
      <c r="E700" s="1287"/>
      <c r="F700" s="1288"/>
      <c r="G700" s="1232"/>
      <c r="H700" s="1233"/>
      <c r="I700" s="1233"/>
      <c r="J700" s="1234"/>
      <c r="K700" s="1222"/>
      <c r="L700" s="1223"/>
      <c r="M700" s="1223"/>
      <c r="N700" s="1224"/>
      <c r="O700" s="1225"/>
      <c r="P700" s="1226"/>
      <c r="Q700" s="1226"/>
      <c r="R700" s="1226"/>
      <c r="S700" s="1227"/>
      <c r="T700" s="1198">
        <f t="shared" si="30"/>
        <v>0</v>
      </c>
      <c r="U700" s="1199"/>
      <c r="V700" s="1199"/>
      <c r="W700" s="1199"/>
      <c r="X700" s="1200"/>
      <c r="Y700" s="1225"/>
      <c r="Z700" s="1226"/>
      <c r="AA700" s="1226"/>
      <c r="AB700" s="1227"/>
      <c r="AC700" s="1198">
        <f t="shared" si="31"/>
        <v>0</v>
      </c>
      <c r="AD700" s="1199"/>
      <c r="AE700" s="1199"/>
      <c r="AF700" s="1199"/>
      <c r="AG700" s="1200"/>
      <c r="AH700" s="1229"/>
      <c r="AI700" s="1230"/>
      <c r="AJ700" s="1230"/>
      <c r="AK700" s="1230"/>
      <c r="AL700" s="1231"/>
      <c r="AM700" s="1195" t="str">
        <f t="shared" si="32"/>
        <v xml:space="preserve"> </v>
      </c>
      <c r="AN700" s="1196"/>
      <c r="AO700" s="1197"/>
      <c r="BA700" s="41"/>
      <c r="BB700" s="41"/>
      <c r="BC700" s="41"/>
      <c r="BD700" s="41"/>
      <c r="BE700" s="41"/>
      <c r="BF700" s="41"/>
      <c r="BG700" s="451">
        <f t="shared" si="27"/>
        <v>0</v>
      </c>
      <c r="BH700" s="457">
        <f t="shared" si="28"/>
        <v>0</v>
      </c>
      <c r="BI700" s="458" t="str">
        <f t="shared" si="29"/>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 customHeight="1">
      <c r="A701" s="41"/>
      <c r="B701" s="1286"/>
      <c r="C701" s="1287"/>
      <c r="D701" s="1287"/>
      <c r="E701" s="1287"/>
      <c r="F701" s="1288"/>
      <c r="G701" s="1232"/>
      <c r="H701" s="1233"/>
      <c r="I701" s="1233"/>
      <c r="J701" s="1234"/>
      <c r="K701" s="1222"/>
      <c r="L701" s="1223"/>
      <c r="M701" s="1223"/>
      <c r="N701" s="1224"/>
      <c r="O701" s="1225"/>
      <c r="P701" s="1226"/>
      <c r="Q701" s="1226"/>
      <c r="R701" s="1226"/>
      <c r="S701" s="1227"/>
      <c r="T701" s="1198">
        <f t="shared" si="30"/>
        <v>0</v>
      </c>
      <c r="U701" s="1199"/>
      <c r="V701" s="1199"/>
      <c r="W701" s="1199"/>
      <c r="X701" s="1200"/>
      <c r="Y701" s="1225"/>
      <c r="Z701" s="1226"/>
      <c r="AA701" s="1226"/>
      <c r="AB701" s="1227"/>
      <c r="AC701" s="1198">
        <f t="shared" si="31"/>
        <v>0</v>
      </c>
      <c r="AD701" s="1199"/>
      <c r="AE701" s="1199"/>
      <c r="AF701" s="1199"/>
      <c r="AG701" s="1200"/>
      <c r="AH701" s="1229"/>
      <c r="AI701" s="1230"/>
      <c r="AJ701" s="1230"/>
      <c r="AK701" s="1230"/>
      <c r="AL701" s="1231"/>
      <c r="AM701" s="1195" t="str">
        <f t="shared" si="32"/>
        <v xml:space="preserve"> </v>
      </c>
      <c r="AN701" s="1196"/>
      <c r="AO701" s="1197"/>
      <c r="BA701" s="41"/>
      <c r="BB701" s="41"/>
      <c r="BC701" s="41"/>
      <c r="BD701" s="41"/>
      <c r="BE701" s="42"/>
      <c r="BF701" s="62" t="s">
        <v>914</v>
      </c>
      <c r="BG701" s="459">
        <f>SUM(BG676:BG700)</f>
        <v>36</v>
      </c>
      <c r="BH701" s="460">
        <f>SUM(BH676:BH700)</f>
        <v>1</v>
      </c>
      <c r="BI701" s="460">
        <f>SUM(BI676:BI700)</f>
        <v>0.47499999999999998</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 customHeight="1">
      <c r="A702" s="41"/>
      <c r="B702" s="1286"/>
      <c r="C702" s="1287"/>
      <c r="D702" s="1287"/>
      <c r="E702" s="1287"/>
      <c r="F702" s="1288"/>
      <c r="G702" s="1232"/>
      <c r="H702" s="1233"/>
      <c r="I702" s="1233"/>
      <c r="J702" s="1234"/>
      <c r="K702" s="1222"/>
      <c r="L702" s="1223"/>
      <c r="M702" s="1223"/>
      <c r="N702" s="1224"/>
      <c r="O702" s="1225"/>
      <c r="P702" s="1226"/>
      <c r="Q702" s="1226"/>
      <c r="R702" s="1226"/>
      <c r="S702" s="1227"/>
      <c r="T702" s="1198">
        <f t="shared" si="30"/>
        <v>0</v>
      </c>
      <c r="U702" s="1199"/>
      <c r="V702" s="1199"/>
      <c r="W702" s="1199"/>
      <c r="X702" s="1200"/>
      <c r="Y702" s="1225"/>
      <c r="Z702" s="1226"/>
      <c r="AA702" s="1226"/>
      <c r="AB702" s="1227"/>
      <c r="AC702" s="1198">
        <f t="shared" si="31"/>
        <v>0</v>
      </c>
      <c r="AD702" s="1199"/>
      <c r="AE702" s="1199"/>
      <c r="AF702" s="1199"/>
      <c r="AG702" s="1200"/>
      <c r="AH702" s="1229"/>
      <c r="AI702" s="1230"/>
      <c r="AJ702" s="1230"/>
      <c r="AK702" s="1230"/>
      <c r="AL702" s="1231"/>
      <c r="AM702" s="1195" t="str">
        <f t="shared" si="32"/>
        <v xml:space="preserve"> </v>
      </c>
      <c r="AN702" s="1196"/>
      <c r="AO702" s="1197"/>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 customHeight="1">
      <c r="A703" s="41"/>
      <c r="B703" s="1286"/>
      <c r="C703" s="1287"/>
      <c r="D703" s="1287"/>
      <c r="E703" s="1287"/>
      <c r="F703" s="1288"/>
      <c r="G703" s="1232"/>
      <c r="H703" s="1233"/>
      <c r="I703" s="1233"/>
      <c r="J703" s="1234"/>
      <c r="K703" s="1222"/>
      <c r="L703" s="1223"/>
      <c r="M703" s="1223"/>
      <c r="N703" s="1224"/>
      <c r="O703" s="1225"/>
      <c r="P703" s="1226"/>
      <c r="Q703" s="1226"/>
      <c r="R703" s="1226"/>
      <c r="S703" s="1227"/>
      <c r="T703" s="1198">
        <f t="shared" si="30"/>
        <v>0</v>
      </c>
      <c r="U703" s="1199"/>
      <c r="V703" s="1199"/>
      <c r="W703" s="1199"/>
      <c r="X703" s="1200"/>
      <c r="Y703" s="1225"/>
      <c r="Z703" s="1226"/>
      <c r="AA703" s="1226"/>
      <c r="AB703" s="1227"/>
      <c r="AC703" s="1198">
        <f t="shared" si="31"/>
        <v>0</v>
      </c>
      <c r="AD703" s="1199"/>
      <c r="AE703" s="1199"/>
      <c r="AF703" s="1199"/>
      <c r="AG703" s="1200"/>
      <c r="AH703" s="1229"/>
      <c r="AI703" s="1230"/>
      <c r="AJ703" s="1230"/>
      <c r="AK703" s="1230"/>
      <c r="AL703" s="1231"/>
      <c r="AM703" s="1195" t="str">
        <f t="shared" si="32"/>
        <v xml:space="preserve"> </v>
      </c>
      <c r="AN703" s="1196"/>
      <c r="AO703" s="1197"/>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 customHeight="1">
      <c r="B704" s="1286"/>
      <c r="C704" s="1287"/>
      <c r="D704" s="1287"/>
      <c r="E704" s="1287"/>
      <c r="F704" s="1288"/>
      <c r="G704" s="1232"/>
      <c r="H704" s="1233"/>
      <c r="I704" s="1233"/>
      <c r="J704" s="1234"/>
      <c r="K704" s="1222"/>
      <c r="L704" s="1223"/>
      <c r="M704" s="1223"/>
      <c r="N704" s="1224"/>
      <c r="O704" s="1225"/>
      <c r="P704" s="1226"/>
      <c r="Q704" s="1226"/>
      <c r="R704" s="1226"/>
      <c r="S704" s="1227"/>
      <c r="T704" s="1198">
        <f t="shared" si="30"/>
        <v>0</v>
      </c>
      <c r="U704" s="1199"/>
      <c r="V704" s="1199"/>
      <c r="W704" s="1199"/>
      <c r="X704" s="1200"/>
      <c r="Y704" s="1225"/>
      <c r="Z704" s="1226"/>
      <c r="AA704" s="1226"/>
      <c r="AB704" s="1227"/>
      <c r="AC704" s="1198">
        <f t="shared" si="31"/>
        <v>0</v>
      </c>
      <c r="AD704" s="1199"/>
      <c r="AE704" s="1199"/>
      <c r="AF704" s="1199"/>
      <c r="AG704" s="1200"/>
      <c r="AH704" s="1229"/>
      <c r="AI704" s="1230"/>
      <c r="AJ704" s="1230"/>
      <c r="AK704" s="1230"/>
      <c r="AL704" s="1231"/>
      <c r="AM704" s="1195" t="str">
        <f t="shared" si="32"/>
        <v xml:space="preserve"> </v>
      </c>
      <c r="AN704" s="1196"/>
      <c r="AO704" s="1197"/>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 customHeight="1">
      <c r="B705" s="1286"/>
      <c r="C705" s="1287"/>
      <c r="D705" s="1287"/>
      <c r="E705" s="1287"/>
      <c r="F705" s="1288"/>
      <c r="G705" s="1232"/>
      <c r="H705" s="1233"/>
      <c r="I705" s="1233"/>
      <c r="J705" s="1234"/>
      <c r="K705" s="1222"/>
      <c r="L705" s="1223"/>
      <c r="M705" s="1223"/>
      <c r="N705" s="1224"/>
      <c r="O705" s="1225"/>
      <c r="P705" s="1226"/>
      <c r="Q705" s="1226"/>
      <c r="R705" s="1226"/>
      <c r="S705" s="1227"/>
      <c r="T705" s="1198">
        <f t="shared" si="30"/>
        <v>0</v>
      </c>
      <c r="U705" s="1199"/>
      <c r="V705" s="1199"/>
      <c r="W705" s="1199"/>
      <c r="X705" s="1200"/>
      <c r="Y705" s="1225"/>
      <c r="Z705" s="1226"/>
      <c r="AA705" s="1226"/>
      <c r="AB705" s="1227"/>
      <c r="AC705" s="1198">
        <f t="shared" si="31"/>
        <v>0</v>
      </c>
      <c r="AD705" s="1199"/>
      <c r="AE705" s="1199"/>
      <c r="AF705" s="1199"/>
      <c r="AG705" s="1200"/>
      <c r="AH705" s="1229"/>
      <c r="AI705" s="1230"/>
      <c r="AJ705" s="1230"/>
      <c r="AK705" s="1230"/>
      <c r="AL705" s="1231"/>
      <c r="AM705" s="1195" t="str">
        <f t="shared" si="32"/>
        <v xml:space="preserve"> </v>
      </c>
      <c r="AN705" s="1196"/>
      <c r="AO705" s="1197"/>
      <c r="BA705" s="41"/>
      <c r="BB705" s="41"/>
      <c r="BC705" s="41"/>
      <c r="BD705" s="41"/>
      <c r="BE705" s="41"/>
      <c r="BF705" s="41"/>
      <c r="BG705" s="852" t="s">
        <v>2090</v>
      </c>
      <c r="BH705" s="853"/>
      <c r="BI705" s="853"/>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 customHeight="1">
      <c r="B706" s="1286"/>
      <c r="C706" s="1287"/>
      <c r="D706" s="1287"/>
      <c r="E706" s="1287"/>
      <c r="F706" s="1288"/>
      <c r="G706" s="1232"/>
      <c r="H706" s="1233"/>
      <c r="I706" s="1233"/>
      <c r="J706" s="1234"/>
      <c r="K706" s="1222"/>
      <c r="L706" s="1223"/>
      <c r="M706" s="1223"/>
      <c r="N706" s="1224"/>
      <c r="O706" s="1225"/>
      <c r="P706" s="1226"/>
      <c r="Q706" s="1226"/>
      <c r="R706" s="1226"/>
      <c r="S706" s="1227"/>
      <c r="T706" s="1198">
        <f t="shared" si="30"/>
        <v>0</v>
      </c>
      <c r="U706" s="1199"/>
      <c r="V706" s="1199"/>
      <c r="W706" s="1199"/>
      <c r="X706" s="1200"/>
      <c r="Y706" s="1225"/>
      <c r="Z706" s="1226"/>
      <c r="AA706" s="1226"/>
      <c r="AB706" s="1227"/>
      <c r="AC706" s="1198">
        <f t="shared" si="31"/>
        <v>0</v>
      </c>
      <c r="AD706" s="1199"/>
      <c r="AE706" s="1199"/>
      <c r="AF706" s="1199"/>
      <c r="AG706" s="1200"/>
      <c r="AH706" s="1229"/>
      <c r="AI706" s="1230"/>
      <c r="AJ706" s="1230"/>
      <c r="AK706" s="1230"/>
      <c r="AL706" s="1231"/>
      <c r="AM706" s="1195" t="str">
        <f t="shared" si="32"/>
        <v xml:space="preserve"> </v>
      </c>
      <c r="AN706" s="1196"/>
      <c r="AO706" s="1197"/>
      <c r="BA706" s="41"/>
      <c r="BB706" s="41"/>
      <c r="BC706" s="41"/>
      <c r="BD706" s="41"/>
      <c r="BE706" s="41"/>
      <c r="BF706" s="41"/>
      <c r="BG706" s="854" t="s">
        <v>1182</v>
      </c>
      <c r="BH706" s="855" t="s">
        <v>1183</v>
      </c>
      <c r="BI706" s="856"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 customHeight="1">
      <c r="B707" s="1286"/>
      <c r="C707" s="1287"/>
      <c r="D707" s="1287"/>
      <c r="E707" s="1287"/>
      <c r="F707" s="1288"/>
      <c r="G707" s="1232"/>
      <c r="H707" s="1233"/>
      <c r="I707" s="1233"/>
      <c r="J707" s="1234"/>
      <c r="K707" s="1222"/>
      <c r="L707" s="1223"/>
      <c r="M707" s="1223"/>
      <c r="N707" s="1224"/>
      <c r="O707" s="1225"/>
      <c r="P707" s="1226"/>
      <c r="Q707" s="1226"/>
      <c r="R707" s="1226"/>
      <c r="S707" s="1227"/>
      <c r="T707" s="1198">
        <f t="shared" si="30"/>
        <v>0</v>
      </c>
      <c r="U707" s="1199"/>
      <c r="V707" s="1199"/>
      <c r="W707" s="1199"/>
      <c r="X707" s="1200"/>
      <c r="Y707" s="1225"/>
      <c r="Z707" s="1226"/>
      <c r="AA707" s="1226"/>
      <c r="AB707" s="1227"/>
      <c r="AC707" s="1198">
        <f t="shared" si="31"/>
        <v>0</v>
      </c>
      <c r="AD707" s="1199"/>
      <c r="AE707" s="1199"/>
      <c r="AF707" s="1199"/>
      <c r="AG707" s="1200"/>
      <c r="AH707" s="1229"/>
      <c r="AI707" s="1230"/>
      <c r="AJ707" s="1230"/>
      <c r="AK707" s="1230"/>
      <c r="AL707" s="1231"/>
      <c r="AM707" s="1195" t="str">
        <f t="shared" si="32"/>
        <v xml:space="preserve"> </v>
      </c>
      <c r="AN707" s="1196"/>
      <c r="AO707" s="1197"/>
      <c r="BA707" s="41"/>
      <c r="BB707" s="41"/>
      <c r="BC707" s="41"/>
      <c r="BD707" s="41"/>
      <c r="BE707" s="41"/>
      <c r="BF707" s="41"/>
      <c r="BG707" s="857">
        <f>G692</f>
        <v>18</v>
      </c>
      <c r="BH707" s="861">
        <f>BG707/$BG$732</f>
        <v>0.5</v>
      </c>
      <c r="BI707" s="862">
        <f>IF(BH707=0," ",BH707*AM692)</f>
        <v>0.14997129735935705</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 customHeight="1">
      <c r="B708" s="1286"/>
      <c r="C708" s="1287"/>
      <c r="D708" s="1287"/>
      <c r="E708" s="1287"/>
      <c r="F708" s="1288"/>
      <c r="G708" s="1232"/>
      <c r="H708" s="1233"/>
      <c r="I708" s="1233"/>
      <c r="J708" s="1234"/>
      <c r="K708" s="1222"/>
      <c r="L708" s="1223"/>
      <c r="M708" s="1223"/>
      <c r="N708" s="1224"/>
      <c r="O708" s="1225"/>
      <c r="P708" s="1226"/>
      <c r="Q708" s="1226"/>
      <c r="R708" s="1226"/>
      <c r="S708" s="1227"/>
      <c r="T708" s="1198">
        <f t="shared" si="30"/>
        <v>0</v>
      </c>
      <c r="U708" s="1199"/>
      <c r="V708" s="1199"/>
      <c r="W708" s="1199"/>
      <c r="X708" s="1200"/>
      <c r="Y708" s="1225"/>
      <c r="Z708" s="1226"/>
      <c r="AA708" s="1226"/>
      <c r="AB708" s="1227"/>
      <c r="AC708" s="1198">
        <f t="shared" si="31"/>
        <v>0</v>
      </c>
      <c r="AD708" s="1199"/>
      <c r="AE708" s="1199"/>
      <c r="AF708" s="1199"/>
      <c r="AG708" s="1200"/>
      <c r="AH708" s="1229"/>
      <c r="AI708" s="1230"/>
      <c r="AJ708" s="1230"/>
      <c r="AK708" s="1230"/>
      <c r="AL708" s="1231"/>
      <c r="AM708" s="1195" t="str">
        <f t="shared" si="32"/>
        <v xml:space="preserve"> </v>
      </c>
      <c r="AN708" s="1196"/>
      <c r="AO708" s="1197"/>
      <c r="BA708" s="41"/>
      <c r="BB708" s="41"/>
      <c r="BC708" s="41"/>
      <c r="BD708" s="41"/>
      <c r="BE708" s="41"/>
      <c r="BF708" s="41"/>
      <c r="BG708" s="857">
        <f t="shared" ref="BG708:BG731" si="33">G693</f>
        <v>2</v>
      </c>
      <c r="BH708" s="861">
        <f t="shared" ref="BH708:BH731" si="34">BG708/$BG$732</f>
        <v>5.5555555555555552E-2</v>
      </c>
      <c r="BI708" s="862">
        <f t="shared" ref="BI708:BI731" si="35">IF(BH708=0," ",BH708*AM693)</f>
        <v>1.6658695998724694E-2</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 customHeight="1">
      <c r="B709" s="1286"/>
      <c r="C709" s="1287"/>
      <c r="D709" s="1287"/>
      <c r="E709" s="1287"/>
      <c r="F709" s="1288"/>
      <c r="G709" s="1232"/>
      <c r="H709" s="1233"/>
      <c r="I709" s="1233"/>
      <c r="J709" s="1234"/>
      <c r="K709" s="1222"/>
      <c r="L709" s="1223"/>
      <c r="M709" s="1223"/>
      <c r="N709" s="1224"/>
      <c r="O709" s="1225"/>
      <c r="P709" s="1226"/>
      <c r="Q709" s="1226"/>
      <c r="R709" s="1226"/>
      <c r="S709" s="1227"/>
      <c r="T709" s="1198">
        <f t="shared" si="30"/>
        <v>0</v>
      </c>
      <c r="U709" s="1199"/>
      <c r="V709" s="1199"/>
      <c r="W709" s="1199"/>
      <c r="X709" s="1200"/>
      <c r="Y709" s="1225"/>
      <c r="Z709" s="1226"/>
      <c r="AA709" s="1226"/>
      <c r="AB709" s="1227"/>
      <c r="AC709" s="1198">
        <f t="shared" si="31"/>
        <v>0</v>
      </c>
      <c r="AD709" s="1199"/>
      <c r="AE709" s="1199"/>
      <c r="AF709" s="1199"/>
      <c r="AG709" s="1200"/>
      <c r="AH709" s="1229"/>
      <c r="AI709" s="1230"/>
      <c r="AJ709" s="1230"/>
      <c r="AK709" s="1230"/>
      <c r="AL709" s="1231"/>
      <c r="AM709" s="1195" t="str">
        <f t="shared" si="32"/>
        <v xml:space="preserve"> </v>
      </c>
      <c r="AN709" s="1196"/>
      <c r="AO709" s="1197"/>
      <c r="BA709" s="43"/>
      <c r="BB709" s="43"/>
      <c r="BC709" s="43"/>
      <c r="BD709" s="43"/>
      <c r="BE709" s="43"/>
      <c r="BF709" s="43"/>
      <c r="BG709" s="857">
        <f t="shared" si="33"/>
        <v>2</v>
      </c>
      <c r="BH709" s="861">
        <f t="shared" si="34"/>
        <v>5.5555555555555552E-2</v>
      </c>
      <c r="BI709" s="862">
        <f t="shared" si="35"/>
        <v>1.6666666666666666E-2</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 customHeight="1">
      <c r="B710" s="1286"/>
      <c r="C710" s="1287"/>
      <c r="D710" s="1287"/>
      <c r="E710" s="1287"/>
      <c r="F710" s="1288"/>
      <c r="G710" s="1232"/>
      <c r="H710" s="1233"/>
      <c r="I710" s="1233"/>
      <c r="J710" s="1234"/>
      <c r="K710" s="1222"/>
      <c r="L710" s="1223"/>
      <c r="M710" s="1223"/>
      <c r="N710" s="1224"/>
      <c r="O710" s="1225"/>
      <c r="P710" s="1226"/>
      <c r="Q710" s="1226"/>
      <c r="R710" s="1226"/>
      <c r="S710" s="1227"/>
      <c r="T710" s="1198">
        <f t="shared" si="30"/>
        <v>0</v>
      </c>
      <c r="U710" s="1199"/>
      <c r="V710" s="1199"/>
      <c r="W710" s="1199"/>
      <c r="X710" s="1200"/>
      <c r="Y710" s="1225"/>
      <c r="Z710" s="1226"/>
      <c r="AA710" s="1226"/>
      <c r="AB710" s="1227"/>
      <c r="AC710" s="1198">
        <f t="shared" si="31"/>
        <v>0</v>
      </c>
      <c r="AD710" s="1199"/>
      <c r="AE710" s="1199"/>
      <c r="AF710" s="1199"/>
      <c r="AG710" s="1200"/>
      <c r="AH710" s="1229"/>
      <c r="AI710" s="1230"/>
      <c r="AJ710" s="1230"/>
      <c r="AK710" s="1230"/>
      <c r="AL710" s="1231"/>
      <c r="AM710" s="1195" t="str">
        <f t="shared" si="32"/>
        <v xml:space="preserve"> </v>
      </c>
      <c r="AN710" s="1196"/>
      <c r="AO710" s="1197"/>
      <c r="BA710" s="43"/>
      <c r="BB710" s="43"/>
      <c r="BC710" s="43"/>
      <c r="BD710" s="43"/>
      <c r="BE710" s="43"/>
      <c r="BF710" s="43"/>
      <c r="BG710" s="857">
        <f t="shared" si="33"/>
        <v>7</v>
      </c>
      <c r="BH710" s="861">
        <f t="shared" si="34"/>
        <v>0.19444444444444445</v>
      </c>
      <c r="BI710" s="862">
        <f t="shared" si="35"/>
        <v>0.13609251288591317</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 customHeight="1">
      <c r="B711" s="1286"/>
      <c r="C711" s="1287"/>
      <c r="D711" s="1287"/>
      <c r="E711" s="1287"/>
      <c r="F711" s="1288"/>
      <c r="G711" s="1232"/>
      <c r="H711" s="1233"/>
      <c r="I711" s="1233"/>
      <c r="J711" s="1234"/>
      <c r="K711" s="1222"/>
      <c r="L711" s="1223"/>
      <c r="M711" s="1223"/>
      <c r="N711" s="1224"/>
      <c r="O711" s="1225"/>
      <c r="P711" s="1226"/>
      <c r="Q711" s="1226"/>
      <c r="R711" s="1226"/>
      <c r="S711" s="1227"/>
      <c r="T711" s="1198">
        <f t="shared" si="30"/>
        <v>0</v>
      </c>
      <c r="U711" s="1199"/>
      <c r="V711" s="1199"/>
      <c r="W711" s="1199"/>
      <c r="X711" s="1200"/>
      <c r="Y711" s="1225"/>
      <c r="Z711" s="1226"/>
      <c r="AA711" s="1226"/>
      <c r="AB711" s="1227"/>
      <c r="AC711" s="1198">
        <f t="shared" si="31"/>
        <v>0</v>
      </c>
      <c r="AD711" s="1199"/>
      <c r="AE711" s="1199"/>
      <c r="AF711" s="1199"/>
      <c r="AG711" s="1200"/>
      <c r="AH711" s="1229"/>
      <c r="AI711" s="1230"/>
      <c r="AJ711" s="1230"/>
      <c r="AK711" s="1230"/>
      <c r="AL711" s="1231"/>
      <c r="AM711" s="1195" t="str">
        <f t="shared" si="32"/>
        <v xml:space="preserve"> </v>
      </c>
      <c r="AN711" s="1196"/>
      <c r="AO711" s="1197"/>
      <c r="BA711" s="43"/>
      <c r="BB711" s="43"/>
      <c r="BC711" s="43"/>
      <c r="BD711" s="43"/>
      <c r="BE711" s="43"/>
      <c r="BF711" s="43"/>
      <c r="BG711" s="857">
        <f t="shared" si="33"/>
        <v>7</v>
      </c>
      <c r="BH711" s="861">
        <f t="shared" si="34"/>
        <v>0.19444444444444445</v>
      </c>
      <c r="BI711" s="862">
        <f t="shared" si="35"/>
        <v>0.15559581320450888</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 customHeight="1">
      <c r="B712" s="1286"/>
      <c r="C712" s="1287"/>
      <c r="D712" s="1287"/>
      <c r="E712" s="1287"/>
      <c r="F712" s="1288"/>
      <c r="G712" s="1232"/>
      <c r="H712" s="1233"/>
      <c r="I712" s="1233"/>
      <c r="J712" s="1234"/>
      <c r="K712" s="1222"/>
      <c r="L712" s="1223"/>
      <c r="M712" s="1223"/>
      <c r="N712" s="1224"/>
      <c r="O712" s="1225"/>
      <c r="P712" s="1226"/>
      <c r="Q712" s="1226"/>
      <c r="R712" s="1226"/>
      <c r="S712" s="1227"/>
      <c r="T712" s="1198">
        <f t="shared" si="30"/>
        <v>0</v>
      </c>
      <c r="U712" s="1199"/>
      <c r="V712" s="1199"/>
      <c r="W712" s="1199"/>
      <c r="X712" s="1200"/>
      <c r="Y712" s="1225"/>
      <c r="Z712" s="1226"/>
      <c r="AA712" s="1226"/>
      <c r="AB712" s="1227"/>
      <c r="AC712" s="1198">
        <f t="shared" si="31"/>
        <v>0</v>
      </c>
      <c r="AD712" s="1199"/>
      <c r="AE712" s="1199"/>
      <c r="AF712" s="1199"/>
      <c r="AG712" s="1200"/>
      <c r="AH712" s="1229"/>
      <c r="AI712" s="1230"/>
      <c r="AJ712" s="1230"/>
      <c r="AK712" s="1230"/>
      <c r="AL712" s="1231"/>
      <c r="AM712" s="1195" t="str">
        <f t="shared" si="32"/>
        <v xml:space="preserve"> </v>
      </c>
      <c r="AN712" s="1196"/>
      <c r="AO712" s="1197"/>
      <c r="BA712" s="43"/>
      <c r="BB712" s="43"/>
      <c r="BC712" s="43"/>
      <c r="BD712" s="43"/>
      <c r="BE712" s="43"/>
      <c r="BF712" s="43"/>
      <c r="BG712" s="857">
        <f t="shared" si="33"/>
        <v>0</v>
      </c>
      <c r="BH712" s="861">
        <f t="shared" si="34"/>
        <v>0</v>
      </c>
      <c r="BI712" s="862" t="str">
        <f t="shared" si="35"/>
        <v xml:space="preserve"> </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 customHeight="1">
      <c r="B713" s="1286"/>
      <c r="C713" s="1287"/>
      <c r="D713" s="1287"/>
      <c r="E713" s="1287"/>
      <c r="F713" s="1288"/>
      <c r="G713" s="1232"/>
      <c r="H713" s="1233"/>
      <c r="I713" s="1233"/>
      <c r="J713" s="1234"/>
      <c r="K713" s="1222"/>
      <c r="L713" s="1223"/>
      <c r="M713" s="1223"/>
      <c r="N713" s="1224"/>
      <c r="O713" s="1225"/>
      <c r="P713" s="1226"/>
      <c r="Q713" s="1226"/>
      <c r="R713" s="1226"/>
      <c r="S713" s="1227"/>
      <c r="T713" s="1198">
        <f t="shared" si="30"/>
        <v>0</v>
      </c>
      <c r="U713" s="1199"/>
      <c r="V713" s="1199"/>
      <c r="W713" s="1199"/>
      <c r="X713" s="1200"/>
      <c r="Y713" s="1225"/>
      <c r="Z713" s="1226"/>
      <c r="AA713" s="1226"/>
      <c r="AB713" s="1227"/>
      <c r="AC713" s="1198">
        <f t="shared" si="31"/>
        <v>0</v>
      </c>
      <c r="AD713" s="1199"/>
      <c r="AE713" s="1199"/>
      <c r="AF713" s="1199"/>
      <c r="AG713" s="1200"/>
      <c r="AH713" s="1229"/>
      <c r="AI713" s="1230"/>
      <c r="AJ713" s="1230"/>
      <c r="AK713" s="1230"/>
      <c r="AL713" s="1231"/>
      <c r="AM713" s="1195" t="str">
        <f t="shared" si="32"/>
        <v xml:space="preserve"> </v>
      </c>
      <c r="AN713" s="1196"/>
      <c r="AO713" s="1197"/>
      <c r="BA713" s="43"/>
      <c r="BB713" s="43"/>
      <c r="BC713" s="43"/>
      <c r="BD713" s="43"/>
      <c r="BE713" s="43"/>
      <c r="BF713" s="43"/>
      <c r="BG713" s="857">
        <f t="shared" si="33"/>
        <v>0</v>
      </c>
      <c r="BH713" s="861">
        <f t="shared" si="34"/>
        <v>0</v>
      </c>
      <c r="BI713" s="862" t="str">
        <f t="shared" si="35"/>
        <v xml:space="preserve"> </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 customHeight="1">
      <c r="B714" s="1286"/>
      <c r="C714" s="1287"/>
      <c r="D714" s="1287"/>
      <c r="E714" s="1287"/>
      <c r="F714" s="1288"/>
      <c r="G714" s="1232"/>
      <c r="H714" s="1233"/>
      <c r="I714" s="1233"/>
      <c r="J714" s="1234"/>
      <c r="K714" s="1222"/>
      <c r="L714" s="1223"/>
      <c r="M714" s="1223"/>
      <c r="N714" s="1224"/>
      <c r="O714" s="1225"/>
      <c r="P714" s="1226"/>
      <c r="Q714" s="1226"/>
      <c r="R714" s="1226"/>
      <c r="S714" s="1227"/>
      <c r="T714" s="1198">
        <f t="shared" si="30"/>
        <v>0</v>
      </c>
      <c r="U714" s="1199"/>
      <c r="V714" s="1199"/>
      <c r="W714" s="1199"/>
      <c r="X714" s="1200"/>
      <c r="Y714" s="1225"/>
      <c r="Z714" s="1226"/>
      <c r="AA714" s="1226"/>
      <c r="AB714" s="1227"/>
      <c r="AC714" s="1198">
        <f t="shared" si="31"/>
        <v>0</v>
      </c>
      <c r="AD714" s="1199"/>
      <c r="AE714" s="1199"/>
      <c r="AF714" s="1199"/>
      <c r="AG714" s="1200"/>
      <c r="AH714" s="1229"/>
      <c r="AI714" s="1230"/>
      <c r="AJ714" s="1230"/>
      <c r="AK714" s="1230"/>
      <c r="AL714" s="1231"/>
      <c r="AM714" s="1195" t="str">
        <f t="shared" si="32"/>
        <v xml:space="preserve"> </v>
      </c>
      <c r="AN714" s="1196"/>
      <c r="AO714" s="1197"/>
      <c r="BA714" s="3"/>
      <c r="BB714" s="41"/>
      <c r="BC714" s="41"/>
      <c r="BD714" s="41"/>
      <c r="BE714" s="43"/>
      <c r="BF714" s="43"/>
      <c r="BG714" s="857">
        <f t="shared" si="33"/>
        <v>0</v>
      </c>
      <c r="BH714" s="861">
        <f t="shared" si="34"/>
        <v>0</v>
      </c>
      <c r="BI714" s="862" t="str">
        <f t="shared" si="35"/>
        <v xml:space="preserve"> </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 customHeight="1">
      <c r="B715" s="1286"/>
      <c r="C715" s="1287"/>
      <c r="D715" s="1287"/>
      <c r="E715" s="1287"/>
      <c r="F715" s="1288"/>
      <c r="G715" s="1232"/>
      <c r="H715" s="1233"/>
      <c r="I715" s="1233"/>
      <c r="J715" s="1234"/>
      <c r="K715" s="1222"/>
      <c r="L715" s="1223"/>
      <c r="M715" s="1223"/>
      <c r="N715" s="1224"/>
      <c r="O715" s="1225"/>
      <c r="P715" s="1226"/>
      <c r="Q715" s="1226"/>
      <c r="R715" s="1226"/>
      <c r="S715" s="1227"/>
      <c r="T715" s="1198">
        <f t="shared" si="30"/>
        <v>0</v>
      </c>
      <c r="U715" s="1199"/>
      <c r="V715" s="1199"/>
      <c r="W715" s="1199"/>
      <c r="X715" s="1200"/>
      <c r="Y715" s="1225"/>
      <c r="Z715" s="1226"/>
      <c r="AA715" s="1226"/>
      <c r="AB715" s="1227"/>
      <c r="AC715" s="1198">
        <f t="shared" si="31"/>
        <v>0</v>
      </c>
      <c r="AD715" s="1199"/>
      <c r="AE715" s="1199"/>
      <c r="AF715" s="1199"/>
      <c r="AG715" s="1200"/>
      <c r="AH715" s="1229"/>
      <c r="AI715" s="1230"/>
      <c r="AJ715" s="1230"/>
      <c r="AK715" s="1230"/>
      <c r="AL715" s="1231"/>
      <c r="AM715" s="1195" t="str">
        <f t="shared" si="32"/>
        <v xml:space="preserve"> </v>
      </c>
      <c r="AN715" s="1196"/>
      <c r="AO715" s="1197"/>
      <c r="BA715" s="41"/>
      <c r="BB715" s="41"/>
      <c r="BC715" s="41"/>
      <c r="BD715" s="41"/>
      <c r="BE715" s="43"/>
      <c r="BF715" s="43"/>
      <c r="BG715" s="857">
        <f t="shared" si="33"/>
        <v>0</v>
      </c>
      <c r="BH715" s="861">
        <f t="shared" si="34"/>
        <v>0</v>
      </c>
      <c r="BI715" s="862" t="str">
        <f t="shared" si="35"/>
        <v xml:space="preserve"> </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 customHeight="1">
      <c r="B716" s="1286"/>
      <c r="C716" s="1287"/>
      <c r="D716" s="1287"/>
      <c r="E716" s="1287"/>
      <c r="F716" s="1288"/>
      <c r="G716" s="1232"/>
      <c r="H716" s="1233"/>
      <c r="I716" s="1233"/>
      <c r="J716" s="1234"/>
      <c r="K716" s="1222"/>
      <c r="L716" s="1223"/>
      <c r="M716" s="1223"/>
      <c r="N716" s="1224"/>
      <c r="O716" s="1225"/>
      <c r="P716" s="1226"/>
      <c r="Q716" s="1226"/>
      <c r="R716" s="1226"/>
      <c r="S716" s="1227"/>
      <c r="T716" s="1198">
        <f t="shared" si="30"/>
        <v>0</v>
      </c>
      <c r="U716" s="1199"/>
      <c r="V716" s="1199"/>
      <c r="W716" s="1199"/>
      <c r="X716" s="1200"/>
      <c r="Y716" s="1225"/>
      <c r="Z716" s="1226"/>
      <c r="AA716" s="1226"/>
      <c r="AB716" s="1227"/>
      <c r="AC716" s="1198">
        <f t="shared" si="31"/>
        <v>0</v>
      </c>
      <c r="AD716" s="1199"/>
      <c r="AE716" s="1199"/>
      <c r="AF716" s="1199"/>
      <c r="AG716" s="1200"/>
      <c r="AH716" s="1229"/>
      <c r="AI716" s="1230"/>
      <c r="AJ716" s="1230"/>
      <c r="AK716" s="1230"/>
      <c r="AL716" s="1231"/>
      <c r="AM716" s="1195" t="str">
        <f t="shared" si="32"/>
        <v xml:space="preserve"> </v>
      </c>
      <c r="AN716" s="1196"/>
      <c r="AO716" s="1197"/>
      <c r="BA716" s="41"/>
      <c r="BB716" s="41"/>
      <c r="BC716" s="41"/>
      <c r="BD716" s="41"/>
      <c r="BE716" s="43"/>
      <c r="BF716" s="43"/>
      <c r="BG716" s="857">
        <f t="shared" si="33"/>
        <v>0</v>
      </c>
      <c r="BH716" s="861">
        <f t="shared" si="34"/>
        <v>0</v>
      </c>
      <c r="BI716" s="862" t="str">
        <f t="shared" si="35"/>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 customHeight="1">
      <c r="B717" s="1144" t="s">
        <v>916</v>
      </c>
      <c r="C717" s="1145"/>
      <c r="D717" s="1145"/>
      <c r="E717" s="1145"/>
      <c r="F717" s="1146"/>
      <c r="G717" s="1499">
        <f>SUM(G692:J716)</f>
        <v>36</v>
      </c>
      <c r="H717" s="1500"/>
      <c r="I717" s="1500"/>
      <c r="J717" s="1501"/>
      <c r="O717" s="434" t="s">
        <v>915</v>
      </c>
      <c r="P717" s="168"/>
      <c r="Q717" s="168"/>
      <c r="R717" s="168"/>
      <c r="S717" s="848"/>
      <c r="T717" s="1198">
        <f>SUM(T692:X716)</f>
        <v>68259</v>
      </c>
      <c r="U717" s="1199"/>
      <c r="V717" s="1199"/>
      <c r="W717" s="1199"/>
      <c r="X717" s="1200"/>
      <c r="AC717" s="849" t="s">
        <v>1185</v>
      </c>
      <c r="AD717" s="850"/>
      <c r="AE717" s="850"/>
      <c r="AF717" s="850"/>
      <c r="AG717" s="851"/>
      <c r="AH717" s="1201">
        <f>BI701</f>
        <v>0.47499999999999998</v>
      </c>
      <c r="AI717" s="1202"/>
      <c r="AJ717" s="1202"/>
      <c r="AK717" s="1202"/>
      <c r="AL717" s="1203"/>
      <c r="AM717" s="1201">
        <f>BI732</f>
        <v>0.47498498611517048</v>
      </c>
      <c r="AN717" s="1202"/>
      <c r="AO717" s="1203"/>
      <c r="BA717" s="41"/>
      <c r="BB717" s="41"/>
      <c r="BC717" s="41"/>
      <c r="BD717" s="41"/>
      <c r="BE717" s="43"/>
      <c r="BF717" s="43"/>
      <c r="BG717" s="857">
        <f t="shared" si="33"/>
        <v>0</v>
      </c>
      <c r="BH717" s="861">
        <f t="shared" si="34"/>
        <v>0</v>
      </c>
      <c r="BI717" s="862" t="str">
        <f t="shared" si="35"/>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 customHeight="1">
      <c r="B718" s="62"/>
      <c r="C718" s="1465" t="s">
        <v>2156</v>
      </c>
      <c r="D718" s="1465"/>
      <c r="E718" s="1465"/>
      <c r="F718" s="1465"/>
      <c r="G718" s="1465"/>
      <c r="H718" s="1465"/>
      <c r="I718" s="1465"/>
      <c r="J718" s="1465"/>
      <c r="K718" s="1465"/>
      <c r="L718" s="1465"/>
      <c r="M718" s="1465"/>
      <c r="N718" s="1465"/>
      <c r="O718" s="1465"/>
      <c r="P718" s="1465"/>
      <c r="Q718" s="1465"/>
      <c r="R718" s="1465"/>
      <c r="S718" s="1465"/>
      <c r="T718" s="1465"/>
      <c r="U718" s="1465"/>
      <c r="V718" s="1465"/>
      <c r="W718" s="1465"/>
      <c r="X718" s="1465"/>
      <c r="Y718" s="1465"/>
      <c r="Z718" s="1465"/>
      <c r="AA718" s="1465"/>
      <c r="AB718" s="1465"/>
      <c r="AC718" s="1465"/>
      <c r="AD718" s="1465"/>
      <c r="AE718" s="1465"/>
      <c r="AF718" s="1465"/>
      <c r="AG718" s="1465"/>
      <c r="AH718" s="1465"/>
      <c r="AL718" s="41"/>
      <c r="AM718" s="43"/>
      <c r="BA718" s="41"/>
      <c r="BB718" s="41"/>
      <c r="BC718" s="41"/>
      <c r="BD718" s="41"/>
      <c r="BE718" s="41"/>
      <c r="BF718" s="41"/>
      <c r="BG718" s="857">
        <f t="shared" si="33"/>
        <v>0</v>
      </c>
      <c r="BH718" s="861">
        <f t="shared" si="34"/>
        <v>0</v>
      </c>
      <c r="BI718" s="862" t="str">
        <f t="shared" si="35"/>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 customHeight="1">
      <c r="C719" s="1465"/>
      <c r="D719" s="1465"/>
      <c r="E719" s="1465"/>
      <c r="F719" s="1465"/>
      <c r="G719" s="1465"/>
      <c r="H719" s="1465"/>
      <c r="I719" s="1465"/>
      <c r="J719" s="1465"/>
      <c r="K719" s="1465"/>
      <c r="L719" s="1465"/>
      <c r="M719" s="1465"/>
      <c r="N719" s="1465"/>
      <c r="O719" s="1465"/>
      <c r="P719" s="1465"/>
      <c r="Q719" s="1465"/>
      <c r="R719" s="1465"/>
      <c r="S719" s="1465"/>
      <c r="T719" s="1465"/>
      <c r="U719" s="1465"/>
      <c r="V719" s="1465"/>
      <c r="W719" s="1465"/>
      <c r="X719" s="1465"/>
      <c r="Y719" s="1465"/>
      <c r="Z719" s="1465"/>
      <c r="AA719" s="1465"/>
      <c r="AB719" s="1465"/>
      <c r="AC719" s="1465"/>
      <c r="AD719" s="1465"/>
      <c r="AE719" s="1465"/>
      <c r="AF719" s="1465"/>
      <c r="AG719" s="1465"/>
      <c r="AH719" s="1465"/>
      <c r="AL719" s="41"/>
      <c r="AM719" s="41"/>
      <c r="BA719" s="41"/>
      <c r="BB719" s="41"/>
      <c r="BC719" s="41"/>
      <c r="BD719" s="41"/>
      <c r="BE719" s="41"/>
      <c r="BF719" s="41"/>
      <c r="BG719" s="857">
        <f t="shared" si="33"/>
        <v>0</v>
      </c>
      <c r="BH719" s="861">
        <f t="shared" si="34"/>
        <v>0</v>
      </c>
      <c r="BI719" s="862" t="str">
        <f t="shared" si="35"/>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 customHeight="1">
      <c r="C720" s="270" t="s">
        <v>2157</v>
      </c>
      <c r="D720" s="928"/>
      <c r="E720" s="928"/>
      <c r="F720" s="928"/>
      <c r="G720" s="929"/>
      <c r="H720" s="929"/>
      <c r="I720" s="929"/>
      <c r="J720" s="929"/>
      <c r="K720" s="928"/>
      <c r="L720" s="928"/>
      <c r="M720" s="928"/>
      <c r="N720" s="928"/>
      <c r="O720" s="1504">
        <f>CQ615</f>
        <v>63</v>
      </c>
      <c r="P720" s="1504"/>
      <c r="Q720" s="1504"/>
      <c r="R720" s="1504"/>
      <c r="S720" s="930"/>
      <c r="T720" s="930"/>
      <c r="U720" s="270" t="s">
        <v>2158</v>
      </c>
      <c r="V720" s="928"/>
      <c r="W720" s="928"/>
      <c r="X720" s="928"/>
      <c r="Y720" s="929"/>
      <c r="Z720" s="929"/>
      <c r="AA720" s="929"/>
      <c r="AB720" s="929"/>
      <c r="AC720" s="928"/>
      <c r="AD720" s="928"/>
      <c r="AE720" s="928"/>
      <c r="AF720" s="928"/>
      <c r="AG720" s="1498">
        <v>18</v>
      </c>
      <c r="AH720" s="1498"/>
      <c r="AI720" s="1498"/>
      <c r="AJ720" s="1498"/>
      <c r="AK720" s="41"/>
      <c r="AL720" s="41"/>
      <c r="AM720" s="41"/>
      <c r="BA720" s="41"/>
      <c r="BB720" s="41"/>
      <c r="BC720" s="41"/>
      <c r="BD720" s="41"/>
      <c r="BE720" s="41"/>
      <c r="BF720" s="41"/>
      <c r="BG720" s="857">
        <f t="shared" si="33"/>
        <v>0</v>
      </c>
      <c r="BH720" s="861">
        <f t="shared" si="34"/>
        <v>0</v>
      </c>
      <c r="BI720" s="862" t="str">
        <f t="shared" si="35"/>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7">
        <f t="shared" si="33"/>
        <v>0</v>
      </c>
      <c r="BH721" s="861">
        <f t="shared" si="34"/>
        <v>0</v>
      </c>
      <c r="BI721" s="862" t="str">
        <f t="shared" si="35"/>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 customHeight="1">
      <c r="B722" s="931"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8" t="s">
        <v>131</v>
      </c>
      <c r="AA722" s="1228"/>
      <c r="AB722" s="1228"/>
      <c r="AF722" s="365"/>
      <c r="AG722" s="383"/>
      <c r="AH722" s="383"/>
      <c r="AL722" s="41"/>
      <c r="AM722" s="41"/>
      <c r="BA722" s="41"/>
      <c r="BB722" s="41"/>
      <c r="BC722" s="41"/>
      <c r="BD722" s="41"/>
      <c r="BE722" s="41"/>
      <c r="BF722" s="41"/>
      <c r="BG722" s="857">
        <f t="shared" si="33"/>
        <v>0</v>
      </c>
      <c r="BH722" s="861">
        <f t="shared" si="34"/>
        <v>0</v>
      </c>
      <c r="BI722" s="862" t="str">
        <f t="shared" si="35"/>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 customHeight="1">
      <c r="B723" s="981" t="s">
        <v>2154</v>
      </c>
      <c r="C723" s="981"/>
      <c r="D723" s="981"/>
      <c r="E723" s="981"/>
      <c r="F723" s="981"/>
      <c r="G723" s="981"/>
      <c r="H723" s="981"/>
      <c r="I723" s="981"/>
      <c r="J723" s="981"/>
      <c r="K723" s="981"/>
      <c r="L723" s="981"/>
      <c r="M723" s="981"/>
      <c r="N723" s="981"/>
      <c r="O723" s="981"/>
      <c r="P723" s="981"/>
      <c r="Q723" s="981"/>
      <c r="R723" s="981"/>
      <c r="S723" s="981"/>
      <c r="T723" s="981"/>
      <c r="U723" s="981"/>
      <c r="V723" s="981"/>
      <c r="W723" s="981"/>
      <c r="X723" s="981"/>
      <c r="Y723" s="981"/>
      <c r="Z723" s="981"/>
      <c r="AA723" s="981"/>
      <c r="AB723" s="981"/>
      <c r="AC723" s="981"/>
      <c r="AD723" s="981"/>
      <c r="AE723" s="981"/>
      <c r="AF723" s="981"/>
      <c r="AG723" s="981"/>
      <c r="AH723" s="981"/>
      <c r="AI723" s="981"/>
      <c r="AJ723" s="981"/>
      <c r="AK723" s="981"/>
      <c r="AL723" s="981"/>
      <c r="AM723" s="41"/>
      <c r="BA723" s="41"/>
      <c r="BB723" s="41"/>
      <c r="BC723" s="41"/>
      <c r="BD723" s="41"/>
      <c r="BE723" s="41"/>
      <c r="BF723" s="41"/>
      <c r="BG723" s="857">
        <f t="shared" si="33"/>
        <v>0</v>
      </c>
      <c r="BH723" s="861">
        <f t="shared" si="34"/>
        <v>0</v>
      </c>
      <c r="BI723" s="862" t="str">
        <f t="shared" si="35"/>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1"/>
      <c r="C724" s="981"/>
      <c r="D724" s="981"/>
      <c r="E724" s="981"/>
      <c r="F724" s="981"/>
      <c r="G724" s="981"/>
      <c r="H724" s="981"/>
      <c r="I724" s="981"/>
      <c r="J724" s="981"/>
      <c r="K724" s="981"/>
      <c r="L724" s="981"/>
      <c r="M724" s="981"/>
      <c r="N724" s="981"/>
      <c r="O724" s="981"/>
      <c r="P724" s="981"/>
      <c r="Q724" s="981"/>
      <c r="R724" s="981"/>
      <c r="S724" s="981"/>
      <c r="T724" s="981"/>
      <c r="U724" s="981"/>
      <c r="V724" s="981"/>
      <c r="W724" s="981"/>
      <c r="X724" s="981"/>
      <c r="Y724" s="981"/>
      <c r="Z724" s="981"/>
      <c r="AA724" s="981"/>
      <c r="AB724" s="981"/>
      <c r="AC724" s="981"/>
      <c r="AD724" s="981"/>
      <c r="AE724" s="981"/>
      <c r="AF724" s="981"/>
      <c r="AG724" s="981"/>
      <c r="AH724" s="981"/>
      <c r="AI724" s="981"/>
      <c r="AJ724" s="981"/>
      <c r="AK724" s="981"/>
      <c r="AL724" s="981"/>
      <c r="AM724" s="41"/>
      <c r="BA724" s="41"/>
      <c r="BB724" s="41"/>
      <c r="BC724" s="41"/>
      <c r="BD724" s="41"/>
      <c r="BE724" s="41"/>
      <c r="BF724" s="41"/>
      <c r="BG724" s="857">
        <f t="shared" si="33"/>
        <v>0</v>
      </c>
      <c r="BH724" s="861">
        <f t="shared" si="34"/>
        <v>0</v>
      </c>
      <c r="BI724" s="862" t="str">
        <f t="shared" si="35"/>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 customHeight="1">
      <c r="A725" s="3" t="s">
        <v>8</v>
      </c>
      <c r="B725" s="62"/>
      <c r="C725" s="63" t="s">
        <v>377</v>
      </c>
      <c r="D725" s="926"/>
      <c r="E725" s="926"/>
      <c r="F725" s="926"/>
      <c r="G725" s="926"/>
      <c r="H725" s="926"/>
      <c r="I725" s="926"/>
      <c r="J725" s="926"/>
      <c r="K725" s="926"/>
      <c r="L725" s="926"/>
      <c r="M725" s="926"/>
      <c r="N725" s="926"/>
      <c r="O725" s="926"/>
      <c r="P725" s="926"/>
      <c r="Q725" s="926"/>
      <c r="R725" s="926"/>
      <c r="S725" s="926"/>
      <c r="T725" s="926"/>
      <c r="U725" s="926"/>
      <c r="V725" s="926"/>
      <c r="W725" s="926"/>
      <c r="X725" s="926"/>
      <c r="Y725" s="926"/>
      <c r="Z725" s="926"/>
      <c r="AA725" s="926"/>
      <c r="AB725" s="926"/>
      <c r="AC725" s="926"/>
      <c r="AD725" s="926"/>
      <c r="AE725" s="926"/>
      <c r="AF725" s="926"/>
      <c r="AG725" s="926"/>
      <c r="AH725" s="926"/>
      <c r="AI725" s="926"/>
      <c r="AJ725" s="926"/>
      <c r="AK725" s="926"/>
      <c r="AM725" s="41"/>
      <c r="BA725" s="41"/>
      <c r="BB725" s="41"/>
      <c r="BC725" s="41"/>
      <c r="BD725" s="41"/>
      <c r="BE725" s="41"/>
      <c r="BF725" s="41"/>
      <c r="BG725" s="857">
        <f t="shared" si="33"/>
        <v>0</v>
      </c>
      <c r="BH725" s="861">
        <f t="shared" si="34"/>
        <v>0</v>
      </c>
      <c r="BI725" s="862" t="str">
        <f t="shared" si="35"/>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 customHeight="1">
      <c r="A726" s="3"/>
      <c r="B726" s="62"/>
      <c r="C726" s="981" t="s">
        <v>1584</v>
      </c>
      <c r="D726" s="981"/>
      <c r="E726" s="981"/>
      <c r="F726" s="981"/>
      <c r="G726" s="981"/>
      <c r="H726" s="981"/>
      <c r="I726" s="981"/>
      <c r="J726" s="981"/>
      <c r="K726" s="981"/>
      <c r="L726" s="981"/>
      <c r="M726" s="981"/>
      <c r="N726" s="981"/>
      <c r="O726" s="981"/>
      <c r="P726" s="981"/>
      <c r="Q726" s="981"/>
      <c r="R726" s="981"/>
      <c r="S726" s="981"/>
      <c r="T726" s="981"/>
      <c r="U726" s="981"/>
      <c r="V726" s="981"/>
      <c r="W726" s="981"/>
      <c r="X726" s="981"/>
      <c r="Y726" s="981"/>
      <c r="Z726" s="981"/>
      <c r="AA726" s="981"/>
      <c r="AB726" s="981"/>
      <c r="AC726" s="981"/>
      <c r="AD726" s="981"/>
      <c r="AE726" s="981"/>
      <c r="AF726" s="981"/>
      <c r="AG726" s="981"/>
      <c r="AH726" s="981"/>
      <c r="AI726" s="981"/>
      <c r="AJ726" s="981"/>
      <c r="AK726" s="981"/>
      <c r="AL726" s="981"/>
      <c r="AM726" s="981"/>
      <c r="BA726" s="41"/>
      <c r="BB726" s="41"/>
      <c r="BC726" s="41"/>
      <c r="BD726" s="41"/>
      <c r="BE726" s="41"/>
      <c r="BF726" s="41"/>
      <c r="BG726" s="857">
        <f t="shared" si="33"/>
        <v>0</v>
      </c>
      <c r="BH726" s="861">
        <f t="shared" si="34"/>
        <v>0</v>
      </c>
      <c r="BI726" s="862" t="str">
        <f t="shared" si="35"/>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 customHeight="1">
      <c r="A727" s="3"/>
      <c r="B727" s="62"/>
      <c r="C727" s="981"/>
      <c r="D727" s="981"/>
      <c r="E727" s="981"/>
      <c r="F727" s="981"/>
      <c r="G727" s="981"/>
      <c r="H727" s="981"/>
      <c r="I727" s="981"/>
      <c r="J727" s="981"/>
      <c r="K727" s="981"/>
      <c r="L727" s="981"/>
      <c r="M727" s="981"/>
      <c r="N727" s="981"/>
      <c r="O727" s="981"/>
      <c r="P727" s="981"/>
      <c r="Q727" s="981"/>
      <c r="R727" s="981"/>
      <c r="S727" s="981"/>
      <c r="T727" s="981"/>
      <c r="U727" s="981"/>
      <c r="V727" s="981"/>
      <c r="W727" s="981"/>
      <c r="X727" s="981"/>
      <c r="Y727" s="981"/>
      <c r="Z727" s="981"/>
      <c r="AA727" s="981"/>
      <c r="AB727" s="981"/>
      <c r="AC727" s="981"/>
      <c r="AD727" s="981"/>
      <c r="AE727" s="981"/>
      <c r="AF727" s="981"/>
      <c r="AG727" s="981"/>
      <c r="AH727" s="981"/>
      <c r="AI727" s="981"/>
      <c r="AJ727" s="981"/>
      <c r="AK727" s="981"/>
      <c r="AL727" s="981"/>
      <c r="AM727" s="981"/>
      <c r="BA727" s="41"/>
      <c r="BB727" s="41"/>
      <c r="BC727" s="41"/>
      <c r="BD727" s="41"/>
      <c r="BE727" s="41"/>
      <c r="BF727" s="41"/>
      <c r="BG727" s="857">
        <f t="shared" si="33"/>
        <v>0</v>
      </c>
      <c r="BH727" s="861">
        <f t="shared" si="34"/>
        <v>0</v>
      </c>
      <c r="BI727" s="862" t="str">
        <f t="shared" si="35"/>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 customHeight="1">
      <c r="A728" s="3"/>
      <c r="B728" s="62"/>
      <c r="C728" s="981"/>
      <c r="D728" s="981"/>
      <c r="E728" s="981"/>
      <c r="F728" s="981"/>
      <c r="G728" s="981"/>
      <c r="H728" s="981"/>
      <c r="I728" s="981"/>
      <c r="J728" s="981"/>
      <c r="K728" s="981"/>
      <c r="L728" s="981"/>
      <c r="M728" s="981"/>
      <c r="N728" s="981"/>
      <c r="O728" s="981"/>
      <c r="P728" s="981"/>
      <c r="Q728" s="981"/>
      <c r="R728" s="981"/>
      <c r="S728" s="981"/>
      <c r="T728" s="981"/>
      <c r="U728" s="981"/>
      <c r="V728" s="981"/>
      <c r="W728" s="981"/>
      <c r="X728" s="981"/>
      <c r="Y728" s="981"/>
      <c r="Z728" s="981"/>
      <c r="AA728" s="981"/>
      <c r="AB728" s="981"/>
      <c r="AC728" s="981"/>
      <c r="AD728" s="981"/>
      <c r="AE728" s="981"/>
      <c r="AF728" s="981"/>
      <c r="AG728" s="981"/>
      <c r="AH728" s="981"/>
      <c r="AI728" s="981"/>
      <c r="AJ728" s="981"/>
      <c r="AK728" s="981"/>
      <c r="AL728" s="981"/>
      <c r="AM728" s="981"/>
      <c r="BA728" s="41"/>
      <c r="BB728" s="41"/>
      <c r="BC728" s="41"/>
      <c r="BD728" s="41"/>
      <c r="BE728" s="41"/>
      <c r="BF728" s="41"/>
      <c r="BG728" s="857">
        <f t="shared" si="33"/>
        <v>0</v>
      </c>
      <c r="BH728" s="861">
        <f t="shared" si="34"/>
        <v>0</v>
      </c>
      <c r="BI728" s="862" t="str">
        <f t="shared" si="35"/>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 customHeight="1">
      <c r="A729" s="3"/>
      <c r="B729" s="62"/>
      <c r="C729" s="981"/>
      <c r="D729" s="981"/>
      <c r="E729" s="981"/>
      <c r="F729" s="981"/>
      <c r="G729" s="981"/>
      <c r="H729" s="981"/>
      <c r="I729" s="981"/>
      <c r="J729" s="981"/>
      <c r="K729" s="981"/>
      <c r="L729" s="981"/>
      <c r="M729" s="981"/>
      <c r="N729" s="981"/>
      <c r="O729" s="981"/>
      <c r="P729" s="981"/>
      <c r="Q729" s="981"/>
      <c r="R729" s="981"/>
      <c r="S729" s="981"/>
      <c r="T729" s="981"/>
      <c r="U729" s="981"/>
      <c r="V729" s="981"/>
      <c r="W729" s="981"/>
      <c r="X729" s="981"/>
      <c r="Y729" s="981"/>
      <c r="Z729" s="981"/>
      <c r="AA729" s="981"/>
      <c r="AB729" s="981"/>
      <c r="AC729" s="981"/>
      <c r="AD729" s="981"/>
      <c r="AE729" s="981"/>
      <c r="AF729" s="981"/>
      <c r="AG729" s="981"/>
      <c r="AH729" s="981"/>
      <c r="AI729" s="981"/>
      <c r="AJ729" s="981"/>
      <c r="AK729" s="981"/>
      <c r="AL729" s="981"/>
      <c r="AM729" s="981"/>
      <c r="BA729" s="41"/>
      <c r="BB729" s="41"/>
      <c r="BC729" s="41"/>
      <c r="BD729" s="41"/>
      <c r="BE729" s="41"/>
      <c r="BF729" s="41"/>
      <c r="BG729" s="857">
        <f t="shared" si="33"/>
        <v>0</v>
      </c>
      <c r="BH729" s="861">
        <f t="shared" si="34"/>
        <v>0</v>
      </c>
      <c r="BI729" s="862" t="str">
        <f t="shared" si="35"/>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 customHeight="1">
      <c r="A730" s="3"/>
      <c r="B730" s="62"/>
      <c r="C730" s="981"/>
      <c r="D730" s="981"/>
      <c r="E730" s="981"/>
      <c r="F730" s="981"/>
      <c r="G730" s="981"/>
      <c r="H730" s="981"/>
      <c r="I730" s="981"/>
      <c r="J730" s="981"/>
      <c r="K730" s="981"/>
      <c r="L730" s="981"/>
      <c r="M730" s="981"/>
      <c r="N730" s="981"/>
      <c r="O730" s="981"/>
      <c r="P730" s="981"/>
      <c r="Q730" s="981"/>
      <c r="R730" s="981"/>
      <c r="S730" s="981"/>
      <c r="T730" s="981"/>
      <c r="U730" s="981"/>
      <c r="V730" s="981"/>
      <c r="W730" s="981"/>
      <c r="X730" s="981"/>
      <c r="Y730" s="981"/>
      <c r="Z730" s="981"/>
      <c r="AA730" s="981"/>
      <c r="AB730" s="981"/>
      <c r="AC730" s="981"/>
      <c r="AD730" s="981"/>
      <c r="AE730" s="981"/>
      <c r="AF730" s="981"/>
      <c r="AG730" s="981"/>
      <c r="AH730" s="981"/>
      <c r="AI730" s="981"/>
      <c r="AJ730" s="981"/>
      <c r="AK730" s="981"/>
      <c r="AL730" s="981"/>
      <c r="AM730" s="981"/>
      <c r="BA730" s="41"/>
      <c r="BB730" s="41"/>
      <c r="BC730" s="41"/>
      <c r="BD730" s="41"/>
      <c r="BE730" s="41"/>
      <c r="BF730" s="41"/>
      <c r="BG730" s="857">
        <f t="shared" si="33"/>
        <v>0</v>
      </c>
      <c r="BH730" s="861">
        <f t="shared" si="34"/>
        <v>0</v>
      </c>
      <c r="BI730" s="862" t="str">
        <f t="shared" si="35"/>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 customHeight="1">
      <c r="B731" s="62"/>
      <c r="C731" s="981"/>
      <c r="D731" s="981"/>
      <c r="E731" s="981"/>
      <c r="F731" s="981"/>
      <c r="G731" s="981"/>
      <c r="H731" s="981"/>
      <c r="I731" s="981"/>
      <c r="J731" s="981"/>
      <c r="K731" s="981"/>
      <c r="L731" s="981"/>
      <c r="M731" s="981"/>
      <c r="N731" s="981"/>
      <c r="O731" s="981"/>
      <c r="P731" s="981"/>
      <c r="Q731" s="981"/>
      <c r="R731" s="981"/>
      <c r="S731" s="981"/>
      <c r="T731" s="981"/>
      <c r="U731" s="981"/>
      <c r="V731" s="981"/>
      <c r="W731" s="981"/>
      <c r="X731" s="981"/>
      <c r="Y731" s="981"/>
      <c r="Z731" s="981"/>
      <c r="AA731" s="981"/>
      <c r="AB731" s="981"/>
      <c r="AC731" s="981"/>
      <c r="AD731" s="981"/>
      <c r="AE731" s="981"/>
      <c r="AF731" s="981"/>
      <c r="AG731" s="981"/>
      <c r="AH731" s="981"/>
      <c r="AI731" s="981"/>
      <c r="AJ731" s="981"/>
      <c r="AK731" s="981"/>
      <c r="AL731" s="981"/>
      <c r="AM731" s="981"/>
      <c r="BA731" s="41"/>
      <c r="BB731" s="41"/>
      <c r="BC731" s="41"/>
      <c r="BD731" s="41"/>
      <c r="BE731" s="41"/>
      <c r="BF731" s="41"/>
      <c r="BG731" s="860">
        <f t="shared" si="33"/>
        <v>0</v>
      </c>
      <c r="BH731" s="861">
        <f t="shared" si="34"/>
        <v>0</v>
      </c>
      <c r="BI731" s="862" t="str">
        <f t="shared" si="35"/>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 customHeight="1">
      <c r="B732" s="62"/>
      <c r="C732" s="981"/>
      <c r="D732" s="981"/>
      <c r="E732" s="981"/>
      <c r="F732" s="981"/>
      <c r="G732" s="981"/>
      <c r="H732" s="981"/>
      <c r="I732" s="981"/>
      <c r="J732" s="981"/>
      <c r="K732" s="981"/>
      <c r="L732" s="981"/>
      <c r="M732" s="981"/>
      <c r="N732" s="981"/>
      <c r="O732" s="981"/>
      <c r="P732" s="981"/>
      <c r="Q732" s="981"/>
      <c r="R732" s="981"/>
      <c r="S732" s="981"/>
      <c r="T732" s="981"/>
      <c r="U732" s="981"/>
      <c r="V732" s="981"/>
      <c r="W732" s="981"/>
      <c r="X732" s="981"/>
      <c r="Y732" s="981"/>
      <c r="Z732" s="981"/>
      <c r="AA732" s="981"/>
      <c r="AB732" s="981"/>
      <c r="AC732" s="981"/>
      <c r="AD732" s="981"/>
      <c r="AE732" s="981"/>
      <c r="AF732" s="981"/>
      <c r="AG732" s="981"/>
      <c r="AH732" s="981"/>
      <c r="AI732" s="981"/>
      <c r="AJ732" s="981"/>
      <c r="AK732" s="981"/>
      <c r="AL732" s="981"/>
      <c r="AM732" s="981"/>
      <c r="BA732" s="41"/>
      <c r="BB732" s="41"/>
      <c r="BC732" s="41"/>
      <c r="BD732" s="41"/>
      <c r="BE732" s="41"/>
      <c r="BF732" s="41"/>
      <c r="BG732" s="858">
        <f>SUM(BG707:BG731)</f>
        <v>36</v>
      </c>
      <c r="BH732" s="859">
        <f>SUM(BH707:BH731)</f>
        <v>1</v>
      </c>
      <c r="BI732" s="859">
        <f>SUM(BI707:BI731)</f>
        <v>0.47498498611517048</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 customHeight="1">
      <c r="B733" s="62"/>
      <c r="C733" s="981"/>
      <c r="D733" s="981"/>
      <c r="E733" s="981"/>
      <c r="F733" s="981"/>
      <c r="G733" s="981"/>
      <c r="H733" s="981"/>
      <c r="I733" s="981"/>
      <c r="J733" s="981"/>
      <c r="K733" s="981"/>
      <c r="L733" s="981"/>
      <c r="M733" s="981"/>
      <c r="N733" s="981"/>
      <c r="O733" s="981"/>
      <c r="P733" s="981"/>
      <c r="Q733" s="981"/>
      <c r="R733" s="981"/>
      <c r="S733" s="981"/>
      <c r="T733" s="981"/>
      <c r="U733" s="981"/>
      <c r="V733" s="981"/>
      <c r="W733" s="981"/>
      <c r="X733" s="981"/>
      <c r="Y733" s="981"/>
      <c r="Z733" s="981"/>
      <c r="AA733" s="981"/>
      <c r="AB733" s="981"/>
      <c r="AC733" s="981"/>
      <c r="AD733" s="981"/>
      <c r="AE733" s="981"/>
      <c r="AF733" s="981"/>
      <c r="AG733" s="981"/>
      <c r="AH733" s="981"/>
      <c r="AI733" s="981"/>
      <c r="AJ733" s="981"/>
      <c r="AK733" s="981"/>
      <c r="AL733" s="981"/>
      <c r="AM733" s="98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 customHeight="1">
      <c r="J734" s="1213" t="s">
        <v>57</v>
      </c>
      <c r="K734" s="1214"/>
      <c r="L734" s="1214"/>
      <c r="M734" s="1214"/>
      <c r="N734" s="1215"/>
      <c r="O734" s="1464" t="s">
        <v>269</v>
      </c>
      <c r="P734" s="1464"/>
      <c r="Q734" s="1464"/>
      <c r="R734" s="1464"/>
      <c r="S734" s="1464"/>
      <c r="T734" s="1204" t="s">
        <v>2087</v>
      </c>
      <c r="U734" s="1205"/>
      <c r="V734" s="1205"/>
      <c r="W734" s="1206"/>
      <c r="X734" s="1213" t="s">
        <v>623</v>
      </c>
      <c r="Y734" s="1214"/>
      <c r="Z734" s="1214"/>
      <c r="AA734" s="1214"/>
      <c r="AB734" s="1215"/>
      <c r="AC734" s="1213" t="s">
        <v>270</v>
      </c>
      <c r="AD734" s="1214"/>
      <c r="AE734" s="1214"/>
      <c r="AF734" s="1214"/>
      <c r="AG734" s="1215"/>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 customHeight="1">
      <c r="J735" s="1216"/>
      <c r="K735" s="1217"/>
      <c r="L735" s="1217"/>
      <c r="M735" s="1217"/>
      <c r="N735" s="1218"/>
      <c r="O735" s="1464"/>
      <c r="P735" s="1464"/>
      <c r="Q735" s="1464"/>
      <c r="R735" s="1464"/>
      <c r="S735" s="1464"/>
      <c r="T735" s="1207"/>
      <c r="U735" s="1208"/>
      <c r="V735" s="1208"/>
      <c r="W735" s="1209"/>
      <c r="X735" s="1216"/>
      <c r="Y735" s="1217"/>
      <c r="Z735" s="1217"/>
      <c r="AA735" s="1217"/>
      <c r="AB735" s="1218"/>
      <c r="AC735" s="1216"/>
      <c r="AD735" s="1217"/>
      <c r="AE735" s="1217"/>
      <c r="AF735" s="1217"/>
      <c r="AG735" s="1218"/>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 customHeight="1">
      <c r="J736" s="1216"/>
      <c r="K736" s="1217"/>
      <c r="L736" s="1217"/>
      <c r="M736" s="1217"/>
      <c r="N736" s="1218"/>
      <c r="O736" s="1464"/>
      <c r="P736" s="1464"/>
      <c r="Q736" s="1464"/>
      <c r="R736" s="1464"/>
      <c r="S736" s="1464"/>
      <c r="T736" s="1207"/>
      <c r="U736" s="1208"/>
      <c r="V736" s="1208"/>
      <c r="W736" s="1209"/>
      <c r="X736" s="1216"/>
      <c r="Y736" s="1217"/>
      <c r="Z736" s="1217"/>
      <c r="AA736" s="1217"/>
      <c r="AB736" s="1218"/>
      <c r="AC736" s="1216"/>
      <c r="AD736" s="1217"/>
      <c r="AE736" s="1217"/>
      <c r="AF736" s="1217"/>
      <c r="AG736" s="1218"/>
      <c r="AM736" s="41"/>
      <c r="AN736" s="41"/>
      <c r="AO736" s="41"/>
      <c r="AP736" s="41"/>
      <c r="AQ736" s="41"/>
      <c r="AR736" s="41"/>
      <c r="AS736" s="41"/>
      <c r="AT736" s="41"/>
      <c r="AU736" s="41"/>
      <c r="AV736" s="41"/>
      <c r="AW736" s="41"/>
      <c r="AX736" s="41"/>
      <c r="AY736" s="41"/>
      <c r="AZ736" s="41"/>
      <c r="BA736" s="41"/>
      <c r="BB736" s="41"/>
      <c r="BC736" s="41"/>
      <c r="BD736" s="41"/>
      <c r="BE736" s="927"/>
      <c r="BF736" s="927"/>
      <c r="BG736" s="927"/>
      <c r="BH736" s="927"/>
      <c r="BI736" s="927"/>
      <c r="BJ736" s="927"/>
      <c r="BK736" s="927"/>
      <c r="BL736" s="927"/>
      <c r="BM736" s="927"/>
      <c r="BN736" s="927"/>
      <c r="BO736" s="927"/>
      <c r="BP736" s="927"/>
      <c r="BQ736" s="927"/>
      <c r="BR736" s="927"/>
      <c r="BS736" s="927"/>
      <c r="BT736" s="927"/>
      <c r="BU736" s="927"/>
      <c r="BV736" s="927"/>
      <c r="BW736" s="927"/>
      <c r="BX736" s="927"/>
      <c r="BY736" s="927"/>
      <c r="BZ736" s="927"/>
      <c r="CA736" s="927"/>
      <c r="CB736" s="927"/>
      <c r="CC736" s="927"/>
      <c r="CD736" s="927"/>
      <c r="CE736" s="927"/>
      <c r="CF736" s="927"/>
      <c r="CG736" s="927"/>
      <c r="CH736" s="927"/>
      <c r="CI736" s="927"/>
      <c r="CJ736" s="927"/>
      <c r="CK736" s="927"/>
      <c r="CL736" s="41"/>
      <c r="CM736" s="41"/>
      <c r="CN736" s="41"/>
      <c r="CO736" s="41"/>
      <c r="CP736" s="41"/>
      <c r="CQ736" s="41"/>
      <c r="CR736" s="41"/>
      <c r="CS736" s="41"/>
    </row>
    <row r="737" spans="1:97" ht="12.9" customHeight="1">
      <c r="J737" s="1219"/>
      <c r="K737" s="1220"/>
      <c r="L737" s="1220"/>
      <c r="M737" s="1220"/>
      <c r="N737" s="1221"/>
      <c r="O737" s="1464"/>
      <c r="P737" s="1464"/>
      <c r="Q737" s="1464"/>
      <c r="R737" s="1464"/>
      <c r="S737" s="1464"/>
      <c r="T737" s="1210"/>
      <c r="U737" s="1211"/>
      <c r="V737" s="1211"/>
      <c r="W737" s="1212"/>
      <c r="X737" s="1219"/>
      <c r="Y737" s="1220"/>
      <c r="Z737" s="1220"/>
      <c r="AA737" s="1220"/>
      <c r="AB737" s="1221"/>
      <c r="AC737" s="1219"/>
      <c r="AD737" s="1220"/>
      <c r="AE737" s="1220"/>
      <c r="AF737" s="1220"/>
      <c r="AG737" s="1221"/>
      <c r="AM737" s="41"/>
      <c r="AN737" s="41"/>
      <c r="AO737" s="41"/>
      <c r="AP737" s="41"/>
      <c r="AQ737" s="41"/>
      <c r="AR737" s="41"/>
      <c r="AS737" s="41"/>
      <c r="AT737" s="41"/>
      <c r="AU737" s="41"/>
      <c r="AV737" s="41"/>
      <c r="AW737" s="41"/>
      <c r="AX737" s="41"/>
      <c r="AY737" s="41"/>
      <c r="AZ737" s="41"/>
      <c r="BA737" s="41"/>
      <c r="BB737" s="41"/>
      <c r="BC737" s="41"/>
      <c r="BD737" s="41"/>
      <c r="BE737" s="927"/>
      <c r="BF737" s="927"/>
      <c r="BG737" s="927"/>
      <c r="BH737" s="927"/>
      <c r="BI737" s="927"/>
      <c r="BJ737" s="927"/>
      <c r="BK737" s="927"/>
      <c r="BL737" s="927"/>
      <c r="BM737" s="927"/>
      <c r="BN737" s="927"/>
      <c r="BO737" s="927"/>
      <c r="BP737" s="927"/>
      <c r="BQ737" s="927"/>
      <c r="BR737" s="927"/>
      <c r="BS737" s="927"/>
      <c r="BT737" s="927"/>
      <c r="BU737" s="927"/>
      <c r="BV737" s="927"/>
      <c r="BW737" s="927"/>
      <c r="BX737" s="927"/>
      <c r="BY737" s="927"/>
      <c r="BZ737" s="927"/>
      <c r="CA737" s="927"/>
      <c r="CB737" s="927"/>
      <c r="CC737" s="927"/>
      <c r="CD737" s="927"/>
      <c r="CE737" s="927"/>
      <c r="CF737" s="927"/>
      <c r="CG737" s="927"/>
      <c r="CH737" s="927"/>
      <c r="CI737" s="927"/>
      <c r="CJ737" s="927"/>
      <c r="CK737" s="927"/>
      <c r="CL737" s="41"/>
      <c r="CM737" s="41"/>
      <c r="CN737" s="41"/>
      <c r="CO737" s="41"/>
      <c r="CP737" s="41"/>
      <c r="CQ737" s="41"/>
      <c r="CR737" s="41"/>
      <c r="CS737" s="41"/>
    </row>
    <row r="738" spans="1:97" ht="12.9" customHeight="1">
      <c r="J738" s="1286" t="s">
        <v>816</v>
      </c>
      <c r="K738" s="1287"/>
      <c r="L738" s="1287"/>
      <c r="M738" s="1287"/>
      <c r="N738" s="1288"/>
      <c r="O738" s="1369">
        <v>1</v>
      </c>
      <c r="P738" s="1369"/>
      <c r="Q738" s="1369"/>
      <c r="R738" s="1369"/>
      <c r="S738" s="1369"/>
      <c r="T738" s="1222">
        <v>1020</v>
      </c>
      <c r="U738" s="1223"/>
      <c r="V738" s="1223"/>
      <c r="W738" s="1224"/>
      <c r="X738" s="1225">
        <v>0</v>
      </c>
      <c r="Y738" s="1226"/>
      <c r="Z738" s="1226"/>
      <c r="AA738" s="1226"/>
      <c r="AB738" s="1227"/>
      <c r="AC738" s="1198">
        <f>X738*O738</f>
        <v>0</v>
      </c>
      <c r="AD738" s="1199"/>
      <c r="AE738" s="1199"/>
      <c r="AF738" s="1199"/>
      <c r="AG738" s="1200"/>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J739" s="1286"/>
      <c r="K739" s="1287"/>
      <c r="L739" s="1287"/>
      <c r="M739" s="1287"/>
      <c r="N739" s="1288"/>
      <c r="O739" s="1369"/>
      <c r="P739" s="1369"/>
      <c r="Q739" s="1369"/>
      <c r="R739" s="1369"/>
      <c r="S739" s="1369"/>
      <c r="T739" s="1222"/>
      <c r="U739" s="1223"/>
      <c r="V739" s="1223"/>
      <c r="W739" s="1224"/>
      <c r="X739" s="1225"/>
      <c r="Y739" s="1226"/>
      <c r="Z739" s="1226"/>
      <c r="AA739" s="1226"/>
      <c r="AB739" s="1227"/>
      <c r="AC739" s="1198">
        <f>X739*O739</f>
        <v>0</v>
      </c>
      <c r="AD739" s="1199"/>
      <c r="AE739" s="1199"/>
      <c r="AF739" s="1199"/>
      <c r="AG739" s="1200"/>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J740" s="1286"/>
      <c r="K740" s="1287"/>
      <c r="L740" s="1287"/>
      <c r="M740" s="1287"/>
      <c r="N740" s="1288"/>
      <c r="O740" s="1369"/>
      <c r="P740" s="1369"/>
      <c r="Q740" s="1369"/>
      <c r="R740" s="1369"/>
      <c r="S740" s="1369"/>
      <c r="T740" s="1222"/>
      <c r="U740" s="1223"/>
      <c r="V740" s="1223"/>
      <c r="W740" s="1224"/>
      <c r="X740" s="1225"/>
      <c r="Y740" s="1226"/>
      <c r="Z740" s="1226"/>
      <c r="AA740" s="1226"/>
      <c r="AB740" s="1227"/>
      <c r="AC740" s="1198">
        <f>X740*O740</f>
        <v>0</v>
      </c>
      <c r="AD740" s="1199"/>
      <c r="AE740" s="1199"/>
      <c r="AF740" s="1199"/>
      <c r="AG740" s="1200"/>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J741" s="1286"/>
      <c r="K741" s="1287"/>
      <c r="L741" s="1287"/>
      <c r="M741" s="1287"/>
      <c r="N741" s="1288"/>
      <c r="O741" s="1369"/>
      <c r="P741" s="1369"/>
      <c r="Q741" s="1369"/>
      <c r="R741" s="1369"/>
      <c r="S741" s="1369"/>
      <c r="T741" s="1222"/>
      <c r="U741" s="1223"/>
      <c r="V741" s="1223"/>
      <c r="W741" s="1224"/>
      <c r="X741" s="1225"/>
      <c r="Y741" s="1226"/>
      <c r="Z741" s="1226"/>
      <c r="AA741" s="1226"/>
      <c r="AB741" s="1227"/>
      <c r="AC741" s="1198">
        <f>X741*O741</f>
        <v>0</v>
      </c>
      <c r="AD741" s="1199"/>
      <c r="AE741" s="1199"/>
      <c r="AF741" s="1199"/>
      <c r="AG741" s="1200"/>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J742" s="1144" t="s">
        <v>916</v>
      </c>
      <c r="K742" s="1145"/>
      <c r="L742" s="1145"/>
      <c r="M742" s="1145"/>
      <c r="N742" s="1146"/>
      <c r="O742" s="1265">
        <f>SUM(O738:S741)</f>
        <v>1</v>
      </c>
      <c r="P742" s="1266"/>
      <c r="Q742" s="1266"/>
      <c r="R742" s="1266"/>
      <c r="S742" s="1267"/>
      <c r="X742" s="1144" t="s">
        <v>915</v>
      </c>
      <c r="Y742" s="1145"/>
      <c r="Z742" s="1145"/>
      <c r="AA742" s="1145"/>
      <c r="AB742" s="1146"/>
      <c r="AC742" s="1198">
        <f>SUM(AC738:AG741)</f>
        <v>0</v>
      </c>
      <c r="AD742" s="1199"/>
      <c r="AE742" s="1199"/>
      <c r="AF742" s="1199"/>
      <c r="AG742" s="1200"/>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62"/>
      <c r="C744" s="62"/>
      <c r="D744" s="62"/>
      <c r="E744" s="62"/>
      <c r="F744" s="62"/>
      <c r="G744" s="10"/>
      <c r="H744" s="10"/>
      <c r="I744" s="10"/>
      <c r="J744" s="1285" t="s">
        <v>509</v>
      </c>
      <c r="K744" s="1285"/>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13" t="s">
        <v>57</v>
      </c>
      <c r="K748" s="1214"/>
      <c r="L748" s="1214"/>
      <c r="M748" s="1214"/>
      <c r="N748" s="1215"/>
      <c r="O748" s="1464" t="s">
        <v>269</v>
      </c>
      <c r="P748" s="1464"/>
      <c r="Q748" s="1464"/>
      <c r="R748" s="1464"/>
      <c r="S748" s="1464"/>
      <c r="T748" s="1204" t="s">
        <v>2087</v>
      </c>
      <c r="U748" s="1205"/>
      <c r="V748" s="1205"/>
      <c r="W748" s="1206"/>
      <c r="X748" s="1213" t="s">
        <v>623</v>
      </c>
      <c r="Y748" s="1214"/>
      <c r="Z748" s="1214"/>
      <c r="AA748" s="1214"/>
      <c r="AB748" s="1215"/>
      <c r="AC748" s="1213" t="s">
        <v>270</v>
      </c>
      <c r="AD748" s="1214"/>
      <c r="AE748" s="1214"/>
      <c r="AF748" s="1214"/>
      <c r="AG748" s="1215"/>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16"/>
      <c r="K749" s="1217"/>
      <c r="L749" s="1217"/>
      <c r="M749" s="1217"/>
      <c r="N749" s="1218"/>
      <c r="O749" s="1464"/>
      <c r="P749" s="1464"/>
      <c r="Q749" s="1464"/>
      <c r="R749" s="1464"/>
      <c r="S749" s="1464"/>
      <c r="T749" s="1207"/>
      <c r="U749" s="1208"/>
      <c r="V749" s="1208"/>
      <c r="W749" s="1209"/>
      <c r="X749" s="1216"/>
      <c r="Y749" s="1217"/>
      <c r="Z749" s="1217"/>
      <c r="AA749" s="1217"/>
      <c r="AB749" s="1218"/>
      <c r="AC749" s="1216"/>
      <c r="AD749" s="1217"/>
      <c r="AE749" s="1217"/>
      <c r="AF749" s="1217"/>
      <c r="AG749" s="121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16"/>
      <c r="K750" s="1217"/>
      <c r="L750" s="1217"/>
      <c r="M750" s="1217"/>
      <c r="N750" s="1218"/>
      <c r="O750" s="1464"/>
      <c r="P750" s="1464"/>
      <c r="Q750" s="1464"/>
      <c r="R750" s="1464"/>
      <c r="S750" s="1464"/>
      <c r="T750" s="1207"/>
      <c r="U750" s="1208"/>
      <c r="V750" s="1208"/>
      <c r="W750" s="1209"/>
      <c r="X750" s="1216"/>
      <c r="Y750" s="1217"/>
      <c r="Z750" s="1217"/>
      <c r="AA750" s="1217"/>
      <c r="AB750" s="1218"/>
      <c r="AC750" s="1216"/>
      <c r="AD750" s="1217"/>
      <c r="AE750" s="1217"/>
      <c r="AF750" s="1217"/>
      <c r="AG750" s="1218"/>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J751" s="1219"/>
      <c r="K751" s="1220"/>
      <c r="L751" s="1220"/>
      <c r="M751" s="1220"/>
      <c r="N751" s="1221"/>
      <c r="O751" s="1464"/>
      <c r="P751" s="1464"/>
      <c r="Q751" s="1464"/>
      <c r="R751" s="1464"/>
      <c r="S751" s="1464"/>
      <c r="T751" s="1210"/>
      <c r="U751" s="1211"/>
      <c r="V751" s="1211"/>
      <c r="W751" s="1212"/>
      <c r="X751" s="1219"/>
      <c r="Y751" s="1220"/>
      <c r="Z751" s="1220"/>
      <c r="AA751" s="1220"/>
      <c r="AB751" s="1221"/>
      <c r="AC751" s="1219"/>
      <c r="AD751" s="1220"/>
      <c r="AE751" s="1220"/>
      <c r="AF751" s="1220"/>
      <c r="AG751" s="1221"/>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J752" s="1286"/>
      <c r="K752" s="1287"/>
      <c r="L752" s="1287"/>
      <c r="M752" s="1287"/>
      <c r="N752" s="1288"/>
      <c r="O752" s="1369"/>
      <c r="P752" s="1369"/>
      <c r="Q752" s="1369"/>
      <c r="R752" s="1369"/>
      <c r="S752" s="1369"/>
      <c r="T752" s="1222"/>
      <c r="U752" s="1223"/>
      <c r="V752" s="1223"/>
      <c r="W752" s="1224"/>
      <c r="X752" s="1225"/>
      <c r="Y752" s="1226"/>
      <c r="Z752" s="1226"/>
      <c r="AA752" s="1226"/>
      <c r="AB752" s="1227"/>
      <c r="AC752" s="1198">
        <f t="shared" ref="AC752:AC761" si="36">X752*O752</f>
        <v>0</v>
      </c>
      <c r="AD752" s="1199"/>
      <c r="AE752" s="1199"/>
      <c r="AF752" s="1199"/>
      <c r="AG752" s="120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286"/>
      <c r="K753" s="1287"/>
      <c r="L753" s="1287"/>
      <c r="M753" s="1287"/>
      <c r="N753" s="1288"/>
      <c r="O753" s="1369"/>
      <c r="P753" s="1369"/>
      <c r="Q753" s="1369"/>
      <c r="R753" s="1369"/>
      <c r="S753" s="1369"/>
      <c r="T753" s="1222"/>
      <c r="U753" s="1223"/>
      <c r="V753" s="1223"/>
      <c r="W753" s="1224"/>
      <c r="X753" s="1225"/>
      <c r="Y753" s="1226"/>
      <c r="Z753" s="1226"/>
      <c r="AA753" s="1226"/>
      <c r="AB753" s="1227"/>
      <c r="AC753" s="1198">
        <f t="shared" si="36"/>
        <v>0</v>
      </c>
      <c r="AD753" s="1199"/>
      <c r="AE753" s="1199"/>
      <c r="AF753" s="1199"/>
      <c r="AG753" s="120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286"/>
      <c r="K754" s="1287"/>
      <c r="L754" s="1287"/>
      <c r="M754" s="1287"/>
      <c r="N754" s="1288"/>
      <c r="O754" s="1369"/>
      <c r="P754" s="1369"/>
      <c r="Q754" s="1369"/>
      <c r="R754" s="1369"/>
      <c r="S754" s="1369"/>
      <c r="T754" s="1222"/>
      <c r="U754" s="1223"/>
      <c r="V754" s="1223"/>
      <c r="W754" s="1224"/>
      <c r="X754" s="1225"/>
      <c r="Y754" s="1226"/>
      <c r="Z754" s="1226"/>
      <c r="AA754" s="1226"/>
      <c r="AB754" s="1227"/>
      <c r="AC754" s="1198">
        <f t="shared" si="36"/>
        <v>0</v>
      </c>
      <c r="AD754" s="1199"/>
      <c r="AE754" s="1199"/>
      <c r="AF754" s="1199"/>
      <c r="AG754" s="120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286"/>
      <c r="K755" s="1287"/>
      <c r="L755" s="1287"/>
      <c r="M755" s="1287"/>
      <c r="N755" s="1288"/>
      <c r="O755" s="1369"/>
      <c r="P755" s="1369"/>
      <c r="Q755" s="1369"/>
      <c r="R755" s="1369"/>
      <c r="S755" s="1369"/>
      <c r="T755" s="1222"/>
      <c r="U755" s="1223"/>
      <c r="V755" s="1223"/>
      <c r="W755" s="1224"/>
      <c r="X755" s="1225"/>
      <c r="Y755" s="1226"/>
      <c r="Z755" s="1226"/>
      <c r="AA755" s="1226"/>
      <c r="AB755" s="1227"/>
      <c r="AC755" s="1198">
        <f t="shared" si="36"/>
        <v>0</v>
      </c>
      <c r="AD755" s="1199"/>
      <c r="AE755" s="1199"/>
      <c r="AF755" s="1199"/>
      <c r="AG755" s="1200"/>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286"/>
      <c r="K756" s="1287"/>
      <c r="L756" s="1287"/>
      <c r="M756" s="1287"/>
      <c r="N756" s="1288"/>
      <c r="O756" s="1369"/>
      <c r="P756" s="1369"/>
      <c r="Q756" s="1369"/>
      <c r="R756" s="1369"/>
      <c r="S756" s="1369"/>
      <c r="T756" s="1222"/>
      <c r="U756" s="1223"/>
      <c r="V756" s="1223"/>
      <c r="W756" s="1224"/>
      <c r="X756" s="1225"/>
      <c r="Y756" s="1226"/>
      <c r="Z756" s="1226"/>
      <c r="AA756" s="1226"/>
      <c r="AB756" s="1227"/>
      <c r="AC756" s="1198">
        <f t="shared" si="36"/>
        <v>0</v>
      </c>
      <c r="AD756" s="1199"/>
      <c r="AE756" s="1199"/>
      <c r="AF756" s="1199"/>
      <c r="AG756" s="1200"/>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1286"/>
      <c r="K757" s="1287"/>
      <c r="L757" s="1287"/>
      <c r="M757" s="1287"/>
      <c r="N757" s="1288"/>
      <c r="O757" s="1369"/>
      <c r="P757" s="1369"/>
      <c r="Q757" s="1369"/>
      <c r="R757" s="1369"/>
      <c r="S757" s="1369"/>
      <c r="T757" s="1222"/>
      <c r="U757" s="1223"/>
      <c r="V757" s="1223"/>
      <c r="W757" s="1224"/>
      <c r="X757" s="1225"/>
      <c r="Y757" s="1226"/>
      <c r="Z757" s="1226"/>
      <c r="AA757" s="1226"/>
      <c r="AB757" s="1227"/>
      <c r="AC757" s="1198">
        <f t="shared" si="36"/>
        <v>0</v>
      </c>
      <c r="AD757" s="1199"/>
      <c r="AE757" s="1199"/>
      <c r="AF757" s="1199"/>
      <c r="AG757" s="1200"/>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J758" s="1286"/>
      <c r="K758" s="1287"/>
      <c r="L758" s="1287"/>
      <c r="M758" s="1287"/>
      <c r="N758" s="1288"/>
      <c r="O758" s="1369"/>
      <c r="P758" s="1369"/>
      <c r="Q758" s="1369"/>
      <c r="R758" s="1369"/>
      <c r="S758" s="1369"/>
      <c r="T758" s="1222"/>
      <c r="U758" s="1223"/>
      <c r="V758" s="1223"/>
      <c r="W758" s="1224"/>
      <c r="X758" s="1225"/>
      <c r="Y758" s="1226"/>
      <c r="Z758" s="1226"/>
      <c r="AA758" s="1226"/>
      <c r="AB758" s="1227"/>
      <c r="AC758" s="1198">
        <f t="shared" si="36"/>
        <v>0</v>
      </c>
      <c r="AD758" s="1199"/>
      <c r="AE758" s="1199"/>
      <c r="AF758" s="1199"/>
      <c r="AG758" s="1200"/>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J759" s="1286"/>
      <c r="K759" s="1287"/>
      <c r="L759" s="1287"/>
      <c r="M759" s="1287"/>
      <c r="N759" s="1288"/>
      <c r="O759" s="1369"/>
      <c r="P759" s="1369"/>
      <c r="Q759" s="1369"/>
      <c r="R759" s="1369"/>
      <c r="S759" s="1369"/>
      <c r="T759" s="1222"/>
      <c r="U759" s="1223"/>
      <c r="V759" s="1223"/>
      <c r="W759" s="1224"/>
      <c r="X759" s="1225"/>
      <c r="Y759" s="1226"/>
      <c r="Z759" s="1226"/>
      <c r="AA759" s="1226"/>
      <c r="AB759" s="1227"/>
      <c r="AC759" s="1198">
        <f t="shared" si="36"/>
        <v>0</v>
      </c>
      <c r="AD759" s="1199"/>
      <c r="AE759" s="1199"/>
      <c r="AF759" s="1199"/>
      <c r="AG759" s="1200"/>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J760" s="1286"/>
      <c r="K760" s="1287"/>
      <c r="L760" s="1287"/>
      <c r="M760" s="1287"/>
      <c r="N760" s="1288"/>
      <c r="O760" s="1369"/>
      <c r="P760" s="1369"/>
      <c r="Q760" s="1369"/>
      <c r="R760" s="1369"/>
      <c r="S760" s="1369"/>
      <c r="T760" s="1222"/>
      <c r="U760" s="1223"/>
      <c r="V760" s="1223"/>
      <c r="W760" s="1224"/>
      <c r="X760" s="1225"/>
      <c r="Y760" s="1226"/>
      <c r="Z760" s="1226"/>
      <c r="AA760" s="1226"/>
      <c r="AB760" s="1227"/>
      <c r="AC760" s="1198">
        <f t="shared" si="36"/>
        <v>0</v>
      </c>
      <c r="AD760" s="1199"/>
      <c r="AE760" s="1199"/>
      <c r="AF760" s="1199"/>
      <c r="AG760" s="1200"/>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J761" s="1286"/>
      <c r="K761" s="1287"/>
      <c r="L761" s="1287"/>
      <c r="M761" s="1287"/>
      <c r="N761" s="1288"/>
      <c r="O761" s="1369"/>
      <c r="P761" s="1369"/>
      <c r="Q761" s="1369"/>
      <c r="R761" s="1369"/>
      <c r="S761" s="1369"/>
      <c r="T761" s="1222"/>
      <c r="U761" s="1223"/>
      <c r="V761" s="1223"/>
      <c r="W761" s="1224"/>
      <c r="X761" s="1225"/>
      <c r="Y761" s="1226"/>
      <c r="Z761" s="1226"/>
      <c r="AA761" s="1226"/>
      <c r="AB761" s="1227"/>
      <c r="AC761" s="1198">
        <f t="shared" si="36"/>
        <v>0</v>
      </c>
      <c r="AD761" s="1199"/>
      <c r="AE761" s="1199"/>
      <c r="AF761" s="1199"/>
      <c r="AG761" s="1200"/>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144" t="s">
        <v>916</v>
      </c>
      <c r="K762" s="1145"/>
      <c r="L762" s="1145"/>
      <c r="M762" s="1145"/>
      <c r="N762" s="1146"/>
      <c r="O762" s="1504">
        <f>SUM(O752:S761)</f>
        <v>0</v>
      </c>
      <c r="P762" s="1504"/>
      <c r="Q762" s="1504"/>
      <c r="R762" s="1504"/>
      <c r="S762" s="1504"/>
      <c r="X762" s="434" t="s">
        <v>915</v>
      </c>
      <c r="Y762" s="168"/>
      <c r="Z762" s="168"/>
      <c r="AA762" s="168"/>
      <c r="AB762" s="848"/>
      <c r="AC762" s="1198">
        <f>SUM(AC752:AG761)</f>
        <v>0</v>
      </c>
      <c r="AD762" s="1199"/>
      <c r="AE762" s="1199"/>
      <c r="AF762" s="1199"/>
      <c r="AG762" s="1200"/>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8"/>
      <c r="K764" s="9"/>
      <c r="L764" s="9"/>
      <c r="M764" s="9"/>
      <c r="N764" s="9"/>
      <c r="O764" s="9"/>
      <c r="P764" s="9"/>
      <c r="Q764" s="9"/>
      <c r="R764" s="9"/>
      <c r="S764" s="9"/>
      <c r="T764" s="9"/>
      <c r="U764" s="9"/>
      <c r="V764" s="9"/>
      <c r="W764" s="9"/>
      <c r="X764" s="60" t="s">
        <v>813</v>
      </c>
      <c r="Y764" s="1180">
        <f>T717+AC742+AC762</f>
        <v>68259</v>
      </c>
      <c r="Z764" s="1180"/>
      <c r="AA764" s="1180"/>
      <c r="AB764" s="1180"/>
      <c r="AC764" s="1180"/>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53"/>
      <c r="K765" s="54"/>
      <c r="L765" s="54"/>
      <c r="M765" s="54"/>
      <c r="N765" s="54"/>
      <c r="O765" s="54"/>
      <c r="P765" s="54"/>
      <c r="Q765" s="54"/>
      <c r="R765" s="54"/>
      <c r="S765" s="54"/>
      <c r="T765" s="54"/>
      <c r="U765" s="54"/>
      <c r="V765" s="54"/>
      <c r="W765" s="54"/>
      <c r="X765" s="171" t="s">
        <v>814</v>
      </c>
      <c r="Y765" s="1180">
        <f>(T717+AC742+AC762)*12</f>
        <v>819108</v>
      </c>
      <c r="Z765" s="1180"/>
      <c r="AA765" s="1180"/>
      <c r="AB765" s="1180"/>
      <c r="AC765" s="1180"/>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H770" s="8" t="s">
        <v>346</v>
      </c>
      <c r="I770" s="9"/>
      <c r="J770" s="9"/>
      <c r="K770" s="9"/>
      <c r="L770" s="9"/>
      <c r="M770" s="9"/>
      <c r="N770" s="9"/>
      <c r="O770" s="9"/>
      <c r="P770" s="9"/>
      <c r="Q770" s="9"/>
      <c r="R770" s="9"/>
      <c r="S770" s="9"/>
      <c r="T770" s="9"/>
      <c r="U770" s="9"/>
      <c r="V770" s="9"/>
      <c r="W770" s="9"/>
      <c r="X770" s="9"/>
      <c r="Y770" s="9"/>
      <c r="Z770" s="1462">
        <v>18</v>
      </c>
      <c r="AA770" s="1374"/>
      <c r="AB770" s="1374"/>
      <c r="AC770" s="1374"/>
      <c r="AD770" s="1374"/>
      <c r="AE770" s="137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H771" s="8" t="s">
        <v>347</v>
      </c>
      <c r="I771" s="9"/>
      <c r="J771" s="9"/>
      <c r="K771" s="9"/>
      <c r="L771" s="9"/>
      <c r="M771" s="9"/>
      <c r="N771" s="9"/>
      <c r="O771" s="9"/>
      <c r="P771" s="9"/>
      <c r="Q771" s="9"/>
      <c r="R771" s="9"/>
      <c r="S771" s="9"/>
      <c r="T771" s="9"/>
      <c r="U771" s="9"/>
      <c r="V771" s="9"/>
      <c r="W771" s="9"/>
      <c r="X771" s="9"/>
      <c r="Y771" s="9"/>
      <c r="Z771" s="1373">
        <v>20</v>
      </c>
      <c r="AA771" s="1374"/>
      <c r="AB771" s="1374"/>
      <c r="AC771" s="1374"/>
      <c r="AD771" s="1374"/>
      <c r="AE771" s="137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H772" s="8" t="s">
        <v>723</v>
      </c>
      <c r="I772" s="9"/>
      <c r="J772" s="9"/>
      <c r="K772" s="9"/>
      <c r="L772" s="9"/>
      <c r="M772" s="9"/>
      <c r="N772" s="9"/>
      <c r="O772" s="9"/>
      <c r="P772" s="9"/>
      <c r="Q772" s="9"/>
      <c r="R772" s="9"/>
      <c r="S772" s="9"/>
      <c r="T772" s="9"/>
      <c r="U772" s="9"/>
      <c r="V772" s="9"/>
      <c r="W772" s="9"/>
      <c r="X772" s="9"/>
      <c r="Y772" s="9"/>
      <c r="Z772" s="1370">
        <v>53266</v>
      </c>
      <c r="AA772" s="1371"/>
      <c r="AB772" s="1371"/>
      <c r="AC772" s="1371"/>
      <c r="AD772" s="1371"/>
      <c r="AE772" s="137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H773" s="8"/>
      <c r="I773" s="9"/>
      <c r="J773" s="9"/>
      <c r="K773" s="9"/>
      <c r="L773" s="9"/>
      <c r="M773" s="9"/>
      <c r="N773" s="9"/>
      <c r="O773" s="9"/>
      <c r="P773" s="9"/>
      <c r="Q773" s="9"/>
      <c r="R773" s="9"/>
      <c r="S773" s="9"/>
      <c r="T773" s="9"/>
      <c r="U773" s="9"/>
      <c r="V773" s="9"/>
      <c r="W773" s="9"/>
      <c r="X773" s="9"/>
      <c r="Y773" s="59" t="s">
        <v>811</v>
      </c>
      <c r="Z773" s="1524">
        <f>'Subsidy Contract Calculation'!I30</f>
        <v>349920</v>
      </c>
      <c r="AA773" s="1525"/>
      <c r="AB773" s="1525"/>
      <c r="AC773" s="1525"/>
      <c r="AD773" s="1525"/>
      <c r="AE773" s="152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H777" s="8" t="s">
        <v>724</v>
      </c>
      <c r="I777" s="9"/>
      <c r="J777" s="9"/>
      <c r="K777" s="9"/>
      <c r="L777" s="9"/>
      <c r="M777" s="9"/>
      <c r="N777" s="9"/>
      <c r="O777" s="9"/>
      <c r="P777" s="9"/>
      <c r="Q777" s="9"/>
      <c r="R777" s="9"/>
      <c r="S777" s="9"/>
      <c r="T777" s="9"/>
      <c r="U777" s="9"/>
      <c r="V777" s="9"/>
      <c r="W777" s="9"/>
      <c r="X777" s="9"/>
      <c r="Y777" s="9"/>
      <c r="Z777" s="1167">
        <v>2200</v>
      </c>
      <c r="AA777" s="1168"/>
      <c r="AB777" s="1168"/>
      <c r="AC777" s="1168"/>
      <c r="AD777" s="1168"/>
      <c r="AE777" s="1169"/>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H778" s="8" t="s">
        <v>725</v>
      </c>
      <c r="I778" s="9"/>
      <c r="J778" s="9"/>
      <c r="K778" s="9"/>
      <c r="L778" s="9"/>
      <c r="M778" s="9"/>
      <c r="N778" s="9"/>
      <c r="O778" s="9"/>
      <c r="P778" s="9"/>
      <c r="Q778" s="9"/>
      <c r="R778" s="9"/>
      <c r="S778" s="9"/>
      <c r="T778" s="9"/>
      <c r="U778" s="9"/>
      <c r="V778" s="9"/>
      <c r="W778" s="9"/>
      <c r="X778" s="9"/>
      <c r="Y778" s="9"/>
      <c r="Z778" s="1167">
        <v>0</v>
      </c>
      <c r="AA778" s="1168"/>
      <c r="AB778" s="1168"/>
      <c r="AC778" s="1168"/>
      <c r="AD778" s="1168"/>
      <c r="AE778" s="1169"/>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H779" s="8" t="s">
        <v>726</v>
      </c>
      <c r="I779" s="9"/>
      <c r="J779" s="9"/>
      <c r="K779" s="9"/>
      <c r="L779" s="9"/>
      <c r="M779" s="9"/>
      <c r="N779" s="9"/>
      <c r="O779" s="9"/>
      <c r="P779" s="9"/>
      <c r="Q779" s="9"/>
      <c r="R779" s="9"/>
      <c r="S779" s="9"/>
      <c r="T779" s="9"/>
      <c r="U779" s="9"/>
      <c r="V779" s="9"/>
      <c r="W779" s="9"/>
      <c r="X779" s="9"/>
      <c r="Y779" s="9"/>
      <c r="Z779" s="1167">
        <v>0</v>
      </c>
      <c r="AA779" s="1168"/>
      <c r="AB779" s="1168"/>
      <c r="AC779" s="1168"/>
      <c r="AD779" s="1168"/>
      <c r="AE779" s="1169"/>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H780" s="8" t="s">
        <v>727</v>
      </c>
      <c r="I780" s="9"/>
      <c r="J780" s="9"/>
      <c r="K780" s="9"/>
      <c r="L780" s="9"/>
      <c r="M780" s="9"/>
      <c r="N780" s="9"/>
      <c r="O780" s="9"/>
      <c r="P780" s="1137" t="s">
        <v>131</v>
      </c>
      <c r="Q780" s="1130"/>
      <c r="R780" s="1130"/>
      <c r="S780" s="1130"/>
      <c r="T780" s="1130"/>
      <c r="U780" s="1130"/>
      <c r="V780" s="1130"/>
      <c r="W780" s="1130"/>
      <c r="X780" s="1130"/>
      <c r="Y780" s="1131"/>
      <c r="Z780" s="1167">
        <v>0</v>
      </c>
      <c r="AA780" s="1168"/>
      <c r="AB780" s="1168"/>
      <c r="AC780" s="1168"/>
      <c r="AD780" s="1168"/>
      <c r="AE780" s="1169"/>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H781" s="8"/>
      <c r="I781" s="9"/>
      <c r="J781" s="9"/>
      <c r="K781" s="9"/>
      <c r="L781" s="9"/>
      <c r="M781" s="9"/>
      <c r="N781" s="9"/>
      <c r="O781" s="9"/>
      <c r="P781" s="9"/>
      <c r="Q781" s="9"/>
      <c r="R781" s="9"/>
      <c r="S781" s="9"/>
      <c r="T781" s="9"/>
      <c r="U781" s="9"/>
      <c r="V781" s="9"/>
      <c r="W781" s="9"/>
      <c r="X781" s="9"/>
      <c r="Y781" s="59" t="s">
        <v>812</v>
      </c>
      <c r="Z781" s="1161">
        <f>SUM(Z777:AE780)</f>
        <v>2200</v>
      </c>
      <c r="AA781" s="1162"/>
      <c r="AB781" s="1162"/>
      <c r="AC781" s="1162"/>
      <c r="AD781" s="1162"/>
      <c r="AE781" s="1163"/>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H782" s="8"/>
      <c r="I782" s="9"/>
      <c r="J782" s="9"/>
      <c r="K782" s="9"/>
      <c r="L782" s="9"/>
      <c r="M782" s="9"/>
      <c r="N782" s="9"/>
      <c r="O782" s="9"/>
      <c r="P782" s="9"/>
      <c r="Q782" s="9"/>
      <c r="R782" s="9"/>
      <c r="S782" s="9"/>
      <c r="T782" s="9"/>
      <c r="U782" s="9"/>
      <c r="V782" s="9"/>
      <c r="W782" s="9"/>
      <c r="X782" s="9"/>
      <c r="Y782" s="59" t="s">
        <v>689</v>
      </c>
      <c r="Z782" s="1161">
        <f>Z781+Y765+Z773</f>
        <v>1171228</v>
      </c>
      <c r="AA782" s="1162"/>
      <c r="AB782" s="1162"/>
      <c r="AC782" s="1162"/>
      <c r="AD782" s="1162"/>
      <c r="AE782" s="1163"/>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 customHeight="1">
      <c r="C787" s="6"/>
      <c r="D787" s="7"/>
      <c r="E787" s="7"/>
      <c r="F787" s="7"/>
      <c r="G787" s="7"/>
      <c r="H787" s="7"/>
      <c r="I787" s="7"/>
      <c r="J787" s="7"/>
      <c r="K787" s="7"/>
      <c r="L787" s="64"/>
      <c r="M787" s="1185" t="s">
        <v>917</v>
      </c>
      <c r="N787" s="1185"/>
      <c r="O787" s="1185"/>
      <c r="P787" s="1186"/>
      <c r="Q787" s="1189" t="s">
        <v>276</v>
      </c>
      <c r="R787" s="1189"/>
      <c r="S787" s="1189"/>
      <c r="T787" s="1189"/>
      <c r="U787" s="1189" t="s">
        <v>277</v>
      </c>
      <c r="V787" s="1189"/>
      <c r="W787" s="1189"/>
      <c r="X787" s="1189"/>
      <c r="Y787" s="1189" t="s">
        <v>278</v>
      </c>
      <c r="Z787" s="1189"/>
      <c r="AA787" s="1189"/>
      <c r="AB787" s="1189"/>
      <c r="AC787" s="1189" t="s">
        <v>35</v>
      </c>
      <c r="AD787" s="1189"/>
      <c r="AE787" s="1189"/>
      <c r="AF787" s="1189"/>
      <c r="AG787" s="1184" t="s">
        <v>592</v>
      </c>
      <c r="AH787" s="1184"/>
      <c r="AI787" s="1184"/>
      <c r="AJ787" s="118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 customHeight="1">
      <c r="C788" s="53"/>
      <c r="D788" s="54"/>
      <c r="E788" s="54"/>
      <c r="F788" s="54"/>
      <c r="G788" s="54"/>
      <c r="H788" s="54"/>
      <c r="I788" s="54"/>
      <c r="J788" s="54"/>
      <c r="K788" s="54"/>
      <c r="L788" s="55"/>
      <c r="M788" s="1187"/>
      <c r="N788" s="1187"/>
      <c r="O788" s="1187"/>
      <c r="P788" s="1188"/>
      <c r="Q788" s="1189"/>
      <c r="R788" s="1189"/>
      <c r="S788" s="1189"/>
      <c r="T788" s="1189"/>
      <c r="U788" s="1189"/>
      <c r="V788" s="1189"/>
      <c r="W788" s="1189"/>
      <c r="X788" s="1189"/>
      <c r="Y788" s="1189"/>
      <c r="Z788" s="1189"/>
      <c r="AA788" s="1189"/>
      <c r="AB788" s="1189"/>
      <c r="AC788" s="1189"/>
      <c r="AD788" s="1189"/>
      <c r="AE788" s="1189"/>
      <c r="AF788" s="1189"/>
      <c r="AG788" s="1184"/>
      <c r="AH788" s="1184"/>
      <c r="AI788" s="1184"/>
      <c r="AJ788" s="118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 customHeight="1">
      <c r="C789" s="1192" t="s">
        <v>728</v>
      </c>
      <c r="D789" s="1193"/>
      <c r="E789" s="1193"/>
      <c r="F789" s="1193"/>
      <c r="G789" s="1193"/>
      <c r="H789" s="1193"/>
      <c r="I789" s="54"/>
      <c r="J789" s="54"/>
      <c r="K789" s="54"/>
      <c r="L789" s="55"/>
      <c r="M789" s="1147"/>
      <c r="N789" s="1147"/>
      <c r="O789" s="1147"/>
      <c r="P789" s="1147"/>
      <c r="Q789" s="1147">
        <v>25</v>
      </c>
      <c r="R789" s="1147"/>
      <c r="S789" s="1147"/>
      <c r="T789" s="1147"/>
      <c r="U789" s="1147">
        <v>32</v>
      </c>
      <c r="V789" s="1147"/>
      <c r="W789" s="1147"/>
      <c r="X789" s="1147"/>
      <c r="Y789" s="1147">
        <v>39</v>
      </c>
      <c r="Z789" s="1147"/>
      <c r="AA789" s="1147"/>
      <c r="AB789" s="1147"/>
      <c r="AC789" s="1123"/>
      <c r="AD789" s="1124"/>
      <c r="AE789" s="1124"/>
      <c r="AF789" s="1125"/>
      <c r="AG789" s="1123"/>
      <c r="AH789" s="1124"/>
      <c r="AI789" s="1124"/>
      <c r="AJ789" s="1125"/>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 customHeight="1">
      <c r="C790" s="1190" t="s">
        <v>729</v>
      </c>
      <c r="D790" s="1191"/>
      <c r="E790" s="1191"/>
      <c r="F790" s="1191"/>
      <c r="G790" s="1191"/>
      <c r="H790" s="1191"/>
      <c r="I790" s="9"/>
      <c r="J790" s="9"/>
      <c r="K790" s="9"/>
      <c r="L790" s="52"/>
      <c r="M790" s="1147"/>
      <c r="N790" s="1147"/>
      <c r="O790" s="1147"/>
      <c r="P790" s="1147"/>
      <c r="Q790" s="1147"/>
      <c r="R790" s="1147"/>
      <c r="S790" s="1147"/>
      <c r="T790" s="1147"/>
      <c r="U790" s="1147"/>
      <c r="V790" s="1147"/>
      <c r="W790" s="1147"/>
      <c r="X790" s="1147"/>
      <c r="Y790" s="1147"/>
      <c r="Z790" s="1147"/>
      <c r="AA790" s="1147"/>
      <c r="AB790" s="1147"/>
      <c r="AC790" s="1123"/>
      <c r="AD790" s="1124"/>
      <c r="AE790" s="1124"/>
      <c r="AF790" s="1125"/>
      <c r="AG790" s="1123"/>
      <c r="AH790" s="1124"/>
      <c r="AI790" s="1124"/>
      <c r="AJ790" s="1125"/>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 customHeight="1">
      <c r="C791" s="1190" t="s">
        <v>75</v>
      </c>
      <c r="D791" s="1191"/>
      <c r="E791" s="1191"/>
      <c r="F791" s="1191"/>
      <c r="G791" s="1191"/>
      <c r="H791" s="1191"/>
      <c r="I791" s="66"/>
      <c r="J791" s="66"/>
      <c r="K791" s="66"/>
      <c r="L791" s="67"/>
      <c r="M791" s="1147"/>
      <c r="N791" s="1147"/>
      <c r="O791" s="1147"/>
      <c r="P791" s="1147"/>
      <c r="Q791" s="1147">
        <v>10</v>
      </c>
      <c r="R791" s="1147"/>
      <c r="S791" s="1147"/>
      <c r="T791" s="1147"/>
      <c r="U791" s="1147">
        <v>15</v>
      </c>
      <c r="V791" s="1147"/>
      <c r="W791" s="1147"/>
      <c r="X791" s="1147"/>
      <c r="Y791" s="1147">
        <v>19</v>
      </c>
      <c r="Z791" s="1147"/>
      <c r="AA791" s="1147"/>
      <c r="AB791" s="1147"/>
      <c r="AC791" s="1123"/>
      <c r="AD791" s="1124"/>
      <c r="AE791" s="1124"/>
      <c r="AF791" s="1125"/>
      <c r="AG791" s="1123"/>
      <c r="AH791" s="1124"/>
      <c r="AI791" s="1124"/>
      <c r="AJ791" s="1125"/>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 customHeight="1">
      <c r="C792" s="1190" t="s">
        <v>188</v>
      </c>
      <c r="D792" s="1191"/>
      <c r="E792" s="1191"/>
      <c r="F792" s="1191"/>
      <c r="G792" s="1191"/>
      <c r="H792" s="1191"/>
      <c r="I792" s="66"/>
      <c r="J792" s="66"/>
      <c r="K792" s="66"/>
      <c r="L792" s="67"/>
      <c r="M792" s="1147"/>
      <c r="N792" s="1147"/>
      <c r="O792" s="1147"/>
      <c r="P792" s="1147"/>
      <c r="Q792" s="1147"/>
      <c r="R792" s="1147"/>
      <c r="S792" s="1147"/>
      <c r="T792" s="1147"/>
      <c r="U792" s="1147"/>
      <c r="V792" s="1147"/>
      <c r="W792" s="1147"/>
      <c r="X792" s="1147"/>
      <c r="Y792" s="1147"/>
      <c r="Z792" s="1147"/>
      <c r="AA792" s="1147"/>
      <c r="AB792" s="1147"/>
      <c r="AC792" s="1123"/>
      <c r="AD792" s="1124"/>
      <c r="AE792" s="1124"/>
      <c r="AF792" s="1125"/>
      <c r="AG792" s="1123"/>
      <c r="AH792" s="1124"/>
      <c r="AI792" s="1124"/>
      <c r="AJ792" s="112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 customHeight="1">
      <c r="C793" s="1190" t="s">
        <v>826</v>
      </c>
      <c r="D793" s="1191"/>
      <c r="E793" s="1191"/>
      <c r="F793" s="1191"/>
      <c r="G793" s="1191"/>
      <c r="H793" s="1191"/>
      <c r="I793" s="66"/>
      <c r="J793" s="66"/>
      <c r="K793" s="66"/>
      <c r="L793" s="67"/>
      <c r="M793" s="1147"/>
      <c r="N793" s="1147"/>
      <c r="O793" s="1147"/>
      <c r="P793" s="1147"/>
      <c r="Q793" s="1147">
        <v>34</v>
      </c>
      <c r="R793" s="1147"/>
      <c r="S793" s="1147"/>
      <c r="T793" s="1147"/>
      <c r="U793" s="1147">
        <v>51</v>
      </c>
      <c r="V793" s="1147"/>
      <c r="W793" s="1147"/>
      <c r="X793" s="1147"/>
      <c r="Y793" s="1147">
        <v>70</v>
      </c>
      <c r="Z793" s="1147"/>
      <c r="AA793" s="1147"/>
      <c r="AB793" s="1147"/>
      <c r="AC793" s="1123"/>
      <c r="AD793" s="1124"/>
      <c r="AE793" s="1124"/>
      <c r="AF793" s="1125"/>
      <c r="AG793" s="1123"/>
      <c r="AH793" s="1124"/>
      <c r="AI793" s="1124"/>
      <c r="AJ793" s="112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 customHeight="1">
      <c r="C794" s="1194" t="s">
        <v>985</v>
      </c>
      <c r="D794" s="1191"/>
      <c r="E794" s="1191"/>
      <c r="F794" s="1191"/>
      <c r="G794" s="1191"/>
      <c r="H794" s="1191"/>
      <c r="I794" s="66"/>
      <c r="J794" s="66"/>
      <c r="K794" s="66"/>
      <c r="L794" s="67"/>
      <c r="M794" s="1147"/>
      <c r="N794" s="1147"/>
      <c r="O794" s="1147"/>
      <c r="P794" s="1147"/>
      <c r="Q794" s="1147"/>
      <c r="R794" s="1147"/>
      <c r="S794" s="1147"/>
      <c r="T794" s="1147"/>
      <c r="U794" s="1147"/>
      <c r="V794" s="1147"/>
      <c r="W794" s="1147"/>
      <c r="X794" s="1147"/>
      <c r="Y794" s="1147"/>
      <c r="Z794" s="1147"/>
      <c r="AA794" s="1147"/>
      <c r="AB794" s="1147"/>
      <c r="AC794" s="1123"/>
      <c r="AD794" s="1124"/>
      <c r="AE794" s="1124"/>
      <c r="AF794" s="1125"/>
      <c r="AG794" s="1123"/>
      <c r="AH794" s="1124"/>
      <c r="AI794" s="1124"/>
      <c r="AJ794" s="112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 customHeight="1">
      <c r="C795" s="65" t="s">
        <v>279</v>
      </c>
      <c r="D795" s="66"/>
      <c r="E795" s="66"/>
      <c r="F795" s="1137" t="s">
        <v>2477</v>
      </c>
      <c r="G795" s="1130"/>
      <c r="H795" s="1130"/>
      <c r="I795" s="1130"/>
      <c r="J795" s="1130"/>
      <c r="K795" s="1130"/>
      <c r="L795" s="1130"/>
      <c r="M795" s="1147"/>
      <c r="N795" s="1147"/>
      <c r="O795" s="1147"/>
      <c r="P795" s="1147"/>
      <c r="Q795" s="1147">
        <v>5</v>
      </c>
      <c r="R795" s="1147"/>
      <c r="S795" s="1147"/>
      <c r="T795" s="1147"/>
      <c r="U795" s="1147">
        <v>7</v>
      </c>
      <c r="V795" s="1147"/>
      <c r="W795" s="1147"/>
      <c r="X795" s="1147"/>
      <c r="Y795" s="1147">
        <v>8</v>
      </c>
      <c r="Z795" s="1147"/>
      <c r="AA795" s="1147"/>
      <c r="AB795" s="1147"/>
      <c r="AC795" s="1123"/>
      <c r="AD795" s="1124"/>
      <c r="AE795" s="1124"/>
      <c r="AF795" s="1125"/>
      <c r="AG795" s="1123"/>
      <c r="AH795" s="1124"/>
      <c r="AI795" s="1124"/>
      <c r="AJ795" s="112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 customHeight="1">
      <c r="C796" s="1144" t="s">
        <v>915</v>
      </c>
      <c r="D796" s="1145"/>
      <c r="E796" s="1145"/>
      <c r="F796" s="1145"/>
      <c r="G796" s="1145"/>
      <c r="H796" s="1145"/>
      <c r="I796" s="1145"/>
      <c r="J796" s="1145"/>
      <c r="K796" s="1145"/>
      <c r="L796" s="1146"/>
      <c r="M796" s="1132">
        <f>SUM(M789:P795)</f>
        <v>0</v>
      </c>
      <c r="N796" s="1132"/>
      <c r="O796" s="1132"/>
      <c r="P796" s="1132"/>
      <c r="Q796" s="1132">
        <f>SUM(Q789:T795)</f>
        <v>74</v>
      </c>
      <c r="R796" s="1132"/>
      <c r="S796" s="1132"/>
      <c r="T796" s="1132"/>
      <c r="U796" s="1132">
        <f>SUM(U789:X795)</f>
        <v>105</v>
      </c>
      <c r="V796" s="1132"/>
      <c r="W796" s="1132"/>
      <c r="X796" s="1132"/>
      <c r="Y796" s="1132">
        <f>SUM(Y789:AB795)</f>
        <v>136</v>
      </c>
      <c r="Z796" s="1132"/>
      <c r="AA796" s="1132"/>
      <c r="AB796" s="1132"/>
      <c r="AC796" s="1132">
        <f>SUM(AC789:AF795)</f>
        <v>0</v>
      </c>
      <c r="AD796" s="1132"/>
      <c r="AE796" s="1132"/>
      <c r="AF796" s="1132"/>
      <c r="AG796" s="1132">
        <f>SUM(AG789:AJ795)</f>
        <v>0</v>
      </c>
      <c r="AH796" s="1132"/>
      <c r="AI796" s="1132"/>
      <c r="AJ796" s="113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s="1126" t="s">
        <v>2478</v>
      </c>
      <c r="D801" s="1127"/>
      <c r="E801" s="1127"/>
      <c r="F801" s="1127"/>
      <c r="G801" s="1127"/>
      <c r="H801" s="1127"/>
      <c r="I801" s="1127"/>
      <c r="J801" s="1127"/>
      <c r="K801" s="1127"/>
      <c r="L801" s="1127"/>
      <c r="M801" s="1127"/>
      <c r="N801" s="1127"/>
      <c r="O801" s="1127"/>
      <c r="P801" s="1127"/>
      <c r="Q801" s="1127"/>
      <c r="R801" s="1127"/>
      <c r="S801" s="1127"/>
      <c r="T801" s="1127"/>
      <c r="U801" s="1127"/>
      <c r="V801" s="1127"/>
      <c r="W801" s="1127"/>
      <c r="X801" s="1127"/>
      <c r="Y801" s="1127"/>
      <c r="Z801" s="1127"/>
      <c r="AA801" s="1127"/>
      <c r="AB801" s="1127"/>
      <c r="AC801" s="1127"/>
      <c r="AD801" s="1127"/>
      <c r="AE801" s="1127"/>
      <c r="AF801" s="1127"/>
      <c r="AG801" s="1127"/>
      <c r="AH801" s="1127"/>
      <c r="AI801" s="1127"/>
      <c r="AJ801" s="112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AM805" s="41"/>
      <c r="AO805" s="21"/>
      <c r="AP805" s="21"/>
      <c r="AQ805" s="21"/>
      <c r="AR805" s="21"/>
      <c r="AS805" s="21"/>
      <c r="AT805" s="21"/>
      <c r="AU805" s="21"/>
      <c r="AV805" s="21"/>
      <c r="AW805" s="21" t="s">
        <v>445</v>
      </c>
      <c r="AY805" s="21"/>
      <c r="AZ805" s="21"/>
      <c r="BA805" s="1508" t="s">
        <v>391</v>
      </c>
      <c r="BB805" s="1509"/>
      <c r="BC805" s="41"/>
      <c r="BD805" s="41"/>
      <c r="BE805" s="41"/>
      <c r="BF805" s="21" t="s">
        <v>447</v>
      </c>
      <c r="BG805" s="21"/>
      <c r="BH805" s="21"/>
      <c r="BI805" s="21"/>
      <c r="BJ805" s="21"/>
      <c r="BK805" s="21"/>
      <c r="BL805" s="21"/>
      <c r="BM805" s="21"/>
      <c r="BN805" s="21"/>
      <c r="BO805" s="1505" t="str">
        <f>T189</f>
        <v>San Mateo</v>
      </c>
      <c r="BP805" s="1506"/>
      <c r="BQ805" s="1506"/>
      <c r="BR805" s="1506"/>
      <c r="BS805" s="1506"/>
      <c r="BT805" s="1506"/>
      <c r="BU805" s="1507"/>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s="3" t="s">
        <v>494</v>
      </c>
      <c r="J806" s="8" t="s">
        <v>345</v>
      </c>
      <c r="K806" s="9"/>
      <c r="L806" s="9"/>
      <c r="M806" s="9"/>
      <c r="N806" s="9"/>
      <c r="O806" s="9"/>
      <c r="P806" s="9"/>
      <c r="Q806" s="9"/>
      <c r="R806" s="9"/>
      <c r="S806" s="9"/>
      <c r="T806" s="9"/>
      <c r="U806" s="9"/>
      <c r="V806" s="52"/>
      <c r="W806" s="1133">
        <f>2200+2000</f>
        <v>4200</v>
      </c>
      <c r="X806" s="1133"/>
      <c r="Y806" s="1133"/>
      <c r="Z806" s="1133"/>
      <c r="AA806" s="1133"/>
      <c r="AB806" s="1133"/>
      <c r="AC806" s="113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 customHeight="1">
      <c r="A807"/>
      <c r="B807"/>
      <c r="C807"/>
      <c r="D807"/>
      <c r="E807"/>
      <c r="F807"/>
      <c r="G807"/>
      <c r="H807"/>
      <c r="I807"/>
      <c r="J807" s="8" t="s">
        <v>344</v>
      </c>
      <c r="K807" s="9"/>
      <c r="L807" s="9"/>
      <c r="M807" s="9"/>
      <c r="N807" s="9"/>
      <c r="O807" s="9"/>
      <c r="P807" s="9"/>
      <c r="Q807" s="9"/>
      <c r="R807" s="9"/>
      <c r="S807" s="9"/>
      <c r="T807" s="9"/>
      <c r="U807" s="9"/>
      <c r="V807" s="52"/>
      <c r="W807" s="1133">
        <v>6500</v>
      </c>
      <c r="X807" s="1133"/>
      <c r="Y807" s="1133"/>
      <c r="Z807" s="1133"/>
      <c r="AA807" s="1133"/>
      <c r="AB807" s="1133"/>
      <c r="AC807" s="1133"/>
      <c r="AD807"/>
      <c r="AE807"/>
      <c r="AF807"/>
      <c r="AG807"/>
      <c r="AH807"/>
      <c r="AI807"/>
      <c r="AJ807"/>
      <c r="AK807"/>
      <c r="AL807"/>
      <c r="AM807" s="38"/>
      <c r="AN807" s="38"/>
      <c r="BA807" s="75" t="s">
        <v>393</v>
      </c>
      <c r="BC807" s="40"/>
      <c r="BD807" s="40"/>
      <c r="BE807" s="40"/>
      <c r="BF807" s="40"/>
      <c r="BG807" s="40"/>
    </row>
    <row r="808" spans="1:97" s="21" customFormat="1" ht="12.9" customHeight="1">
      <c r="A808"/>
      <c r="B808"/>
      <c r="C808"/>
      <c r="D808"/>
      <c r="E808"/>
      <c r="F808"/>
      <c r="G808"/>
      <c r="H808"/>
      <c r="I808"/>
      <c r="J808" s="8" t="s">
        <v>343</v>
      </c>
      <c r="K808" s="9"/>
      <c r="L808" s="9"/>
      <c r="M808" s="9"/>
      <c r="N808" s="9"/>
      <c r="O808" s="9"/>
      <c r="P808" s="9"/>
      <c r="Q808" s="9"/>
      <c r="R808" s="9"/>
      <c r="S808" s="9"/>
      <c r="T808" s="9"/>
      <c r="U808" s="9"/>
      <c r="V808" s="52"/>
      <c r="W808" s="1133">
        <v>13500</v>
      </c>
      <c r="X808" s="1133"/>
      <c r="Y808" s="1133"/>
      <c r="Z808" s="1133"/>
      <c r="AA808" s="1133"/>
      <c r="AB808" s="1133"/>
      <c r="AC808" s="1133"/>
      <c r="AD808"/>
      <c r="AE808"/>
      <c r="AF808"/>
      <c r="AG808"/>
      <c r="AH808"/>
      <c r="AI808"/>
      <c r="AJ808"/>
      <c r="AK808"/>
      <c r="AL808"/>
      <c r="AM808" s="38"/>
      <c r="AN808" s="38"/>
      <c r="BA808" s="75"/>
      <c r="BC808" s="40"/>
      <c r="BD808" s="40"/>
      <c r="BE808" s="40"/>
      <c r="BF808" s="40"/>
      <c r="BG808" s="40"/>
    </row>
    <row r="809" spans="1:97" s="21" customFormat="1" ht="12.9" customHeight="1">
      <c r="A809"/>
      <c r="B809"/>
      <c r="C809"/>
      <c r="D809"/>
      <c r="E809"/>
      <c r="F809"/>
      <c r="G809"/>
      <c r="H809"/>
      <c r="I809"/>
      <c r="J809" s="8" t="s">
        <v>342</v>
      </c>
      <c r="K809" s="9"/>
      <c r="L809" s="9"/>
      <c r="M809" s="9"/>
      <c r="N809" s="9"/>
      <c r="O809" s="9"/>
      <c r="P809" s="9"/>
      <c r="Q809" s="9"/>
      <c r="R809" s="9"/>
      <c r="S809" s="9"/>
      <c r="T809" s="9"/>
      <c r="U809" s="9"/>
      <c r="V809" s="52"/>
      <c r="W809" s="1133">
        <v>26400</v>
      </c>
      <c r="X809" s="1133"/>
      <c r="Y809" s="1133"/>
      <c r="Z809" s="1133"/>
      <c r="AA809" s="1133"/>
      <c r="AB809" s="1133"/>
      <c r="AC809" s="1133"/>
      <c r="AD809"/>
      <c r="AE809"/>
      <c r="AF809"/>
      <c r="AG809"/>
      <c r="AH809"/>
      <c r="AI809"/>
      <c r="AJ809"/>
      <c r="AK809"/>
      <c r="AL809"/>
      <c r="AM809" s="38"/>
      <c r="AN809" s="38"/>
      <c r="BA809" s="75" t="s">
        <v>391</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 customHeight="1">
      <c r="A810"/>
      <c r="B810"/>
      <c r="C810"/>
      <c r="D810"/>
      <c r="E810"/>
      <c r="F810"/>
      <c r="G810"/>
      <c r="H810"/>
      <c r="I810"/>
      <c r="J810" s="8" t="s">
        <v>296</v>
      </c>
      <c r="K810" s="9"/>
      <c r="L810" s="9"/>
      <c r="M810" s="1129" t="s">
        <v>2479</v>
      </c>
      <c r="N810" s="1130"/>
      <c r="O810" s="1130"/>
      <c r="P810" s="1130"/>
      <c r="Q810" s="1130"/>
      <c r="R810" s="1130"/>
      <c r="S810" s="1130"/>
      <c r="T810" s="1130"/>
      <c r="U810" s="1130"/>
      <c r="V810" s="1131"/>
      <c r="W810" s="1133">
        <f>22424+840</f>
        <v>23264</v>
      </c>
      <c r="X810" s="1133"/>
      <c r="Y810" s="1133"/>
      <c r="Z810" s="1133"/>
      <c r="AA810" s="1133"/>
      <c r="AB810" s="1133"/>
      <c r="AC810" s="113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 customHeight="1">
      <c r="A811"/>
      <c r="B811"/>
      <c r="C811"/>
      <c r="D811"/>
      <c r="E811"/>
      <c r="F811"/>
      <c r="G811"/>
      <c r="H811"/>
      <c r="I811"/>
      <c r="J811" s="8"/>
      <c r="K811" s="9"/>
      <c r="L811" s="9"/>
      <c r="M811" s="9"/>
      <c r="N811" s="9"/>
      <c r="O811" s="9"/>
      <c r="P811" s="9"/>
      <c r="Q811" s="9"/>
      <c r="R811" s="9"/>
      <c r="S811" s="9"/>
      <c r="T811" s="9"/>
      <c r="U811" s="9"/>
      <c r="V811" s="60" t="s">
        <v>493</v>
      </c>
      <c r="W811" s="1161">
        <f>SUM(W806:AC810)</f>
        <v>73864</v>
      </c>
      <c r="X811" s="1162"/>
      <c r="Y811" s="1162"/>
      <c r="Z811" s="1162"/>
      <c r="AA811" s="1162"/>
      <c r="AB811" s="1162"/>
      <c r="AC811" s="1163"/>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 customHeight="1">
      <c r="A813"/>
      <c r="B813"/>
      <c r="C813" s="3" t="s">
        <v>495</v>
      </c>
      <c r="D813"/>
      <c r="E813"/>
      <c r="F813"/>
      <c r="G813"/>
      <c r="H813"/>
      <c r="I813"/>
      <c r="J813" s="1144" t="s">
        <v>496</v>
      </c>
      <c r="K813" s="1145"/>
      <c r="L813" s="1145"/>
      <c r="M813" s="1145"/>
      <c r="N813" s="1145"/>
      <c r="O813" s="1145"/>
      <c r="P813" s="1145"/>
      <c r="Q813" s="1145"/>
      <c r="R813" s="1145"/>
      <c r="S813" s="1145"/>
      <c r="T813" s="1145"/>
      <c r="U813" s="1145"/>
      <c r="V813" s="1146"/>
      <c r="W813" s="1167">
        <v>28860</v>
      </c>
      <c r="X813" s="1168"/>
      <c r="Y813" s="1168"/>
      <c r="Z813" s="1168"/>
      <c r="AA813" s="1168"/>
      <c r="AB813" s="1168"/>
      <c r="AC813" s="1169"/>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 customHeight="1">
      <c r="A815"/>
      <c r="B815"/>
      <c r="C815" s="3" t="s">
        <v>768</v>
      </c>
      <c r="D815"/>
      <c r="E815"/>
      <c r="F815"/>
      <c r="G815"/>
      <c r="H815"/>
      <c r="I815"/>
      <c r="J815" s="8" t="s">
        <v>341</v>
      </c>
      <c r="K815" s="9"/>
      <c r="L815" s="9"/>
      <c r="M815" s="9"/>
      <c r="N815" s="9"/>
      <c r="O815" s="9"/>
      <c r="P815" s="9"/>
      <c r="Q815" s="9"/>
      <c r="R815" s="9"/>
      <c r="S815" s="9"/>
      <c r="T815" s="9"/>
      <c r="U815" s="9"/>
      <c r="V815" s="52"/>
      <c r="W815" s="1160">
        <v>0</v>
      </c>
      <c r="X815" s="1160"/>
      <c r="Y815" s="1160"/>
      <c r="Z815" s="1160"/>
      <c r="AA815" s="1160"/>
      <c r="AB815" s="1160"/>
      <c r="AC815" s="1160"/>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 customHeight="1">
      <c r="A816"/>
      <c r="B816"/>
      <c r="C816"/>
      <c r="D816"/>
      <c r="E816"/>
      <c r="F816"/>
      <c r="G816"/>
      <c r="H816"/>
      <c r="I816"/>
      <c r="J816" s="8" t="s">
        <v>340</v>
      </c>
      <c r="K816" s="9"/>
      <c r="L816" s="9"/>
      <c r="M816" s="9"/>
      <c r="N816" s="9"/>
      <c r="O816" s="9"/>
      <c r="P816" s="9"/>
      <c r="Q816" s="9"/>
      <c r="R816" s="9"/>
      <c r="S816" s="9"/>
      <c r="T816" s="9"/>
      <c r="U816" s="9"/>
      <c r="V816" s="52"/>
      <c r="W816" s="1160">
        <v>0</v>
      </c>
      <c r="X816" s="1160"/>
      <c r="Y816" s="1160"/>
      <c r="Z816" s="1160"/>
      <c r="AA816" s="1160"/>
      <c r="AB816" s="1160"/>
      <c r="AC816" s="1160"/>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 customHeight="1">
      <c r="A817"/>
      <c r="B817"/>
      <c r="C817"/>
      <c r="D817"/>
      <c r="E817"/>
      <c r="F817"/>
      <c r="G817"/>
      <c r="H817"/>
      <c r="I817"/>
      <c r="J817" s="8" t="s">
        <v>826</v>
      </c>
      <c r="K817" s="9"/>
      <c r="L817" s="9"/>
      <c r="M817" s="9"/>
      <c r="N817" s="9"/>
      <c r="O817" s="9"/>
      <c r="P817" s="9"/>
      <c r="Q817" s="9"/>
      <c r="R817" s="9"/>
      <c r="S817" s="9"/>
      <c r="T817" s="9"/>
      <c r="U817" s="9"/>
      <c r="V817" s="52"/>
      <c r="W817" s="1160">
        <f>19300+5715</f>
        <v>25015</v>
      </c>
      <c r="X817" s="1160"/>
      <c r="Y817" s="1160"/>
      <c r="Z817" s="1160"/>
      <c r="AA817" s="1160"/>
      <c r="AB817" s="1160"/>
      <c r="AC817" s="1160"/>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 customHeight="1">
      <c r="A818"/>
      <c r="B818"/>
      <c r="C818"/>
      <c r="D818"/>
      <c r="E818"/>
      <c r="F818"/>
      <c r="G818"/>
      <c r="H818"/>
      <c r="I818"/>
      <c r="J818" s="68" t="s">
        <v>489</v>
      </c>
      <c r="K818" s="9"/>
      <c r="L818" s="9"/>
      <c r="M818" s="9"/>
      <c r="N818" s="9"/>
      <c r="O818" s="9"/>
      <c r="P818" s="9"/>
      <c r="Q818" s="9"/>
      <c r="R818" s="9"/>
      <c r="S818" s="9"/>
      <c r="T818" s="9"/>
      <c r="U818" s="9"/>
      <c r="V818" s="52"/>
      <c r="W818" s="1160">
        <f>20203+15569</f>
        <v>35772</v>
      </c>
      <c r="X818" s="1160"/>
      <c r="Y818" s="1160"/>
      <c r="Z818" s="1160"/>
      <c r="AA818" s="1160"/>
      <c r="AB818" s="1160"/>
      <c r="AC818" s="1160"/>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 customHeight="1">
      <c r="A819"/>
      <c r="B819"/>
      <c r="C819"/>
      <c r="D819"/>
      <c r="E819"/>
      <c r="F819"/>
      <c r="G819"/>
      <c r="H819"/>
      <c r="I819"/>
      <c r="J819" s="69"/>
      <c r="K819" s="54"/>
      <c r="L819" s="54"/>
      <c r="M819" s="54"/>
      <c r="N819" s="54"/>
      <c r="O819" s="54"/>
      <c r="P819" s="54"/>
      <c r="Q819" s="54"/>
      <c r="R819" s="54"/>
      <c r="S819" s="54"/>
      <c r="T819" s="54"/>
      <c r="U819" s="54"/>
      <c r="V819" s="60" t="s">
        <v>13</v>
      </c>
      <c r="W819" s="1503">
        <f>SUM(W815:AC818)</f>
        <v>60787</v>
      </c>
      <c r="X819" s="1503"/>
      <c r="Y819" s="1503"/>
      <c r="Z819" s="1503"/>
      <c r="AA819" s="1503"/>
      <c r="AB819" s="1503"/>
      <c r="AC819" s="1503"/>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 customHeight="1">
      <c r="A821"/>
      <c r="B821"/>
      <c r="C821" s="3" t="s">
        <v>497</v>
      </c>
      <c r="D821"/>
      <c r="E821"/>
      <c r="F821"/>
      <c r="G821"/>
      <c r="H821"/>
      <c r="I821"/>
      <c r="J821" s="8" t="s">
        <v>488</v>
      </c>
      <c r="K821" s="9"/>
      <c r="L821" s="9"/>
      <c r="M821" s="9"/>
      <c r="N821" s="9"/>
      <c r="O821" s="9"/>
      <c r="P821" s="9"/>
      <c r="Q821" s="9"/>
      <c r="R821" s="9"/>
      <c r="S821" s="9"/>
      <c r="T821" s="9"/>
      <c r="U821" s="9"/>
      <c r="V821" s="52"/>
      <c r="W821" s="1134">
        <v>49920</v>
      </c>
      <c r="X821" s="1135"/>
      <c r="Y821" s="1135"/>
      <c r="Z821" s="1135"/>
      <c r="AA821" s="1135"/>
      <c r="AB821" s="1135"/>
      <c r="AC821" s="1136"/>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 customHeight="1">
      <c r="A822"/>
      <c r="B822"/>
      <c r="C822" s="3"/>
      <c r="D822"/>
      <c r="E822"/>
      <c r="F822"/>
      <c r="G822"/>
      <c r="H822"/>
      <c r="I822"/>
      <c r="J822" s="214" t="s">
        <v>2025</v>
      </c>
      <c r="K822" s="9"/>
      <c r="L822" s="9"/>
      <c r="M822" s="9"/>
      <c r="N822" s="9"/>
      <c r="O822" s="9"/>
      <c r="P822" s="9"/>
      <c r="Q822" s="9"/>
      <c r="R822" s="9"/>
      <c r="S822" s="9"/>
      <c r="T822" s="1181">
        <v>1</v>
      </c>
      <c r="U822" s="1182"/>
      <c r="V822" s="1183"/>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 customHeight="1">
      <c r="A823"/>
      <c r="B823"/>
      <c r="C823" s="3" t="s">
        <v>906</v>
      </c>
      <c r="D823"/>
      <c r="E823"/>
      <c r="F823"/>
      <c r="G823"/>
      <c r="H823"/>
      <c r="I823"/>
      <c r="J823" s="8" t="s">
        <v>487</v>
      </c>
      <c r="K823" s="9"/>
      <c r="L823" s="9"/>
      <c r="M823" s="9"/>
      <c r="N823" s="9"/>
      <c r="O823" s="9"/>
      <c r="P823" s="9"/>
      <c r="Q823" s="9"/>
      <c r="R823" s="9"/>
      <c r="S823" s="9"/>
      <c r="T823" s="9"/>
      <c r="U823" s="9"/>
      <c r="V823" s="52"/>
      <c r="W823" s="1134">
        <v>47840</v>
      </c>
      <c r="X823" s="1135"/>
      <c r="Y823" s="1135"/>
      <c r="Z823" s="1135"/>
      <c r="AA823" s="1135"/>
      <c r="AB823" s="1135"/>
      <c r="AC823" s="1136"/>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 customHeight="1">
      <c r="A824"/>
      <c r="B824"/>
      <c r="C824" s="3"/>
      <c r="D824"/>
      <c r="E824"/>
      <c r="F824"/>
      <c r="G824"/>
      <c r="H824"/>
      <c r="I824"/>
      <c r="J824" s="214" t="s">
        <v>2026</v>
      </c>
      <c r="K824" s="9"/>
      <c r="L824" s="9"/>
      <c r="M824" s="9"/>
      <c r="N824" s="9"/>
      <c r="O824" s="9"/>
      <c r="P824" s="9"/>
      <c r="Q824" s="9"/>
      <c r="R824" s="9"/>
      <c r="S824" s="9"/>
      <c r="T824" s="1181">
        <v>1</v>
      </c>
      <c r="U824" s="1182"/>
      <c r="V824" s="1183"/>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 customHeight="1">
      <c r="A825"/>
      <c r="B825"/>
      <c r="C825"/>
      <c r="D825"/>
      <c r="E825"/>
      <c r="F825"/>
      <c r="G825"/>
      <c r="H825"/>
      <c r="I825"/>
      <c r="J825" s="8" t="s">
        <v>296</v>
      </c>
      <c r="K825" s="9"/>
      <c r="L825" s="9"/>
      <c r="M825" s="1137" t="s">
        <v>2480</v>
      </c>
      <c r="N825" s="1130"/>
      <c r="O825" s="1130"/>
      <c r="P825" s="1130"/>
      <c r="Q825" s="1130"/>
      <c r="R825" s="1130"/>
      <c r="S825" s="1130"/>
      <c r="T825" s="1130"/>
      <c r="U825" s="1130"/>
      <c r="V825" s="1131"/>
      <c r="W825" s="1134">
        <v>42630</v>
      </c>
      <c r="X825" s="1135"/>
      <c r="Y825" s="1135"/>
      <c r="Z825" s="1135"/>
      <c r="AA825" s="1135"/>
      <c r="AB825" s="1135"/>
      <c r="AC825" s="1136"/>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 customHeight="1">
      <c r="A826"/>
      <c r="B826"/>
      <c r="C826"/>
      <c r="D826"/>
      <c r="E826"/>
      <c r="F826"/>
      <c r="G826"/>
      <c r="H826"/>
      <c r="I826"/>
      <c r="J826" s="8"/>
      <c r="K826" s="9"/>
      <c r="L826" s="9"/>
      <c r="M826" s="9"/>
      <c r="N826" s="9"/>
      <c r="O826" s="9"/>
      <c r="P826" s="9"/>
      <c r="Q826" s="9"/>
      <c r="R826" s="9"/>
      <c r="S826" s="9"/>
      <c r="T826" s="9"/>
      <c r="U826" s="9"/>
      <c r="V826" s="60" t="s">
        <v>14</v>
      </c>
      <c r="W826" s="1519">
        <f>SUM(W821:AC825)</f>
        <v>140390</v>
      </c>
      <c r="X826" s="1520"/>
      <c r="Y826" s="1520"/>
      <c r="Z826" s="1520"/>
      <c r="AA826" s="1520"/>
      <c r="AB826" s="1520"/>
      <c r="AC826" s="1521"/>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 customHeight="1">
      <c r="A827"/>
      <c r="B827"/>
      <c r="C827"/>
      <c r="D827"/>
      <c r="E827"/>
      <c r="F827"/>
      <c r="G827"/>
      <c r="H827"/>
      <c r="I827"/>
      <c r="J827" s="8"/>
      <c r="K827" s="9"/>
      <c r="L827" s="9"/>
      <c r="M827" s="9"/>
      <c r="N827" s="9"/>
      <c r="O827" s="9"/>
      <c r="P827" s="9"/>
      <c r="Q827" s="9"/>
      <c r="R827" s="9"/>
      <c r="S827" s="9"/>
      <c r="T827" s="9"/>
      <c r="U827" s="9"/>
      <c r="V827" s="60" t="s">
        <v>15</v>
      </c>
      <c r="W827" s="1134">
        <v>18463</v>
      </c>
      <c r="X827" s="1135"/>
      <c r="Y827" s="1135"/>
      <c r="Z827" s="1135"/>
      <c r="AA827" s="1135"/>
      <c r="AB827" s="1135"/>
      <c r="AC827" s="1136"/>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 customHeight="1">
      <c r="A829"/>
      <c r="B829"/>
      <c r="C829" s="3" t="s">
        <v>58</v>
      </c>
      <c r="D829"/>
      <c r="E829"/>
      <c r="F829"/>
      <c r="G829"/>
      <c r="H829"/>
      <c r="I829"/>
      <c r="J829" s="8" t="s">
        <v>759</v>
      </c>
      <c r="K829" s="9"/>
      <c r="L829" s="9"/>
      <c r="M829" s="9"/>
      <c r="N829" s="9"/>
      <c r="O829" s="9"/>
      <c r="P829" s="9"/>
      <c r="Q829" s="9"/>
      <c r="R829" s="9"/>
      <c r="S829" s="9"/>
      <c r="T829" s="9"/>
      <c r="U829" s="9"/>
      <c r="V829" s="52"/>
      <c r="W829" s="1133">
        <v>3500</v>
      </c>
      <c r="X829" s="1133"/>
      <c r="Y829" s="1133"/>
      <c r="Z829" s="1133"/>
      <c r="AA829" s="1133"/>
      <c r="AB829" s="1133"/>
      <c r="AC829" s="113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 customHeight="1">
      <c r="A830"/>
      <c r="B830"/>
      <c r="C830"/>
      <c r="D830"/>
      <c r="E830"/>
      <c r="F830"/>
      <c r="G830"/>
      <c r="H830"/>
      <c r="I830"/>
      <c r="J830" s="8" t="s">
        <v>656</v>
      </c>
      <c r="K830" s="9"/>
      <c r="L830" s="9"/>
      <c r="M830" s="9"/>
      <c r="N830" s="9"/>
      <c r="O830" s="9"/>
      <c r="P830" s="9"/>
      <c r="Q830" s="9"/>
      <c r="R830" s="9"/>
      <c r="S830" s="9"/>
      <c r="T830" s="9"/>
      <c r="U830" s="9"/>
      <c r="V830" s="52"/>
      <c r="W830" s="1133">
        <v>19150</v>
      </c>
      <c r="X830" s="1133"/>
      <c r="Y830" s="1133"/>
      <c r="Z830" s="1133"/>
      <c r="AA830" s="1133"/>
      <c r="AB830" s="1133"/>
      <c r="AC830" s="113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 customHeight="1">
      <c r="A831"/>
      <c r="B831"/>
      <c r="C831"/>
      <c r="D831"/>
      <c r="E831"/>
      <c r="F831"/>
      <c r="G831"/>
      <c r="H831"/>
      <c r="I831"/>
      <c r="J831" s="8" t="s">
        <v>655</v>
      </c>
      <c r="K831" s="9"/>
      <c r="L831" s="9"/>
      <c r="M831" s="9"/>
      <c r="N831" s="9"/>
      <c r="O831" s="9"/>
      <c r="P831" s="9"/>
      <c r="Q831" s="9"/>
      <c r="R831" s="9"/>
      <c r="S831" s="9"/>
      <c r="T831" s="9"/>
      <c r="U831" s="9"/>
      <c r="V831" s="52"/>
      <c r="W831" s="1133">
        <v>26821</v>
      </c>
      <c r="X831" s="1133"/>
      <c r="Y831" s="1133"/>
      <c r="Z831" s="1133"/>
      <c r="AA831" s="1133"/>
      <c r="AB831" s="1133"/>
      <c r="AC831" s="113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 customHeight="1">
      <c r="A832"/>
      <c r="B832"/>
      <c r="C832"/>
      <c r="D832"/>
      <c r="E832"/>
      <c r="F832"/>
      <c r="G832"/>
      <c r="H832"/>
      <c r="I832"/>
      <c r="J832" s="8" t="s">
        <v>654</v>
      </c>
      <c r="K832" s="9"/>
      <c r="L832" s="9"/>
      <c r="M832" s="9"/>
      <c r="N832" s="9"/>
      <c r="O832" s="9"/>
      <c r="P832" s="9"/>
      <c r="Q832" s="9"/>
      <c r="R832" s="9"/>
      <c r="S832" s="9"/>
      <c r="T832" s="9"/>
      <c r="U832" s="9"/>
      <c r="V832" s="52"/>
      <c r="W832" s="1133">
        <v>6000</v>
      </c>
      <c r="X832" s="1133"/>
      <c r="Y832" s="1133"/>
      <c r="Z832" s="1133"/>
      <c r="AA832" s="1133"/>
      <c r="AB832" s="1133"/>
      <c r="AC832" s="113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 customHeight="1">
      <c r="A833"/>
      <c r="B833"/>
      <c r="C833"/>
      <c r="D833"/>
      <c r="E833"/>
      <c r="F833"/>
      <c r="G833"/>
      <c r="H833"/>
      <c r="I833"/>
      <c r="J833" s="8" t="s">
        <v>653</v>
      </c>
      <c r="K833" s="9"/>
      <c r="L833" s="9"/>
      <c r="M833" s="9"/>
      <c r="N833" s="9"/>
      <c r="O833" s="9"/>
      <c r="P833" s="9"/>
      <c r="Q833" s="9"/>
      <c r="R833" s="9"/>
      <c r="S833" s="9"/>
      <c r="T833" s="9"/>
      <c r="U833" s="9"/>
      <c r="V833" s="52"/>
      <c r="W833" s="1133">
        <v>16850</v>
      </c>
      <c r="X833" s="1133"/>
      <c r="Y833" s="1133"/>
      <c r="Z833" s="1133"/>
      <c r="AA833" s="1133"/>
      <c r="AB833" s="1133"/>
      <c r="AC833" s="113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 customHeight="1">
      <c r="J834" s="8" t="s">
        <v>652</v>
      </c>
      <c r="K834" s="9"/>
      <c r="L834" s="9"/>
      <c r="M834" s="9"/>
      <c r="N834" s="9"/>
      <c r="O834" s="9"/>
      <c r="P834" s="9"/>
      <c r="Q834" s="9"/>
      <c r="R834" s="9"/>
      <c r="S834" s="9"/>
      <c r="T834" s="9"/>
      <c r="U834" s="9"/>
      <c r="V834" s="52"/>
      <c r="W834" s="1133">
        <v>13000</v>
      </c>
      <c r="X834" s="1133"/>
      <c r="Y834" s="1133"/>
      <c r="Z834" s="1133"/>
      <c r="AA834" s="1133"/>
      <c r="AB834" s="1133"/>
      <c r="AC834" s="1133"/>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 customHeight="1">
      <c r="J835" s="8" t="s">
        <v>296</v>
      </c>
      <c r="K835" s="9"/>
      <c r="L835" s="9"/>
      <c r="M835" s="1137" t="s">
        <v>2481</v>
      </c>
      <c r="N835" s="1130"/>
      <c r="O835" s="1130"/>
      <c r="P835" s="1130"/>
      <c r="Q835" s="1130"/>
      <c r="R835" s="1130"/>
      <c r="S835" s="1130"/>
      <c r="T835" s="1130"/>
      <c r="U835" s="1130"/>
      <c r="V835" s="1131"/>
      <c r="W835" s="1133">
        <v>3000</v>
      </c>
      <c r="X835" s="1133"/>
      <c r="Y835" s="1133"/>
      <c r="Z835" s="1133"/>
      <c r="AA835" s="1133"/>
      <c r="AB835" s="1133"/>
      <c r="AC835" s="1133"/>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 customHeight="1">
      <c r="J836" s="8"/>
      <c r="K836" s="9"/>
      <c r="L836" s="9"/>
      <c r="M836" s="9"/>
      <c r="N836" s="9"/>
      <c r="O836" s="9"/>
      <c r="P836" s="9"/>
      <c r="Q836" s="9"/>
      <c r="R836" s="9"/>
      <c r="S836" s="9"/>
      <c r="T836" s="9"/>
      <c r="U836" s="9"/>
      <c r="V836" s="60" t="s">
        <v>16</v>
      </c>
      <c r="W836" s="1180">
        <f>SUM(W829:AC835)</f>
        <v>88321</v>
      </c>
      <c r="X836" s="1180"/>
      <c r="Y836" s="1180"/>
      <c r="Z836" s="1180"/>
      <c r="AA836" s="1180"/>
      <c r="AB836" s="1180"/>
      <c r="AC836" s="1180"/>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 customHeight="1">
      <c r="C838" s="3" t="s">
        <v>1952</v>
      </c>
      <c r="J838" s="8" t="s">
        <v>296</v>
      </c>
      <c r="K838" s="9"/>
      <c r="L838" s="9"/>
      <c r="M838" s="1137" t="s">
        <v>2482</v>
      </c>
      <c r="N838" s="1130"/>
      <c r="O838" s="1130"/>
      <c r="P838" s="1130"/>
      <c r="Q838" s="1130"/>
      <c r="R838" s="1130"/>
      <c r="S838" s="1130"/>
      <c r="T838" s="1130"/>
      <c r="U838" s="1130"/>
      <c r="V838" s="1131"/>
      <c r="W838" s="1167">
        <v>800</v>
      </c>
      <c r="X838" s="1168"/>
      <c r="Y838" s="1168"/>
      <c r="Z838" s="1168"/>
      <c r="AA838" s="1168"/>
      <c r="AB838" s="1168"/>
      <c r="AC838" s="1169"/>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 customHeight="1">
      <c r="C839" s="3" t="s">
        <v>1953</v>
      </c>
      <c r="J839" s="8" t="s">
        <v>296</v>
      </c>
      <c r="K839" s="9"/>
      <c r="L839" s="9"/>
      <c r="M839" s="1137"/>
      <c r="N839" s="1130"/>
      <c r="O839" s="1130"/>
      <c r="P839" s="1130"/>
      <c r="Q839" s="1130"/>
      <c r="R839" s="1130"/>
      <c r="S839" s="1130"/>
      <c r="T839" s="1130"/>
      <c r="U839" s="1130"/>
      <c r="V839" s="1131"/>
      <c r="W839" s="1167"/>
      <c r="X839" s="1168"/>
      <c r="Y839" s="1168"/>
      <c r="Z839" s="1168"/>
      <c r="AA839" s="1168"/>
      <c r="AB839" s="1168"/>
      <c r="AC839" s="1169"/>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 customHeight="1">
      <c r="A840"/>
      <c r="B840"/>
      <c r="C840"/>
      <c r="D840"/>
      <c r="E840"/>
      <c r="F840"/>
      <c r="G840"/>
      <c r="H840"/>
      <c r="I840"/>
      <c r="J840" s="8" t="s">
        <v>296</v>
      </c>
      <c r="K840" s="9"/>
      <c r="L840" s="9"/>
      <c r="M840" s="1137"/>
      <c r="N840" s="1130"/>
      <c r="O840" s="1130"/>
      <c r="P840" s="1130"/>
      <c r="Q840" s="1130"/>
      <c r="R840" s="1130"/>
      <c r="S840" s="1130"/>
      <c r="T840" s="1130"/>
      <c r="U840" s="1130"/>
      <c r="V840" s="1131"/>
      <c r="W840" s="1167"/>
      <c r="X840" s="1168"/>
      <c r="Y840" s="1168"/>
      <c r="Z840" s="1168"/>
      <c r="AA840" s="1168"/>
      <c r="AB840" s="1168"/>
      <c r="AC840" s="1169"/>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 customHeight="1">
      <c r="A841"/>
      <c r="B841"/>
      <c r="C841"/>
      <c r="D841"/>
      <c r="E841"/>
      <c r="F841"/>
      <c r="G841"/>
      <c r="H841"/>
      <c r="I841"/>
      <c r="J841" s="8" t="s">
        <v>296</v>
      </c>
      <c r="K841" s="9"/>
      <c r="L841" s="9"/>
      <c r="M841" s="1137"/>
      <c r="N841" s="1130"/>
      <c r="O841" s="1130"/>
      <c r="P841" s="1130"/>
      <c r="Q841" s="1130"/>
      <c r="R841" s="1130"/>
      <c r="S841" s="1130"/>
      <c r="T841" s="1130"/>
      <c r="U841" s="1130"/>
      <c r="V841" s="1131"/>
      <c r="W841" s="1167"/>
      <c r="X841" s="1168"/>
      <c r="Y841" s="1168"/>
      <c r="Z841" s="1168"/>
      <c r="AA841" s="1168"/>
      <c r="AB841" s="1168"/>
      <c r="AC841" s="1169"/>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 customHeight="1">
      <c r="A842"/>
      <c r="B842"/>
      <c r="C842"/>
      <c r="D842"/>
      <c r="E842"/>
      <c r="F842"/>
      <c r="G842"/>
      <c r="H842"/>
      <c r="I842"/>
      <c r="J842" s="8" t="s">
        <v>296</v>
      </c>
      <c r="K842" s="9"/>
      <c r="L842" s="9"/>
      <c r="M842" s="1137"/>
      <c r="N842" s="1130"/>
      <c r="O842" s="1130"/>
      <c r="P842" s="1130"/>
      <c r="Q842" s="1130"/>
      <c r="R842" s="1130"/>
      <c r="S842" s="1130"/>
      <c r="T842" s="1130"/>
      <c r="U842" s="1130"/>
      <c r="V842" s="1131"/>
      <c r="W842" s="1167"/>
      <c r="X842" s="1168"/>
      <c r="Y842" s="1168"/>
      <c r="Z842" s="1168"/>
      <c r="AA842" s="1168"/>
      <c r="AB842" s="1168"/>
      <c r="AC842" s="1169"/>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 customHeight="1">
      <c r="A843"/>
      <c r="B843"/>
      <c r="C843"/>
      <c r="D843"/>
      <c r="E843"/>
      <c r="F843"/>
      <c r="G843"/>
      <c r="H843"/>
      <c r="I843"/>
      <c r="J843" s="8"/>
      <c r="K843" s="9"/>
      <c r="L843" s="9"/>
      <c r="M843" s="9"/>
      <c r="N843" s="9"/>
      <c r="O843" s="9"/>
      <c r="P843" s="9"/>
      <c r="Q843" s="9"/>
      <c r="R843" s="9"/>
      <c r="S843" s="9"/>
      <c r="T843" s="9"/>
      <c r="U843" s="9"/>
      <c r="V843" s="60" t="s">
        <v>17</v>
      </c>
      <c r="W843" s="1161">
        <f>SUM(W838:AC842)</f>
        <v>800</v>
      </c>
      <c r="X843" s="1162"/>
      <c r="Y843" s="1162"/>
      <c r="Z843" s="1162"/>
      <c r="AA843" s="1162"/>
      <c r="AB843" s="1162"/>
      <c r="AC843" s="1163"/>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1">
        <f>W811+W819+W826+W827+W836+W843+W813</f>
        <v>411485</v>
      </c>
      <c r="AD847" s="1162"/>
      <c r="AE847" s="1162"/>
      <c r="AF847" s="1162"/>
      <c r="AG847" s="1162"/>
      <c r="AH847" s="1163"/>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6">
        <f>O762+O742+G717</f>
        <v>37</v>
      </c>
      <c r="AD848" s="1157"/>
      <c r="AE848" s="1157"/>
      <c r="AF848" s="1157"/>
      <c r="AG848" s="1157"/>
      <c r="AH848" s="1158"/>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 customHeight="1" thickBot="1">
      <c r="A849"/>
      <c r="B849"/>
      <c r="C849"/>
      <c r="D849"/>
      <c r="E849" s="1488" t="s">
        <v>366</v>
      </c>
      <c r="F849" s="1489"/>
      <c r="G849" s="1489"/>
      <c r="H849" s="1489"/>
      <c r="I849" s="1489"/>
      <c r="J849" s="1489"/>
      <c r="K849" s="1489"/>
      <c r="L849" s="1489"/>
      <c r="M849" s="1489"/>
      <c r="N849" s="1489"/>
      <c r="O849" s="1489"/>
      <c r="P849" s="1489"/>
      <c r="Q849" s="1489"/>
      <c r="R849" s="1489"/>
      <c r="S849" s="1489"/>
      <c r="T849" s="1489"/>
      <c r="U849" s="1489"/>
      <c r="V849" s="1489"/>
      <c r="W849" s="1489"/>
      <c r="X849" s="1489"/>
      <c r="Y849" s="1489"/>
      <c r="Z849" s="1489"/>
      <c r="AA849" s="1489"/>
      <c r="AB849" s="1490"/>
      <c r="AC849" s="1178">
        <f>IF(ISERROR((ROUNDDOWN(AC847/AC848,0))),0,(ROUNDDOWN(AC847/AC848,0)))</f>
        <v>11121</v>
      </c>
      <c r="AD849" s="1179"/>
      <c r="AE849" s="1179"/>
      <c r="AF849" s="1179"/>
      <c r="AG849" s="1179"/>
      <c r="AH849" s="1179"/>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39">
        <f>'Sources and Uses Budget'!B74</f>
        <v>255317</v>
      </c>
      <c r="AD850" s="1140"/>
      <c r="AE850" s="1140"/>
      <c r="AF850" s="1140"/>
      <c r="AG850" s="1140"/>
      <c r="AH850" s="1140"/>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69">
        <v>0</v>
      </c>
      <c r="AD851" s="1133"/>
      <c r="AE851" s="1133"/>
      <c r="AF851" s="1133"/>
      <c r="AG851" s="1133"/>
      <c r="AH851" s="1133"/>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67">
        <v>83700</v>
      </c>
      <c r="AD852" s="1168"/>
      <c r="AE852" s="1168"/>
      <c r="AF852" s="1168"/>
      <c r="AG852" s="1168"/>
      <c r="AH852" s="1169"/>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67">
        <v>18500</v>
      </c>
      <c r="AD853" s="1168"/>
      <c r="AE853" s="1168"/>
      <c r="AF853" s="1168"/>
      <c r="AG853" s="1168"/>
      <c r="AH853" s="1169"/>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67">
        <v>4500</v>
      </c>
      <c r="AD854" s="1168"/>
      <c r="AE854" s="1168"/>
      <c r="AF854" s="1168"/>
      <c r="AG854" s="1168"/>
      <c r="AH854" s="1169"/>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67">
        <v>10473</v>
      </c>
      <c r="AD855" s="1168"/>
      <c r="AE855" s="1168"/>
      <c r="AF855" s="1168"/>
      <c r="AG855" s="1168"/>
      <c r="AH855" s="1169"/>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77"/>
      <c r="AD856" s="1133"/>
      <c r="AE856" s="1133"/>
      <c r="AF856" s="1133"/>
      <c r="AG856" s="1133"/>
      <c r="AH856" s="1133"/>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 customHeight="1">
      <c r="A857"/>
      <c r="B857"/>
      <c r="C857"/>
      <c r="D857"/>
      <c r="E857" s="1164" t="s">
        <v>1259</v>
      </c>
      <c r="F857" s="1165"/>
      <c r="G857" s="1165"/>
      <c r="H857" s="1165"/>
      <c r="I857" s="1165"/>
      <c r="J857" s="1165"/>
      <c r="K857" s="1165"/>
      <c r="L857" s="1165"/>
      <c r="M857" s="1165"/>
      <c r="N857" s="1165"/>
      <c r="O857" s="1165"/>
      <c r="P857" s="1165"/>
      <c r="Q857" s="1165"/>
      <c r="R857" s="1165"/>
      <c r="S857" s="1165"/>
      <c r="T857" s="1165"/>
      <c r="U857" s="1165"/>
      <c r="V857" s="1165"/>
      <c r="W857" s="1165"/>
      <c r="X857" s="1165"/>
      <c r="Y857" s="1165"/>
      <c r="Z857" s="1165"/>
      <c r="AA857" s="1165"/>
      <c r="AB857" s="1166"/>
      <c r="AC857" s="1133"/>
      <c r="AD857" s="1133"/>
      <c r="AE857" s="1133"/>
      <c r="AF857" s="1133"/>
      <c r="AG857" s="1133"/>
      <c r="AH857" s="1133"/>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 customHeight="1">
      <c r="A858"/>
      <c r="B858"/>
      <c r="C858"/>
      <c r="D858"/>
      <c r="E858" s="1164" t="s">
        <v>1259</v>
      </c>
      <c r="F858" s="1165"/>
      <c r="G858" s="1165"/>
      <c r="H858" s="1165"/>
      <c r="I858" s="1165"/>
      <c r="J858" s="1165"/>
      <c r="K858" s="1165"/>
      <c r="L858" s="1165"/>
      <c r="M858" s="1165"/>
      <c r="N858" s="1165"/>
      <c r="O858" s="1165"/>
      <c r="P858" s="1165"/>
      <c r="Q858" s="1165"/>
      <c r="R858" s="1165"/>
      <c r="S858" s="1165"/>
      <c r="T858" s="1165"/>
      <c r="U858" s="1165"/>
      <c r="V858" s="1165"/>
      <c r="W858" s="1165"/>
      <c r="X858" s="1165"/>
      <c r="Y858" s="1165"/>
      <c r="Z858" s="1165"/>
      <c r="AA858" s="1165"/>
      <c r="AB858" s="1166"/>
      <c r="AC858" s="1133"/>
      <c r="AD858" s="1133"/>
      <c r="AE858" s="1133"/>
      <c r="AF858" s="1133"/>
      <c r="AG858" s="1133"/>
      <c r="AH858" s="1133"/>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 customHeight="1">
      <c r="A859"/>
      <c r="B859"/>
      <c r="C859"/>
      <c r="D859"/>
      <c r="E859"/>
      <c r="F859"/>
      <c r="G859"/>
      <c r="H859"/>
      <c r="I859"/>
      <c r="J859"/>
      <c r="K859"/>
      <c r="L859"/>
      <c r="M859"/>
      <c r="N859"/>
      <c r="O859"/>
      <c r="P859"/>
      <c r="Q859"/>
      <c r="R859"/>
      <c r="S859"/>
      <c r="T859"/>
      <c r="U859"/>
      <c r="V859"/>
      <c r="W859"/>
      <c r="X859"/>
      <c r="Y859"/>
      <c r="Z859"/>
      <c r="AA859"/>
      <c r="AB859" s="62"/>
      <c r="AC859" s="1138"/>
      <c r="AD859" s="1138"/>
      <c r="AE859" s="1138"/>
      <c r="AF859" s="1138"/>
      <c r="AG859" s="1138"/>
      <c r="AH859" s="1138"/>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4"/>
      <c r="AO860" s="1174"/>
      <c r="AP860" s="1487"/>
      <c r="AQ860" s="1487"/>
      <c r="AR860" s="1487"/>
      <c r="AS860" s="1487"/>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7"/>
      <c r="AQ861" s="1487"/>
      <c r="AR861" s="1487"/>
      <c r="AS861" s="1487"/>
      <c r="AV861" s="1487"/>
      <c r="AW861" s="1487"/>
      <c r="AX861" s="1487"/>
      <c r="AY861" s="1487"/>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67">
        <v>0</v>
      </c>
      <c r="AA862" s="1168"/>
      <c r="AB862" s="1168"/>
      <c r="AC862" s="1168"/>
      <c r="AD862" s="1168"/>
      <c r="AE862" s="1169"/>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67">
        <v>0</v>
      </c>
      <c r="AA863" s="1168"/>
      <c r="AB863" s="1168"/>
      <c r="AC863" s="1168"/>
      <c r="AD863" s="1168"/>
      <c r="AE863" s="1169"/>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67">
        <v>0</v>
      </c>
      <c r="AA864" s="1168"/>
      <c r="AB864" s="1168"/>
      <c r="AC864" s="1168"/>
      <c r="AD864" s="1168"/>
      <c r="AE864" s="1169"/>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61">
        <f>Z862-(Z863+Z864)</f>
        <v>0</v>
      </c>
      <c r="AA865" s="1162"/>
      <c r="AB865" s="1162"/>
      <c r="AC865" s="1162"/>
      <c r="AD865" s="1162"/>
      <c r="AE865" s="1163"/>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 customHeight="1">
      <c r="A872" s="1170" t="s">
        <v>135</v>
      </c>
      <c r="B872" s="1170"/>
      <c r="C872" s="1170"/>
      <c r="D872" s="1170"/>
      <c r="E872" s="1170"/>
      <c r="F872" s="1170"/>
      <c r="G872" s="1170"/>
      <c r="H872" s="1170"/>
      <c r="I872" s="1170"/>
      <c r="J872" s="1170"/>
      <c r="K872" s="1170"/>
      <c r="L872" s="1170"/>
      <c r="M872" s="1170"/>
      <c r="N872" s="1170"/>
      <c r="O872" s="1170"/>
      <c r="P872" s="1170"/>
      <c r="Q872" s="1170"/>
      <c r="R872" s="1170"/>
      <c r="S872" s="1170"/>
      <c r="T872" s="1170"/>
      <c r="U872" s="1170"/>
      <c r="V872" s="1170"/>
      <c r="W872" s="1170"/>
      <c r="X872" s="1170"/>
      <c r="Y872" s="1170"/>
      <c r="Z872" s="1170"/>
      <c r="AA872" s="1170"/>
      <c r="AB872" s="1170"/>
      <c r="AC872" s="1170"/>
      <c r="AD872" s="1170"/>
      <c r="AE872" s="1170"/>
      <c r="AF872" s="1170"/>
      <c r="AG872" s="1170"/>
      <c r="AH872" s="1170"/>
      <c r="AI872" s="1170"/>
      <c r="AJ872" s="1170"/>
      <c r="AK872" s="1170"/>
      <c r="AL872" s="1170"/>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 customHeight="1">
      <c r="A873" s="1170"/>
      <c r="B873" s="1170"/>
      <c r="C873" s="1170"/>
      <c r="D873" s="1170"/>
      <c r="E873" s="1170"/>
      <c r="F873" s="1170"/>
      <c r="G873" s="1170"/>
      <c r="H873" s="1170"/>
      <c r="I873" s="1170"/>
      <c r="J873" s="1170"/>
      <c r="K873" s="1170"/>
      <c r="L873" s="1170"/>
      <c r="M873" s="1170"/>
      <c r="N873" s="1170"/>
      <c r="O873" s="1170"/>
      <c r="P873" s="1170"/>
      <c r="Q873" s="1170"/>
      <c r="R873" s="1170"/>
      <c r="S873" s="1170"/>
      <c r="T873" s="1170"/>
      <c r="U873" s="1170"/>
      <c r="V873" s="1170"/>
      <c r="W873" s="1170"/>
      <c r="X873" s="1170"/>
      <c r="Y873" s="1170"/>
      <c r="Z873" s="1170"/>
      <c r="AA873" s="1170"/>
      <c r="AB873" s="1170"/>
      <c r="AC873" s="1170"/>
      <c r="AD873" s="1170"/>
      <c r="AE873" s="1170"/>
      <c r="AF873" s="1170"/>
      <c r="AG873" s="1170"/>
      <c r="AH873" s="1170"/>
      <c r="AI873" s="1170"/>
      <c r="AJ873" s="1170"/>
      <c r="AK873" s="1170"/>
      <c r="AL873" s="1170"/>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 customHeight="1">
      <c r="F877" s="1141" t="s">
        <v>1003</v>
      </c>
      <c r="G877" s="1142"/>
      <c r="H877" s="1142"/>
      <c r="I877" s="1142"/>
      <c r="J877" s="1142"/>
      <c r="K877" s="1142"/>
      <c r="L877" s="1142"/>
      <c r="M877" s="1142"/>
      <c r="N877" s="1142"/>
      <c r="O877" s="1142"/>
      <c r="P877" s="1142"/>
      <c r="Q877" s="1142"/>
      <c r="R877" s="1142"/>
      <c r="S877" s="1142"/>
      <c r="T877" s="1143"/>
      <c r="U877" s="1534" t="s">
        <v>365</v>
      </c>
      <c r="V877" s="1185"/>
      <c r="W877" s="1185"/>
      <c r="X877" s="1185"/>
      <c r="Y877" s="1185"/>
      <c r="Z877" s="1185"/>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 customHeight="1">
      <c r="B878" s="3"/>
      <c r="F878" s="1494" t="s">
        <v>1084</v>
      </c>
      <c r="G878" s="1495"/>
      <c r="H878" s="1495"/>
      <c r="I878" s="1495"/>
      <c r="J878" s="1495"/>
      <c r="K878" s="1495"/>
      <c r="L878" s="1495"/>
      <c r="M878" s="1495"/>
      <c r="N878" s="1495"/>
      <c r="O878" s="1495"/>
      <c r="P878" s="1495"/>
      <c r="Q878" s="1495"/>
      <c r="R878" s="1495"/>
      <c r="S878" s="1495"/>
      <c r="T878" s="1496"/>
      <c r="U878" s="1494"/>
      <c r="V878" s="1495"/>
      <c r="W878" s="1495"/>
      <c r="X878" s="1495"/>
      <c r="Y878" s="1495"/>
      <c r="Z878" s="1495"/>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 customHeight="1">
      <c r="B879" s="3"/>
      <c r="F879" s="1497"/>
      <c r="G879" s="1187"/>
      <c r="H879" s="1187"/>
      <c r="I879" s="1187"/>
      <c r="J879" s="1187"/>
      <c r="K879" s="1187"/>
      <c r="L879" s="1187"/>
      <c r="M879" s="1187"/>
      <c r="N879" s="1187"/>
      <c r="O879" s="1187"/>
      <c r="P879" s="1187"/>
      <c r="Q879" s="1187"/>
      <c r="R879" s="1187"/>
      <c r="S879" s="1187"/>
      <c r="T879" s="1188"/>
      <c r="U879" s="1497"/>
      <c r="V879" s="1187"/>
      <c r="W879" s="1187"/>
      <c r="X879" s="1187"/>
      <c r="Y879" s="1187"/>
      <c r="Z879" s="1187"/>
      <c r="AA879" s="198"/>
      <c r="AB879" s="1159" t="s">
        <v>59</v>
      </c>
      <c r="AC879" s="1159"/>
      <c r="AD879" s="1159"/>
      <c r="AE879" s="1159"/>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 customHeight="1">
      <c r="F880" s="8" t="s">
        <v>168</v>
      </c>
      <c r="G880" s="9"/>
      <c r="H880" s="9"/>
      <c r="I880" s="9"/>
      <c r="J880" s="9"/>
      <c r="K880" s="9"/>
      <c r="L880" s="9"/>
      <c r="M880" s="9"/>
      <c r="N880" s="9"/>
      <c r="O880" s="9"/>
      <c r="P880" s="9"/>
      <c r="Q880" s="9"/>
      <c r="R880" s="9"/>
      <c r="S880" s="9"/>
      <c r="T880" s="52"/>
      <c r="U880" s="1150" t="s">
        <v>131</v>
      </c>
      <c r="V880" s="1151"/>
      <c r="W880" s="1151"/>
      <c r="X880" s="1151"/>
      <c r="Y880" s="1151"/>
      <c r="Z880" s="1152"/>
      <c r="AA880" s="1148"/>
      <c r="AB880" s="1149"/>
      <c r="AC880" s="1149"/>
      <c r="AD880" s="1149"/>
      <c r="AE880" s="1149"/>
      <c r="AF880" s="1139"/>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 customHeight="1">
      <c r="F881" s="8" t="s">
        <v>170</v>
      </c>
      <c r="G881" s="9"/>
      <c r="H881" s="9"/>
      <c r="I881" s="9"/>
      <c r="J881" s="9"/>
      <c r="K881" s="9"/>
      <c r="L881" s="9"/>
      <c r="M881" s="9"/>
      <c r="N881" s="9"/>
      <c r="O881" s="9"/>
      <c r="P881" s="9"/>
      <c r="Q881" s="9"/>
      <c r="R881" s="9"/>
      <c r="S881" s="9"/>
      <c r="T881" s="52"/>
      <c r="U881" s="1150" t="s">
        <v>131</v>
      </c>
      <c r="V881" s="1151"/>
      <c r="W881" s="1151"/>
      <c r="X881" s="1151"/>
      <c r="Y881" s="1151"/>
      <c r="Z881" s="1152"/>
      <c r="AA881" s="1148"/>
      <c r="AB881" s="1149"/>
      <c r="AC881" s="1149"/>
      <c r="AD881" s="1149"/>
      <c r="AE881" s="1149"/>
      <c r="AF881" s="1139"/>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 customHeight="1">
      <c r="F882" s="72" t="s">
        <v>988</v>
      </c>
      <c r="G882" s="9"/>
      <c r="H882" s="9"/>
      <c r="I882" s="9"/>
      <c r="J882" s="9"/>
      <c r="K882" s="9"/>
      <c r="L882" s="9"/>
      <c r="M882" s="9"/>
      <c r="N882" s="9"/>
      <c r="O882" s="9"/>
      <c r="P882" s="9"/>
      <c r="Q882" s="9"/>
      <c r="R882" s="9"/>
      <c r="S882" s="9"/>
      <c r="T882" s="52"/>
      <c r="U882" s="1150" t="s">
        <v>131</v>
      </c>
      <c r="V882" s="1151"/>
      <c r="W882" s="1151"/>
      <c r="X882" s="1151"/>
      <c r="Y882" s="1151"/>
      <c r="Z882" s="1152"/>
      <c r="AA882" s="1148"/>
      <c r="AB882" s="1149"/>
      <c r="AC882" s="1149"/>
      <c r="AD882" s="1149"/>
      <c r="AE882" s="1149"/>
      <c r="AF882" s="1139"/>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 customHeight="1">
      <c r="F883" s="72" t="s">
        <v>989</v>
      </c>
      <c r="G883" s="9"/>
      <c r="H883" s="9"/>
      <c r="I883" s="9"/>
      <c r="J883" s="9"/>
      <c r="K883" s="9"/>
      <c r="L883" s="9"/>
      <c r="M883" s="9"/>
      <c r="N883" s="9"/>
      <c r="O883" s="9"/>
      <c r="P883" s="9"/>
      <c r="Q883" s="9"/>
      <c r="R883" s="9"/>
      <c r="S883" s="9"/>
      <c r="T883" s="52"/>
      <c r="U883" s="1150" t="s">
        <v>131</v>
      </c>
      <c r="V883" s="1151"/>
      <c r="W883" s="1151"/>
      <c r="X883" s="1151"/>
      <c r="Y883" s="1151"/>
      <c r="Z883" s="1152"/>
      <c r="AA883" s="1148"/>
      <c r="AB883" s="1149"/>
      <c r="AC883" s="1149"/>
      <c r="AD883" s="1149"/>
      <c r="AE883" s="1149"/>
      <c r="AF883" s="1139"/>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 customHeight="1">
      <c r="F884" s="72" t="s">
        <v>990</v>
      </c>
      <c r="G884" s="9"/>
      <c r="H884" s="9"/>
      <c r="I884" s="9"/>
      <c r="J884" s="9"/>
      <c r="K884" s="9"/>
      <c r="L884" s="9"/>
      <c r="M884" s="9"/>
      <c r="N884" s="9"/>
      <c r="O884" s="9"/>
      <c r="P884" s="9"/>
      <c r="Q884" s="9"/>
      <c r="R884" s="9"/>
      <c r="S884" s="9"/>
      <c r="T884" s="52"/>
      <c r="U884" s="1150" t="s">
        <v>131</v>
      </c>
      <c r="V884" s="1151"/>
      <c r="W884" s="1151"/>
      <c r="X884" s="1151"/>
      <c r="Y884" s="1151"/>
      <c r="Z884" s="1152"/>
      <c r="AA884" s="1148"/>
      <c r="AB884" s="1149"/>
      <c r="AC884" s="1149"/>
      <c r="AD884" s="1149"/>
      <c r="AE884" s="1149"/>
      <c r="AF884" s="1139"/>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 customHeight="1">
      <c r="F885" s="8" t="s">
        <v>169</v>
      </c>
      <c r="G885" s="9"/>
      <c r="H885" s="9"/>
      <c r="I885" s="9"/>
      <c r="J885" s="9"/>
      <c r="K885" s="9"/>
      <c r="L885" s="9"/>
      <c r="M885" s="9"/>
      <c r="N885" s="9"/>
      <c r="O885" s="9"/>
      <c r="P885" s="9"/>
      <c r="Q885" s="9"/>
      <c r="R885" s="9"/>
      <c r="S885" s="9"/>
      <c r="T885" s="52"/>
      <c r="U885" s="1150" t="s">
        <v>131</v>
      </c>
      <c r="V885" s="1151"/>
      <c r="W885" s="1151"/>
      <c r="X885" s="1151"/>
      <c r="Y885" s="1151"/>
      <c r="Z885" s="1152"/>
      <c r="AA885" s="1148"/>
      <c r="AB885" s="1149"/>
      <c r="AC885" s="1149"/>
      <c r="AD885" s="1149"/>
      <c r="AE885" s="1149"/>
      <c r="AF885" s="1139"/>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 customHeight="1">
      <c r="F886" s="8" t="s">
        <v>171</v>
      </c>
      <c r="G886" s="9"/>
      <c r="H886" s="9"/>
      <c r="I886" s="9"/>
      <c r="J886" s="9"/>
      <c r="K886" s="9"/>
      <c r="L886" s="9"/>
      <c r="M886" s="9"/>
      <c r="N886" s="9"/>
      <c r="O886" s="9"/>
      <c r="P886" s="9"/>
      <c r="Q886" s="9"/>
      <c r="R886" s="9"/>
      <c r="S886" s="9"/>
      <c r="T886" s="52"/>
      <c r="U886" s="1150" t="s">
        <v>131</v>
      </c>
      <c r="V886" s="1151"/>
      <c r="W886" s="1151"/>
      <c r="X886" s="1151"/>
      <c r="Y886" s="1151"/>
      <c r="Z886" s="1152"/>
      <c r="AA886" s="1148"/>
      <c r="AB886" s="1149"/>
      <c r="AC886" s="1149"/>
      <c r="AD886" s="1149"/>
      <c r="AE886" s="1149"/>
      <c r="AF886" s="1139"/>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 customHeight="1">
      <c r="F887" s="305" t="s">
        <v>167</v>
      </c>
      <c r="G887" s="9"/>
      <c r="H887" s="9"/>
      <c r="I887" s="9"/>
      <c r="J887" s="9"/>
      <c r="K887" s="9"/>
      <c r="L887" s="9"/>
      <c r="M887" s="9"/>
      <c r="N887" s="9"/>
      <c r="O887" s="9"/>
      <c r="P887" s="9"/>
      <c r="Q887" s="9"/>
      <c r="R887" s="9"/>
      <c r="S887" s="9"/>
      <c r="T887" s="52"/>
      <c r="U887" s="1150" t="s">
        <v>131</v>
      </c>
      <c r="V887" s="1151"/>
      <c r="W887" s="1151"/>
      <c r="X887" s="1151"/>
      <c r="Y887" s="1151"/>
      <c r="Z887" s="1152"/>
      <c r="AA887" s="1148"/>
      <c r="AB887" s="1149"/>
      <c r="AC887" s="1149"/>
      <c r="AD887" s="1149"/>
      <c r="AE887" s="1149"/>
      <c r="AF887" s="1139"/>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 customHeight="1">
      <c r="F888" s="8" t="s">
        <v>1994</v>
      </c>
      <c r="G888" s="9"/>
      <c r="H888" s="9"/>
      <c r="I888" s="9"/>
      <c r="J888" s="9"/>
      <c r="K888" s="9"/>
      <c r="L888" s="9"/>
      <c r="M888" s="9"/>
      <c r="N888" s="9"/>
      <c r="O888" s="9"/>
      <c r="P888" s="9"/>
      <c r="Q888" s="9"/>
      <c r="R888" s="9"/>
      <c r="S888" s="9"/>
      <c r="T888" s="52"/>
      <c r="U888" s="1150" t="s">
        <v>131</v>
      </c>
      <c r="V888" s="1151"/>
      <c r="W888" s="1151"/>
      <c r="X888" s="1151"/>
      <c r="Y888" s="1151"/>
      <c r="Z888" s="1152"/>
      <c r="AA888" s="1148"/>
      <c r="AB888" s="1149"/>
      <c r="AC888" s="1149"/>
      <c r="AD888" s="1149"/>
      <c r="AE888" s="1149"/>
      <c r="AF888" s="1139"/>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 customHeight="1">
      <c r="F889" s="72" t="s">
        <v>1050</v>
      </c>
      <c r="G889" s="9"/>
      <c r="H889" s="9"/>
      <c r="I889" s="9"/>
      <c r="J889" s="9"/>
      <c r="K889" s="9"/>
      <c r="L889" s="9"/>
      <c r="M889" s="9"/>
      <c r="N889" s="9"/>
      <c r="O889" s="9"/>
      <c r="P889" s="9"/>
      <c r="Q889" s="9"/>
      <c r="R889" s="9"/>
      <c r="S889" s="9"/>
      <c r="T889" s="52"/>
      <c r="U889" s="1150" t="s">
        <v>131</v>
      </c>
      <c r="V889" s="1151"/>
      <c r="W889" s="1151"/>
      <c r="X889" s="1151"/>
      <c r="Y889" s="1151"/>
      <c r="Z889" s="1152"/>
      <c r="AA889" s="1148"/>
      <c r="AB889" s="1149"/>
      <c r="AC889" s="1149"/>
      <c r="AD889" s="1149"/>
      <c r="AE889" s="1149"/>
      <c r="AF889" s="1139"/>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 customHeight="1">
      <c r="F890" s="8" t="s">
        <v>1051</v>
      </c>
      <c r="G890" s="9"/>
      <c r="H890" s="9"/>
      <c r="I890" s="9"/>
      <c r="J890" s="9"/>
      <c r="K890" s="9"/>
      <c r="L890" s="9"/>
      <c r="M890" s="9"/>
      <c r="N890" s="9"/>
      <c r="O890" s="9"/>
      <c r="P890" s="9"/>
      <c r="Q890" s="9"/>
      <c r="R890" s="9"/>
      <c r="S890" s="9"/>
      <c r="T890" s="52"/>
      <c r="U890" s="1352" t="s">
        <v>131</v>
      </c>
      <c r="V890" s="1353"/>
      <c r="W890" s="1353"/>
      <c r="X890" s="1353"/>
      <c r="Y890" s="1353"/>
      <c r="Z890" s="1493"/>
      <c r="AA890" s="1516"/>
      <c r="AB890" s="1517"/>
      <c r="AC890" s="1517"/>
      <c r="AD890" s="1517"/>
      <c r="AE890" s="1517"/>
      <c r="AF890" s="1518"/>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 customHeight="1">
      <c r="F891" s="214" t="s">
        <v>1992</v>
      </c>
      <c r="G891" s="9"/>
      <c r="H891" s="9"/>
      <c r="I891" s="9"/>
      <c r="J891" s="9"/>
      <c r="K891" s="9"/>
      <c r="L891" s="9"/>
      <c r="M891" s="9"/>
      <c r="N891" s="9"/>
      <c r="O891" s="9"/>
      <c r="P891" s="9"/>
      <c r="Q891" s="9"/>
      <c r="R891" s="9"/>
      <c r="S891" s="9"/>
      <c r="T891" s="52"/>
      <c r="U891" s="1150" t="s">
        <v>131</v>
      </c>
      <c r="V891" s="1151"/>
      <c r="W891" s="1151"/>
      <c r="X891" s="1151"/>
      <c r="Y891" s="1151"/>
      <c r="Z891" s="1152"/>
      <c r="AA891" s="1148"/>
      <c r="AB891" s="1149"/>
      <c r="AC891" s="1149"/>
      <c r="AD891" s="1149"/>
      <c r="AE891" s="1149"/>
      <c r="AF891" s="1139"/>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 customHeight="1">
      <c r="F892" s="214" t="s">
        <v>1993</v>
      </c>
      <c r="G892" s="9"/>
      <c r="H892" s="9"/>
      <c r="I892" s="9"/>
      <c r="J892" s="9"/>
      <c r="K892" s="9"/>
      <c r="L892" s="9"/>
      <c r="M892" s="9"/>
      <c r="N892" s="9"/>
      <c r="O892" s="9"/>
      <c r="P892" s="9"/>
      <c r="Q892" s="9"/>
      <c r="R892" s="9"/>
      <c r="S892" s="9"/>
      <c r="T892" s="52"/>
      <c r="U892" s="1150" t="s">
        <v>131</v>
      </c>
      <c r="V892" s="1151"/>
      <c r="W892" s="1151"/>
      <c r="X892" s="1151"/>
      <c r="Y892" s="1151"/>
      <c r="Z892" s="1152"/>
      <c r="AA892" s="1148"/>
      <c r="AB892" s="1149"/>
      <c r="AC892" s="1149"/>
      <c r="AD892" s="1149"/>
      <c r="AE892" s="1149"/>
      <c r="AF892" s="1139"/>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 customHeight="1">
      <c r="F893" s="214" t="s">
        <v>166</v>
      </c>
      <c r="G893" s="9"/>
      <c r="H893" s="9"/>
      <c r="I893" s="9"/>
      <c r="J893" s="9"/>
      <c r="K893" s="9"/>
      <c r="L893" s="9"/>
      <c r="M893" s="9"/>
      <c r="N893" s="9"/>
      <c r="O893" s="9"/>
      <c r="P893" s="9"/>
      <c r="Q893" s="9"/>
      <c r="R893" s="9"/>
      <c r="S893" s="9"/>
      <c r="T893" s="52"/>
      <c r="U893" s="1150" t="s">
        <v>131</v>
      </c>
      <c r="V893" s="1151"/>
      <c r="W893" s="1151"/>
      <c r="X893" s="1151"/>
      <c r="Y893" s="1151"/>
      <c r="Z893" s="1152"/>
      <c r="AA893" s="1148"/>
      <c r="AB893" s="1149"/>
      <c r="AC893" s="1149"/>
      <c r="AD893" s="1149"/>
      <c r="AE893" s="1149"/>
      <c r="AF893" s="1139"/>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 customHeight="1">
      <c r="F894" s="8" t="s">
        <v>1062</v>
      </c>
      <c r="G894" s="9"/>
      <c r="H894" s="9"/>
      <c r="I894" s="9"/>
      <c r="J894" s="9"/>
      <c r="K894" s="9"/>
      <c r="L894" s="9"/>
      <c r="M894" s="9"/>
      <c r="N894" s="9"/>
      <c r="O894" s="9"/>
      <c r="P894" s="1286" t="s">
        <v>509</v>
      </c>
      <c r="Q894" s="1151"/>
      <c r="R894" s="1151"/>
      <c r="S894" s="1151"/>
      <c r="T894" s="1152"/>
      <c r="U894" s="1150" t="s">
        <v>131</v>
      </c>
      <c r="V894" s="1151"/>
      <c r="W894" s="1151"/>
      <c r="X894" s="1151"/>
      <c r="Y894" s="1151"/>
      <c r="Z894" s="1152"/>
      <c r="AA894" s="1148"/>
      <c r="AB894" s="1149"/>
      <c r="AC894" s="1149"/>
      <c r="AD894" s="1149"/>
      <c r="AE894" s="1149"/>
      <c r="AF894" s="1139"/>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 customHeight="1">
      <c r="F895" s="8" t="s">
        <v>396</v>
      </c>
      <c r="G895" s="54"/>
      <c r="H895" s="54"/>
      <c r="I895" s="1137" t="s">
        <v>591</v>
      </c>
      <c r="J895" s="1491"/>
      <c r="K895" s="1491"/>
      <c r="L895" s="1491"/>
      <c r="M895" s="1491"/>
      <c r="N895" s="1491"/>
      <c r="O895" s="1491"/>
      <c r="P895" s="1491"/>
      <c r="Q895" s="1491"/>
      <c r="R895" s="1491"/>
      <c r="S895" s="1491"/>
      <c r="T895" s="1492"/>
      <c r="U895" s="1150" t="s">
        <v>131</v>
      </c>
      <c r="V895" s="1151"/>
      <c r="W895" s="1151"/>
      <c r="X895" s="1151"/>
      <c r="Y895" s="1151"/>
      <c r="Z895" s="1152"/>
      <c r="AA895" s="1148"/>
      <c r="AB895" s="1149"/>
      <c r="AC895" s="1149"/>
      <c r="AD895" s="1149"/>
      <c r="AE895" s="1149"/>
      <c r="AF895" s="1139"/>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 customHeight="1">
      <c r="F896" s="8" t="s">
        <v>865</v>
      </c>
      <c r="G896" s="54"/>
      <c r="H896" s="54"/>
      <c r="I896" s="1137" t="s">
        <v>2483</v>
      </c>
      <c r="J896" s="1491"/>
      <c r="K896" s="1491"/>
      <c r="L896" s="1491"/>
      <c r="M896" s="1491"/>
      <c r="N896" s="1491"/>
      <c r="O896" s="1491"/>
      <c r="P896" s="1491"/>
      <c r="Q896" s="1491"/>
      <c r="R896" s="1491"/>
      <c r="S896" s="1491"/>
      <c r="T896" s="1492"/>
      <c r="U896" s="1150" t="s">
        <v>115</v>
      </c>
      <c r="V896" s="1151"/>
      <c r="W896" s="1151"/>
      <c r="X896" s="1151"/>
      <c r="Y896" s="1151"/>
      <c r="Z896" s="1152"/>
      <c r="AA896" s="1148">
        <v>1900000</v>
      </c>
      <c r="AB896" s="1149"/>
      <c r="AC896" s="1149"/>
      <c r="AD896" s="1149"/>
      <c r="AE896" s="1149"/>
      <c r="AF896" s="1139"/>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 customHeight="1">
      <c r="F897" s="53" t="s">
        <v>296</v>
      </c>
      <c r="G897" s="54"/>
      <c r="H897" s="54"/>
      <c r="I897" s="1137" t="s">
        <v>2365</v>
      </c>
      <c r="J897" s="1491"/>
      <c r="K897" s="1491"/>
      <c r="L897" s="1491"/>
      <c r="M897" s="1491"/>
      <c r="N897" s="1491"/>
      <c r="O897" s="1491"/>
      <c r="P897" s="1491"/>
      <c r="Q897" s="1491"/>
      <c r="R897" s="1491"/>
      <c r="S897" s="1491"/>
      <c r="T897" s="1492"/>
      <c r="U897" s="1150" t="s">
        <v>115</v>
      </c>
      <c r="V897" s="1151"/>
      <c r="W897" s="1151"/>
      <c r="X897" s="1151"/>
      <c r="Y897" s="1151"/>
      <c r="Z897" s="1152"/>
      <c r="AA897" s="1148">
        <v>5000000</v>
      </c>
      <c r="AB897" s="1149"/>
      <c r="AC897" s="1149"/>
      <c r="AD897" s="1149"/>
      <c r="AE897" s="1149"/>
      <c r="AF897" s="1139"/>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21"/>
      <c r="F898" s="53" t="s">
        <v>296</v>
      </c>
      <c r="G898" s="54"/>
      <c r="H898" s="54"/>
      <c r="I898" s="1137" t="s">
        <v>591</v>
      </c>
      <c r="J898" s="1491"/>
      <c r="K898" s="1491"/>
      <c r="L898" s="1491"/>
      <c r="M898" s="1491"/>
      <c r="N898" s="1491"/>
      <c r="O898" s="1491"/>
      <c r="P898" s="1491"/>
      <c r="Q898" s="1491"/>
      <c r="R898" s="1491"/>
      <c r="S898" s="1491"/>
      <c r="T898" s="1492"/>
      <c r="U898" s="1150" t="s">
        <v>131</v>
      </c>
      <c r="V898" s="1151"/>
      <c r="W898" s="1151"/>
      <c r="X898" s="1151"/>
      <c r="Y898" s="1151"/>
      <c r="Z898" s="1152"/>
      <c r="AA898" s="1148"/>
      <c r="AB898" s="1149"/>
      <c r="AC898" s="1149"/>
      <c r="AD898" s="1149"/>
      <c r="AE898" s="1149"/>
      <c r="AF898" s="1139"/>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s="72" t="s">
        <v>866</v>
      </c>
      <c r="D903" s="9"/>
      <c r="E903" s="9"/>
      <c r="F903" s="9"/>
      <c r="G903" s="9"/>
      <c r="H903" s="9"/>
      <c r="I903" s="9"/>
      <c r="J903" s="9"/>
      <c r="K903" s="9"/>
      <c r="L903" s="1153">
        <v>44735</v>
      </c>
      <c r="M903" s="1154"/>
      <c r="N903" s="1154"/>
      <c r="O903" s="1154"/>
      <c r="P903" s="1154"/>
      <c r="Q903" s="1154"/>
      <c r="R903" s="1154"/>
      <c r="S903" s="1155"/>
      <c r="U903" s="72" t="s">
        <v>866</v>
      </c>
      <c r="V903" s="9"/>
      <c r="W903" s="9"/>
      <c r="X903" s="9"/>
      <c r="Y903" s="9"/>
      <c r="Z903" s="9"/>
      <c r="AA903" s="9"/>
      <c r="AB903" s="9"/>
      <c r="AC903" s="9"/>
      <c r="AD903" s="52"/>
      <c r="AE903" s="1153"/>
      <c r="AF903" s="1371"/>
      <c r="AG903" s="1371"/>
      <c r="AH903" s="1371"/>
      <c r="AI903" s="1371"/>
      <c r="AJ903" s="1371"/>
      <c r="AK903" s="1372"/>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s="72" t="s">
        <v>867</v>
      </c>
      <c r="D904" s="9"/>
      <c r="E904" s="9"/>
      <c r="F904" s="9"/>
      <c r="G904" s="9"/>
      <c r="H904" s="9"/>
      <c r="I904" s="9"/>
      <c r="J904" s="9"/>
      <c r="K904" s="9"/>
      <c r="L904" s="1427" t="s">
        <v>2484</v>
      </c>
      <c r="M904" s="1154"/>
      <c r="N904" s="1154"/>
      <c r="O904" s="1154"/>
      <c r="P904" s="1154"/>
      <c r="Q904" s="1154"/>
      <c r="R904" s="1154"/>
      <c r="S904" s="1155"/>
      <c r="U904" s="72" t="s">
        <v>867</v>
      </c>
      <c r="V904" s="9"/>
      <c r="W904" s="9"/>
      <c r="X904" s="9"/>
      <c r="Y904" s="9"/>
      <c r="Z904" s="9"/>
      <c r="AA904" s="9"/>
      <c r="AB904" s="9"/>
      <c r="AC904" s="9"/>
      <c r="AD904" s="52"/>
      <c r="AE904" s="1513"/>
      <c r="AF904" s="1514"/>
      <c r="AG904" s="1514"/>
      <c r="AH904" s="1514"/>
      <c r="AI904" s="1514"/>
      <c r="AJ904" s="1514"/>
      <c r="AK904" s="1515"/>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s="72" t="s">
        <v>1153</v>
      </c>
      <c r="D905" s="9"/>
      <c r="E905" s="9"/>
      <c r="L905" s="1424" t="s">
        <v>2485</v>
      </c>
      <c r="M905" s="1425"/>
      <c r="N905" s="1425"/>
      <c r="O905" s="1425"/>
      <c r="P905" s="1425"/>
      <c r="Q905" s="1425"/>
      <c r="R905" s="1425"/>
      <c r="S905" s="1426"/>
      <c r="U905" s="72" t="s">
        <v>1153</v>
      </c>
      <c r="V905" s="9"/>
      <c r="W905" s="9"/>
      <c r="AE905" s="1424" t="s">
        <v>83</v>
      </c>
      <c r="AF905" s="1425"/>
      <c r="AG905" s="1425"/>
      <c r="AH905" s="1425"/>
      <c r="AI905" s="1425"/>
      <c r="AJ905" s="1425"/>
      <c r="AK905" s="1426"/>
      <c r="AL905" s="74"/>
      <c r="AM905" s="43"/>
      <c r="AN905" s="43"/>
      <c r="AO905" s="43"/>
      <c r="AP905" s="43"/>
      <c r="AQ905" s="43"/>
      <c r="AR905" s="43"/>
      <c r="AS905" s="43"/>
      <c r="AT905" s="43"/>
      <c r="AU905" s="43"/>
      <c r="AV905" s="43"/>
      <c r="AW905" s="38" t="s">
        <v>618</v>
      </c>
      <c r="AX905" s="206">
        <v>20</v>
      </c>
      <c r="AY905" s="1422">
        <f>IF(AD941&gt;0,0.2,0)</f>
        <v>0</v>
      </c>
      <c r="AZ905" s="1422"/>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s="72" t="s">
        <v>868</v>
      </c>
      <c r="D906" s="9"/>
      <c r="E906" s="9"/>
      <c r="F906" s="9"/>
      <c r="G906" s="9"/>
      <c r="H906" s="9"/>
      <c r="I906" s="9"/>
      <c r="J906" s="9"/>
      <c r="K906" s="9"/>
      <c r="L906" s="1171">
        <f>18/37</f>
        <v>0.48648648648648651</v>
      </c>
      <c r="M906" s="1172"/>
      <c r="N906" s="1172"/>
      <c r="O906" s="1172"/>
      <c r="P906" s="1172"/>
      <c r="Q906" s="1172"/>
      <c r="R906" s="1172"/>
      <c r="S906" s="1173"/>
      <c r="U906" s="72" t="s">
        <v>868</v>
      </c>
      <c r="V906" s="9"/>
      <c r="W906" s="9"/>
      <c r="X906" s="9"/>
      <c r="Y906" s="9"/>
      <c r="Z906" s="9"/>
      <c r="AA906" s="9"/>
      <c r="AB906" s="9"/>
      <c r="AC906" s="9"/>
      <c r="AD906" s="52"/>
      <c r="AE906" s="1171"/>
      <c r="AF906" s="1172"/>
      <c r="AG906" s="1172"/>
      <c r="AH906" s="1172"/>
      <c r="AI906" s="1172"/>
      <c r="AJ906" s="1172"/>
      <c r="AK906" s="1173"/>
      <c r="AL906" s="74"/>
      <c r="AM906" s="43"/>
      <c r="AN906" s="43"/>
      <c r="AO906" s="43"/>
      <c r="AP906" s="43"/>
      <c r="AQ906" s="43"/>
      <c r="AR906" s="43"/>
      <c r="AS906" s="43"/>
      <c r="AT906" s="43"/>
      <c r="AU906" s="43"/>
      <c r="AV906" s="43"/>
      <c r="AX906">
        <v>5</v>
      </c>
      <c r="AY906" s="1422">
        <f>IF(AD944&gt;0,0.05,0)</f>
        <v>0</v>
      </c>
      <c r="AZ906" s="1422"/>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s="72" t="s">
        <v>869</v>
      </c>
      <c r="D907" s="9"/>
      <c r="E907" s="9"/>
      <c r="F907" s="9"/>
      <c r="G907" s="9"/>
      <c r="H907" s="9"/>
      <c r="I907" s="9"/>
      <c r="J907" s="9"/>
      <c r="K907" s="9"/>
      <c r="L907" s="1459">
        <v>18</v>
      </c>
      <c r="M907" s="1460"/>
      <c r="N907" s="1460"/>
      <c r="O907" s="1460"/>
      <c r="P907" s="1460"/>
      <c r="Q907" s="1460"/>
      <c r="R907" s="1460"/>
      <c r="S907" s="1461"/>
      <c r="U907" s="72" t="s">
        <v>869</v>
      </c>
      <c r="V907" s="9"/>
      <c r="W907" s="9"/>
      <c r="X907" s="9"/>
      <c r="Y907" s="9"/>
      <c r="Z907" s="9"/>
      <c r="AA907" s="9"/>
      <c r="AB907" s="9"/>
      <c r="AC907" s="9"/>
      <c r="AD907" s="52"/>
      <c r="AE907" s="1462"/>
      <c r="AF907" s="1374"/>
      <c r="AG907" s="1374"/>
      <c r="AH907" s="1374"/>
      <c r="AI907" s="1374"/>
      <c r="AJ907" s="1374"/>
      <c r="AK907" s="1375"/>
      <c r="AL907" s="74"/>
      <c r="AM907" s="43"/>
      <c r="AN907" s="43"/>
      <c r="AO907" s="43"/>
      <c r="AP907" s="43"/>
      <c r="AQ907" s="43"/>
      <c r="AR907" s="43"/>
      <c r="AS907" s="43"/>
      <c r="AT907" s="43"/>
      <c r="AU907" s="43"/>
      <c r="AV907" s="43"/>
      <c r="AW907" s="38" t="s">
        <v>619</v>
      </c>
      <c r="AX907" s="206">
        <v>7</v>
      </c>
      <c r="AY907" s="1441">
        <f>IF(AD948&gt;0,0.07,0)</f>
        <v>0</v>
      </c>
      <c r="AZ907" s="144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s="72" t="s">
        <v>870</v>
      </c>
      <c r="D908" s="9"/>
      <c r="E908" s="9"/>
      <c r="F908" s="9"/>
      <c r="G908" s="9"/>
      <c r="H908" s="9"/>
      <c r="I908" s="9"/>
      <c r="J908" s="9"/>
      <c r="K908" s="9"/>
      <c r="L908" s="1167">
        <f>'Subsidy Contract Calculation'!I4*12</f>
        <v>349920</v>
      </c>
      <c r="M908" s="1168"/>
      <c r="N908" s="1168"/>
      <c r="O908" s="1168"/>
      <c r="P908" s="1168"/>
      <c r="Q908" s="1168"/>
      <c r="R908" s="1168"/>
      <c r="S908" s="1169"/>
      <c r="U908" s="72" t="s">
        <v>870</v>
      </c>
      <c r="V908" s="9"/>
      <c r="W908" s="9"/>
      <c r="X908" s="9"/>
      <c r="Y908" s="9"/>
      <c r="Z908" s="9"/>
      <c r="AA908" s="9"/>
      <c r="AB908" s="9"/>
      <c r="AC908" s="9"/>
      <c r="AD908" s="52"/>
      <c r="AE908" s="1148"/>
      <c r="AF908" s="1149"/>
      <c r="AG908" s="1149"/>
      <c r="AH908" s="1149"/>
      <c r="AI908" s="1149"/>
      <c r="AJ908" s="1149"/>
      <c r="AK908" s="1139"/>
      <c r="AL908" s="74"/>
      <c r="AM908" s="43"/>
      <c r="AN908" s="43"/>
      <c r="AO908" s="43"/>
      <c r="AP908" s="43"/>
      <c r="AQ908" s="43"/>
      <c r="AR908" s="43"/>
      <c r="AS908" s="43"/>
      <c r="AT908" s="43"/>
      <c r="AU908" s="43"/>
      <c r="AV908" s="43"/>
      <c r="AW908" s="38" t="s">
        <v>157</v>
      </c>
      <c r="AX908" s="206">
        <v>2</v>
      </c>
      <c r="AY908" s="1069">
        <f>IF(AD952&gt;0,0.02,0)</f>
        <v>0</v>
      </c>
      <c r="AZ908" s="1071"/>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s="72" t="s">
        <v>871</v>
      </c>
      <c r="D909" s="9"/>
      <c r="E909" s="9"/>
      <c r="F909" s="9"/>
      <c r="G909" s="9"/>
      <c r="H909" s="9"/>
      <c r="I909" s="9"/>
      <c r="J909" s="9"/>
      <c r="K909" s="9"/>
      <c r="L909" s="1167">
        <f>L908*L910</f>
        <v>6998400</v>
      </c>
      <c r="M909" s="1168"/>
      <c r="N909" s="1168"/>
      <c r="O909" s="1168"/>
      <c r="P909" s="1168"/>
      <c r="Q909" s="1168"/>
      <c r="R909" s="1168"/>
      <c r="S909" s="1169"/>
      <c r="U909" s="72" t="s">
        <v>871</v>
      </c>
      <c r="V909" s="9"/>
      <c r="W909" s="9"/>
      <c r="X909" s="9"/>
      <c r="Y909" s="9"/>
      <c r="Z909" s="9"/>
      <c r="AA909" s="9"/>
      <c r="AB909" s="9"/>
      <c r="AC909" s="9"/>
      <c r="AD909" s="52"/>
      <c r="AE909" s="1148"/>
      <c r="AF909" s="1149"/>
      <c r="AG909" s="1149"/>
      <c r="AH909" s="1149"/>
      <c r="AI909" s="1149"/>
      <c r="AJ909" s="1149"/>
      <c r="AK909" s="1139"/>
      <c r="AL909" s="74"/>
      <c r="AM909" s="43"/>
      <c r="AN909" s="43"/>
      <c r="AO909" s="43"/>
      <c r="AP909" s="43"/>
      <c r="AQ909" s="43"/>
      <c r="AR909" s="43"/>
      <c r="AS909" s="43"/>
      <c r="AT909" s="43"/>
      <c r="AU909" s="43"/>
      <c r="AV909" s="43"/>
      <c r="AW909" s="38" t="s">
        <v>620</v>
      </c>
      <c r="AX909" s="206">
        <v>2</v>
      </c>
      <c r="AY909" s="1069">
        <f>IF(AD954&gt;0,0.02,0)</f>
        <v>0</v>
      </c>
      <c r="AZ909" s="1071"/>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s="214" t="s">
        <v>2065</v>
      </c>
      <c r="D910" s="9"/>
      <c r="E910" s="9"/>
      <c r="F910" s="9"/>
      <c r="G910" s="9"/>
      <c r="H910" s="9"/>
      <c r="I910" s="9"/>
      <c r="J910" s="9"/>
      <c r="K910" s="9"/>
      <c r="L910" s="1459">
        <v>20</v>
      </c>
      <c r="M910" s="1460"/>
      <c r="N910" s="1460"/>
      <c r="O910" s="1460"/>
      <c r="P910" s="1460"/>
      <c r="Q910" s="1460"/>
      <c r="R910" s="1460"/>
      <c r="S910" s="1461"/>
      <c r="U910" s="214" t="s">
        <v>2065</v>
      </c>
      <c r="V910" s="9"/>
      <c r="W910" s="9"/>
      <c r="X910" s="9"/>
      <c r="Y910" s="9"/>
      <c r="Z910" s="9"/>
      <c r="AA910" s="9"/>
      <c r="AB910" s="9"/>
      <c r="AC910" s="9"/>
      <c r="AD910" s="52"/>
      <c r="AE910" s="1459"/>
      <c r="AF910" s="1460"/>
      <c r="AG910" s="1460"/>
      <c r="AH910" s="1460"/>
      <c r="AI910" s="1460"/>
      <c r="AJ910" s="1460"/>
      <c r="AK910" s="1461"/>
      <c r="AL910" s="74"/>
      <c r="AM910" s="43"/>
      <c r="AN910" s="43"/>
      <c r="AO910" s="43"/>
      <c r="AP910" s="43"/>
      <c r="AQ910" s="43"/>
      <c r="AR910" s="43"/>
      <c r="AS910" s="43"/>
      <c r="AT910" s="43"/>
      <c r="AU910" s="43"/>
      <c r="AV910" s="43"/>
      <c r="AW910" s="38" t="s">
        <v>621</v>
      </c>
      <c r="AX910" s="206">
        <v>10</v>
      </c>
      <c r="AY910" s="1448">
        <f>AY918</f>
        <v>0</v>
      </c>
      <c r="AZ910" s="144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AL911" s="74"/>
      <c r="AM911" s="43"/>
      <c r="AN911" s="43"/>
      <c r="AO911" s="43"/>
      <c r="AP911" s="43"/>
      <c r="AQ911" s="43"/>
      <c r="AR911" s="43"/>
      <c r="AS911" s="43"/>
      <c r="AT911" s="43"/>
      <c r="AU911" s="43"/>
      <c r="AV911" s="43"/>
      <c r="AW911" s="38" t="s">
        <v>622</v>
      </c>
      <c r="AX911" s="206">
        <v>15</v>
      </c>
      <c r="AY911" s="1069"/>
      <c r="AZ911" s="1071"/>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36"/>
      <c r="AZ912" s="1437"/>
      <c r="BA912" s="1438"/>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69">
        <f>IF(AD971&gt;0,0.1,0)</f>
        <v>0</v>
      </c>
      <c r="AZ913" s="1071"/>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8">
        <f>SUM(AY905:AY913)</f>
        <v>0</v>
      </c>
      <c r="AZ914" s="1449"/>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8" t="s">
        <v>886</v>
      </c>
      <c r="G915" s="9"/>
      <c r="H915" s="9"/>
      <c r="I915" s="9"/>
      <c r="J915" s="9"/>
      <c r="K915" s="9"/>
      <c r="L915" s="52"/>
      <c r="M915" s="1175" t="s">
        <v>131</v>
      </c>
      <c r="N915" s="1176"/>
      <c r="O915" s="1176"/>
      <c r="P915" s="1176"/>
      <c r="Q915" s="1176"/>
      <c r="R915" s="1176"/>
      <c r="S915" s="1177"/>
      <c r="T915" s="72" t="s">
        <v>992</v>
      </c>
      <c r="U915" s="9"/>
      <c r="V915" s="9"/>
      <c r="W915" s="9"/>
      <c r="X915" s="9"/>
      <c r="Y915" s="9"/>
      <c r="Z915" s="52"/>
      <c r="AA915" s="1175" t="s">
        <v>131</v>
      </c>
      <c r="AB915" s="1176"/>
      <c r="AC915" s="1176"/>
      <c r="AD915" s="1176"/>
      <c r="AE915" s="1176"/>
      <c r="AF915" s="1176"/>
      <c r="AG915" s="1177"/>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8" t="s">
        <v>887</v>
      </c>
      <c r="G916" s="9"/>
      <c r="H916" s="9"/>
      <c r="I916" s="9"/>
      <c r="J916" s="9"/>
      <c r="K916" s="9"/>
      <c r="L916" s="52"/>
      <c r="M916" s="1175" t="s">
        <v>131</v>
      </c>
      <c r="N916" s="1176"/>
      <c r="O916" s="1176"/>
      <c r="P916" s="1176"/>
      <c r="Q916" s="1176"/>
      <c r="R916" s="1176"/>
      <c r="S916" s="1177"/>
      <c r="T916" s="72" t="s">
        <v>991</v>
      </c>
      <c r="U916" s="9"/>
      <c r="V916" s="9"/>
      <c r="W916" s="9"/>
      <c r="X916" s="9"/>
      <c r="Y916" s="9"/>
      <c r="Z916" s="52"/>
      <c r="AA916" s="1175" t="s">
        <v>131</v>
      </c>
      <c r="AB916" s="1176"/>
      <c r="AC916" s="1176"/>
      <c r="AD916" s="1176"/>
      <c r="AE916" s="1176"/>
      <c r="AF916" s="1176"/>
      <c r="AG916" s="1177"/>
      <c r="AL916" s="74"/>
      <c r="AM916" s="43"/>
      <c r="AN916" s="43"/>
      <c r="AO916" s="43"/>
      <c r="AP916" s="43"/>
      <c r="AQ916" s="43"/>
      <c r="AR916" s="43"/>
      <c r="AS916" s="43"/>
      <c r="AT916" s="43"/>
      <c r="AU916" s="43"/>
      <c r="AV916" s="43"/>
      <c r="AW916" s="38"/>
      <c r="AX916" s="38"/>
      <c r="AY916" s="1448">
        <f>SUM(AY905:AZ909)+AY913</f>
        <v>0</v>
      </c>
      <c r="AZ916" s="1449"/>
      <c r="BA916" s="1439">
        <v>0.39</v>
      </c>
      <c r="BB916" s="144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72" t="s">
        <v>1186</v>
      </c>
      <c r="G917" s="9"/>
      <c r="H917" s="9"/>
      <c r="I917" s="9"/>
      <c r="J917" s="9"/>
      <c r="K917" s="9"/>
      <c r="L917" s="52"/>
      <c r="M917" s="1299" t="s">
        <v>131</v>
      </c>
      <c r="N917" s="1239"/>
      <c r="O917" s="1239"/>
      <c r="P917" s="1239"/>
      <c r="Q917" s="1239"/>
      <c r="R917" s="1239"/>
      <c r="S917" s="1300"/>
      <c r="T917" s="8" t="s">
        <v>595</v>
      </c>
      <c r="U917" s="9"/>
      <c r="V917" s="9"/>
      <c r="W917" s="9"/>
      <c r="X917" s="9"/>
      <c r="Y917" s="9"/>
      <c r="Z917" s="52"/>
      <c r="AA917" s="1175" t="s">
        <v>131</v>
      </c>
      <c r="AB917" s="1176"/>
      <c r="AC917" s="1176"/>
      <c r="AD917" s="1176"/>
      <c r="AE917" s="1176"/>
      <c r="AF917" s="1176"/>
      <c r="AG917" s="1177"/>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8" t="s">
        <v>888</v>
      </c>
      <c r="G918" s="9"/>
      <c r="H918" s="9"/>
      <c r="I918" s="9"/>
      <c r="J918" s="9"/>
      <c r="K918" s="9"/>
      <c r="L918" s="52"/>
      <c r="M918" s="1175" t="s">
        <v>131</v>
      </c>
      <c r="N918" s="1176"/>
      <c r="O918" s="1176"/>
      <c r="P918" s="1176"/>
      <c r="Q918" s="1176"/>
      <c r="R918" s="1176"/>
      <c r="S918" s="1177"/>
      <c r="T918" s="8" t="s">
        <v>596</v>
      </c>
      <c r="U918" s="9"/>
      <c r="V918" s="9"/>
      <c r="W918" s="9"/>
      <c r="X918" s="9"/>
      <c r="Y918" s="9"/>
      <c r="Z918" s="52"/>
      <c r="AA918" s="1175" t="s">
        <v>131</v>
      </c>
      <c r="AB918" s="1176"/>
      <c r="AC918" s="1176"/>
      <c r="AD918" s="1176"/>
      <c r="AE918" s="1176"/>
      <c r="AF918" s="1176"/>
      <c r="AG918" s="1177"/>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8" t="s">
        <v>90</v>
      </c>
      <c r="G919" s="9"/>
      <c r="H919" s="9"/>
      <c r="I919" s="9"/>
      <c r="J919" s="9"/>
      <c r="K919" s="9"/>
      <c r="L919" s="52"/>
      <c r="M919" s="1175" t="s">
        <v>131</v>
      </c>
      <c r="N919" s="1176"/>
      <c r="O919" s="1176"/>
      <c r="P919" s="1176"/>
      <c r="Q919" s="1176"/>
      <c r="R919" s="1176"/>
      <c r="S919" s="1177"/>
      <c r="T919" s="8" t="s">
        <v>520</v>
      </c>
      <c r="U919" s="9"/>
      <c r="V919" s="9"/>
      <c r="W919" s="9"/>
      <c r="X919" s="9"/>
      <c r="Y919" s="9"/>
      <c r="Z919" s="52"/>
      <c r="AA919" s="1175" t="s">
        <v>131</v>
      </c>
      <c r="AB919" s="1176"/>
      <c r="AC919" s="1176"/>
      <c r="AD919" s="1176"/>
      <c r="AE919" s="1176"/>
      <c r="AF919" s="1176"/>
      <c r="AG919" s="1177"/>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418" t="s">
        <v>1153</v>
      </c>
      <c r="G920" s="7"/>
      <c r="H920" s="7"/>
      <c r="I920" s="7"/>
      <c r="J920" s="7"/>
      <c r="K920" s="7"/>
      <c r="L920" s="64"/>
      <c r="M920" s="1424" t="s">
        <v>131</v>
      </c>
      <c r="N920" s="1425"/>
      <c r="O920" s="1425"/>
      <c r="P920" s="1425"/>
      <c r="Q920" s="1425"/>
      <c r="R920" s="1425"/>
      <c r="S920" s="1426"/>
      <c r="T920" s="1456"/>
      <c r="U920" s="1457"/>
      <c r="V920" s="1457"/>
      <c r="W920" s="1457"/>
      <c r="X920" s="1457"/>
      <c r="Y920" s="1457"/>
      <c r="Z920" s="1458"/>
      <c r="AA920" s="1175" t="s">
        <v>131</v>
      </c>
      <c r="AB920" s="1176"/>
      <c r="AC920" s="1176"/>
      <c r="AD920" s="1176"/>
      <c r="AE920" s="1176"/>
      <c r="AF920" s="1176"/>
      <c r="AG920" s="1177"/>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6" t="s">
        <v>91</v>
      </c>
      <c r="G921" s="7"/>
      <c r="H921" s="7"/>
      <c r="I921" s="7"/>
      <c r="J921" s="7"/>
      <c r="K921" s="7"/>
      <c r="L921" s="64"/>
      <c r="M921" s="1175" t="s">
        <v>131</v>
      </c>
      <c r="N921" s="1176"/>
      <c r="O921" s="1176"/>
      <c r="P921" s="1176"/>
      <c r="Q921" s="1176"/>
      <c r="R921" s="1176"/>
      <c r="S921" s="1177"/>
      <c r="T921" s="1456"/>
      <c r="U921" s="1457"/>
      <c r="V921" s="1457"/>
      <c r="W921" s="1457"/>
      <c r="X921" s="1457"/>
      <c r="Y921" s="1457"/>
      <c r="Z921" s="1458"/>
      <c r="AA921" s="1175" t="s">
        <v>131</v>
      </c>
      <c r="AB921" s="1176"/>
      <c r="AC921" s="1176"/>
      <c r="AD921" s="1176"/>
      <c r="AE921" s="1176"/>
      <c r="AF921" s="1176"/>
      <c r="AG921" s="1177"/>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6" t="s">
        <v>594</v>
      </c>
      <c r="G922" s="7"/>
      <c r="H922" s="7"/>
      <c r="I922" s="7"/>
      <c r="J922" s="7"/>
      <c r="K922" s="7"/>
      <c r="L922" s="7"/>
      <c r="M922" s="7"/>
      <c r="N922" s="7"/>
      <c r="O922" s="1299" t="s">
        <v>509</v>
      </c>
      <c r="P922" s="1300"/>
      <c r="Q922" s="146"/>
      <c r="R922" s="146"/>
      <c r="S922" s="147"/>
      <c r="T922" s="6" t="s">
        <v>296</v>
      </c>
      <c r="U922" s="7"/>
      <c r="V922" s="7"/>
      <c r="W922" s="1450" t="s">
        <v>591</v>
      </c>
      <c r="X922" s="1451"/>
      <c r="Y922" s="1451"/>
      <c r="Z922" s="1451"/>
      <c r="AA922" s="1451"/>
      <c r="AB922" s="1451"/>
      <c r="AC922" s="1451"/>
      <c r="AD922" s="1451"/>
      <c r="AE922" s="1451"/>
      <c r="AF922" s="1451"/>
      <c r="AG922" s="145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192" t="s">
        <v>239</v>
      </c>
      <c r="G923" s="1193"/>
      <c r="H923" s="1193"/>
      <c r="I923" s="1193"/>
      <c r="J923" s="1193"/>
      <c r="K923" s="1193"/>
      <c r="L923" s="1193"/>
      <c r="M923" s="1175"/>
      <c r="N923" s="1176"/>
      <c r="O923" s="1176"/>
      <c r="P923" s="1176"/>
      <c r="Q923" s="1176"/>
      <c r="R923" s="1176"/>
      <c r="S923" s="1177"/>
      <c r="T923" s="53"/>
      <c r="U923" s="54"/>
      <c r="V923" s="54"/>
      <c r="W923" s="54"/>
      <c r="X923" s="54"/>
      <c r="Y923" s="54"/>
      <c r="Z923" s="226" t="s">
        <v>240</v>
      </c>
      <c r="AA923" s="1453"/>
      <c r="AB923" s="1454"/>
      <c r="AC923" s="1454"/>
      <c r="AD923" s="1454"/>
      <c r="AE923" s="1454"/>
      <c r="AF923" s="1454"/>
      <c r="AG923" s="145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927" s="1170" t="s">
        <v>136</v>
      </c>
      <c r="B927" s="1170"/>
      <c r="C927" s="1170"/>
      <c r="D927" s="1170"/>
      <c r="E927" s="1170"/>
      <c r="F927" s="1170"/>
      <c r="G927" s="1170"/>
      <c r="H927" s="1170"/>
      <c r="I927" s="1170"/>
      <c r="J927" s="1170"/>
      <c r="K927" s="1170"/>
      <c r="L927" s="1170"/>
      <c r="M927" s="1170"/>
      <c r="N927" s="1170"/>
      <c r="O927" s="1170"/>
      <c r="P927" s="1170"/>
      <c r="Q927" s="1170"/>
      <c r="R927" s="1170"/>
      <c r="S927" s="1170"/>
      <c r="T927" s="1170"/>
      <c r="U927" s="1170"/>
      <c r="V927" s="1170"/>
      <c r="W927" s="1170"/>
      <c r="X927" s="1170"/>
      <c r="Y927" s="1170"/>
      <c r="Z927" s="1170"/>
      <c r="AA927" s="1170"/>
      <c r="AB927" s="1170"/>
      <c r="AC927" s="1170"/>
      <c r="AD927" s="1170"/>
      <c r="AE927" s="1170"/>
      <c r="AF927" s="1170"/>
      <c r="AG927" s="1170"/>
      <c r="AH927" s="1170"/>
      <c r="AI927" s="1170"/>
      <c r="AJ927" s="1170"/>
      <c r="AK927" s="1170"/>
      <c r="AL927" s="1170"/>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1170"/>
      <c r="B928" s="1170"/>
      <c r="C928" s="1170"/>
      <c r="D928" s="1170"/>
      <c r="E928" s="1170"/>
      <c r="F928" s="1170"/>
      <c r="G928" s="1170"/>
      <c r="H928" s="1170"/>
      <c r="I928" s="1170"/>
      <c r="J928" s="1170"/>
      <c r="K928" s="1170"/>
      <c r="L928" s="1170"/>
      <c r="M928" s="1170"/>
      <c r="N928" s="1170"/>
      <c r="O928" s="1170"/>
      <c r="P928" s="1170"/>
      <c r="Q928" s="1170"/>
      <c r="R928" s="1170"/>
      <c r="S928" s="1170"/>
      <c r="T928" s="1170"/>
      <c r="U928" s="1170"/>
      <c r="V928" s="1170"/>
      <c r="W928" s="1170"/>
      <c r="X928" s="1170"/>
      <c r="Y928" s="1170"/>
      <c r="Z928" s="1170"/>
      <c r="AA928" s="1170"/>
      <c r="AB928" s="1170"/>
      <c r="AC928" s="1170"/>
      <c r="AD928" s="1170"/>
      <c r="AE928" s="1170"/>
      <c r="AF928" s="1170"/>
      <c r="AG928" s="1170"/>
      <c r="AH928" s="1170"/>
      <c r="AI928" s="1170"/>
      <c r="AJ928" s="1170"/>
      <c r="AK928" s="1170"/>
      <c r="AL928" s="1170"/>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A932" s="21"/>
      <c r="B932" s="82"/>
      <c r="C932" s="863"/>
      <c r="D932" s="1445" t="s">
        <v>451</v>
      </c>
      <c r="E932" s="1446"/>
      <c r="F932" s="1446"/>
      <c r="G932" s="1446"/>
      <c r="H932" s="1446"/>
      <c r="I932" s="1446"/>
      <c r="J932" s="1446"/>
      <c r="K932" s="1446"/>
      <c r="L932" s="1446"/>
      <c r="M932" s="1446"/>
      <c r="N932" s="1446"/>
      <c r="O932" s="1446"/>
      <c r="P932" s="1446"/>
      <c r="Q932" s="1447"/>
      <c r="R932" s="1445" t="s">
        <v>452</v>
      </c>
      <c r="S932" s="1446"/>
      <c r="T932" s="1446"/>
      <c r="U932" s="1446"/>
      <c r="V932" s="1446"/>
      <c r="W932" s="1446"/>
      <c r="X932" s="1446"/>
      <c r="Y932" s="1446"/>
      <c r="Z932" s="1446"/>
      <c r="AA932" s="1447"/>
      <c r="AB932" s="1445" t="s">
        <v>453</v>
      </c>
      <c r="AC932" s="1446"/>
      <c r="AD932" s="1446"/>
      <c r="AE932" s="1446"/>
      <c r="AF932" s="1446"/>
      <c r="AG932" s="1446"/>
      <c r="AH932" s="1446"/>
      <c r="AI932" s="1447"/>
      <c r="AJ932" s="1445" t="s">
        <v>454</v>
      </c>
      <c r="AK932" s="1446"/>
      <c r="AL932" s="1446"/>
      <c r="AM932" s="1446"/>
      <c r="AN932" s="1446"/>
      <c r="AO932" s="1446"/>
      <c r="AP932" s="1446"/>
      <c r="AQ932" s="1447"/>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A933" s="21"/>
      <c r="B933" s="79"/>
      <c r="C933" s="864"/>
      <c r="D933" s="1069" t="s">
        <v>446</v>
      </c>
      <c r="E933" s="1070"/>
      <c r="F933" s="1070"/>
      <c r="G933" s="1070"/>
      <c r="H933" s="1070"/>
      <c r="I933" s="1070"/>
      <c r="J933" s="1070"/>
      <c r="K933" s="1070"/>
      <c r="L933" s="1070"/>
      <c r="M933" s="1070"/>
      <c r="N933" s="1070"/>
      <c r="O933" s="1070"/>
      <c r="P933" s="1070"/>
      <c r="Q933" s="1071"/>
      <c r="R933" s="1072">
        <f>IF(ISNA(IF($BA$805="4%",(INDEX($BC$819:$BG$876,MATCH($BO$805,$BB$819:$BB$876,0),MATCH(D933,$BC$817:$BG$817,0))),(INDEX($BJ$819:$BN$876,MATCH($BO$805,$BI$819:$BI$876,0),MATCH(D933,$BJ$817:$BN$817,0))))),0,IF($BA$805="4%",(INDEX($BC$819:$BG$876,MATCH($BO$805,$BB$819:$BB$876,0),MATCH(D933,$BC$817:$BG$817,0))),(INDEX($BJ$819:$BN$876,MATCH($BO$805,$BI$819:$BI$876,0),MATCH(D933,$BJ$817:$BN$817,0)))))</f>
        <v>532060</v>
      </c>
      <c r="S933" s="1072"/>
      <c r="T933" s="1072"/>
      <c r="U933" s="1072"/>
      <c r="V933" s="1072"/>
      <c r="W933" s="1072"/>
      <c r="X933" s="1072"/>
      <c r="Y933" s="1072"/>
      <c r="Z933" s="1072"/>
      <c r="AA933" s="1072"/>
      <c r="AB933" s="1073">
        <f>BN638</f>
        <v>0</v>
      </c>
      <c r="AC933" s="1074"/>
      <c r="AD933" s="1074"/>
      <c r="AE933" s="1074"/>
      <c r="AF933" s="1074"/>
      <c r="AG933" s="1074"/>
      <c r="AH933" s="1074"/>
      <c r="AI933" s="1075"/>
      <c r="AJ933" s="1076">
        <f>IF(ISERROR((R933*AB933)),0,(R933*AB933))</f>
        <v>0</v>
      </c>
      <c r="AK933" s="1077"/>
      <c r="AL933" s="1077"/>
      <c r="AM933" s="1077"/>
      <c r="AN933" s="1077"/>
      <c r="AO933" s="1077"/>
      <c r="AP933" s="1077"/>
      <c r="AQ933" s="107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B934" s="79"/>
      <c r="C934" s="83"/>
      <c r="D934" s="1069" t="s">
        <v>469</v>
      </c>
      <c r="E934" s="1070"/>
      <c r="F934" s="1070"/>
      <c r="G934" s="1070"/>
      <c r="H934" s="1070"/>
      <c r="I934" s="1070"/>
      <c r="J934" s="1070"/>
      <c r="K934" s="1070"/>
      <c r="L934" s="1070"/>
      <c r="M934" s="1070"/>
      <c r="N934" s="1070"/>
      <c r="O934" s="1070"/>
      <c r="P934" s="1070"/>
      <c r="Q934" s="1071"/>
      <c r="R934" s="1072">
        <f>IF(ISNA(IF($BA$805="4%",(INDEX($BC$819:$BG$876,MATCH($BO$805,$BB$819:$BB$876,0),MATCH(D934,$BC$817:$BG$817,0))),(INDEX($BJ$819:$BN$876,MATCH($BO$805,$BI$819:$BI$876,0),MATCH(D934,$BJ$817:$BN$817,0))))),0,IF($BA$805="4%",(INDEX($BC$819:$BG$876,MATCH($BO$805,$BB$819:$BB$876,0),MATCH(D934,$BC$817:$BG$817,0))),(INDEX($BJ$819:$BN$876,MATCH($BO$805,$BI$819:$BI$876,0),MATCH(D934,$BJ$817:$BN$817,0)))))</f>
        <v>613460</v>
      </c>
      <c r="S934" s="1072"/>
      <c r="T934" s="1072"/>
      <c r="U934" s="1072"/>
      <c r="V934" s="1072"/>
      <c r="W934" s="1072"/>
      <c r="X934" s="1072"/>
      <c r="Y934" s="1072"/>
      <c r="Z934" s="1072"/>
      <c r="AA934" s="1072"/>
      <c r="AB934" s="1073">
        <f>BS638</f>
        <v>18</v>
      </c>
      <c r="AC934" s="1074"/>
      <c r="AD934" s="1074"/>
      <c r="AE934" s="1074"/>
      <c r="AF934" s="1074"/>
      <c r="AG934" s="1074"/>
      <c r="AH934" s="1074"/>
      <c r="AI934" s="1075"/>
      <c r="AJ934" s="1076">
        <f>IF(ISERROR((R934*AB934)),0,(R934*AB934))</f>
        <v>11042280</v>
      </c>
      <c r="AK934" s="1077"/>
      <c r="AL934" s="1077"/>
      <c r="AM934" s="1077"/>
      <c r="AN934" s="1077"/>
      <c r="AO934" s="1077"/>
      <c r="AP934" s="1077"/>
      <c r="AQ934" s="107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B935" s="79"/>
      <c r="C935" s="83"/>
      <c r="D935" s="1069" t="s">
        <v>815</v>
      </c>
      <c r="E935" s="1070"/>
      <c r="F935" s="1070"/>
      <c r="G935" s="1070"/>
      <c r="H935" s="1070"/>
      <c r="I935" s="1070"/>
      <c r="J935" s="1070"/>
      <c r="K935" s="1070"/>
      <c r="L935" s="1070"/>
      <c r="M935" s="1070"/>
      <c r="N935" s="1070"/>
      <c r="O935" s="1070"/>
      <c r="P935" s="1070"/>
      <c r="Q935" s="1071"/>
      <c r="R935" s="1072">
        <f>IF(ISNA(IF($BA$805="4%",(INDEX($BC$819:$BG$876,MATCH($BO$805,$BB$819:$BB$876,0),MATCH(D935,$BC$817:$BG$817,0))),(INDEX($BJ$819:$BN$876,MATCH($BO$805,$BI$819:$BI$876,0),MATCH(D935,$BJ$817:$BN$817,0))))),0,IF($BA$805="4%",(INDEX($BC$819:$BG$876,MATCH($BO$805,$BB$819:$BB$876,0),MATCH(D935,$BC$817:$BG$817,0))),(INDEX($BJ$819:$BN$876,MATCH($BO$805,$BI$819:$BI$876,0),MATCH(D935,$BJ$817:$BN$817,0)))))</f>
        <v>740000</v>
      </c>
      <c r="S935" s="1072"/>
      <c r="T935" s="1072"/>
      <c r="U935" s="1072"/>
      <c r="V935" s="1072"/>
      <c r="W935" s="1072"/>
      <c r="X935" s="1072"/>
      <c r="Y935" s="1072"/>
      <c r="Z935" s="1072"/>
      <c r="AA935" s="1072"/>
      <c r="AB935" s="1073">
        <f>BX638</f>
        <v>9</v>
      </c>
      <c r="AC935" s="1074"/>
      <c r="AD935" s="1074"/>
      <c r="AE935" s="1074"/>
      <c r="AF935" s="1074"/>
      <c r="AG935" s="1074"/>
      <c r="AH935" s="1074"/>
      <c r="AI935" s="1075"/>
      <c r="AJ935" s="1076">
        <f>IF(ISERROR((R935*AB935)),0,(R935*AB935))</f>
        <v>6660000</v>
      </c>
      <c r="AK935" s="1077"/>
      <c r="AL935" s="1077"/>
      <c r="AM935" s="1077"/>
      <c r="AN935" s="1077"/>
      <c r="AO935" s="1077"/>
      <c r="AP935" s="1077"/>
      <c r="AQ935" s="107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21"/>
      <c r="B936" s="79"/>
      <c r="C936" s="83"/>
      <c r="D936" s="1069" t="s">
        <v>816</v>
      </c>
      <c r="E936" s="1070"/>
      <c r="F936" s="1070"/>
      <c r="G936" s="1070"/>
      <c r="H936" s="1070"/>
      <c r="I936" s="1070"/>
      <c r="J936" s="1070"/>
      <c r="K936" s="1070"/>
      <c r="L936" s="1070"/>
      <c r="M936" s="1070"/>
      <c r="N936" s="1070"/>
      <c r="O936" s="1070"/>
      <c r="P936" s="1070"/>
      <c r="Q936" s="1071"/>
      <c r="R936" s="1072">
        <f>IF(ISNA(IF($BA$805="4%",(INDEX($BC$819:$BG$876,MATCH($BO$805,$BB$819:$BB$876,0),MATCH(D936,$BC$817:$BG$817,0))),(INDEX($BJ$819:$BN$876,MATCH($BO$805,$BI$819:$BI$876,0),MATCH(D936,$BJ$817:$BN$817,0))))),0,IF($BA$805="4%",(INDEX($BC$819:$BG$876,MATCH($BO$805,$BB$819:$BB$876,0),MATCH(D936,$BC$817:$BG$817,0))),(INDEX($BJ$819:$BN$876,MATCH($BO$805,$BI$819:$BI$876,0),MATCH(D936,$BJ$817:$BN$817,0)))))</f>
        <v>947200</v>
      </c>
      <c r="S936" s="1072"/>
      <c r="T936" s="1072"/>
      <c r="U936" s="1072"/>
      <c r="V936" s="1072"/>
      <c r="W936" s="1072"/>
      <c r="X936" s="1072"/>
      <c r="Y936" s="1072"/>
      <c r="Z936" s="1072"/>
      <c r="AA936" s="1072"/>
      <c r="AB936" s="1073">
        <f>CC638</f>
        <v>10</v>
      </c>
      <c r="AC936" s="1074"/>
      <c r="AD936" s="1074"/>
      <c r="AE936" s="1074"/>
      <c r="AF936" s="1074"/>
      <c r="AG936" s="1074"/>
      <c r="AH936" s="1074"/>
      <c r="AI936" s="1075"/>
      <c r="AJ936" s="1076">
        <f>IF(ISERROR((R936*AB936)),0,(R936*AB936))</f>
        <v>9472000</v>
      </c>
      <c r="AK936" s="1077"/>
      <c r="AL936" s="1077"/>
      <c r="AM936" s="1077"/>
      <c r="AN936" s="1077"/>
      <c r="AO936" s="1077"/>
      <c r="AP936" s="1077"/>
      <c r="AQ936" s="107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21"/>
      <c r="B937" s="53"/>
      <c r="C937" s="81"/>
      <c r="D937" s="1069" t="s">
        <v>827</v>
      </c>
      <c r="E937" s="1070"/>
      <c r="F937" s="1070"/>
      <c r="G937" s="1070"/>
      <c r="H937" s="1070"/>
      <c r="I937" s="1070"/>
      <c r="J937" s="1070"/>
      <c r="K937" s="1070"/>
      <c r="L937" s="1070"/>
      <c r="M937" s="1070"/>
      <c r="N937" s="1070"/>
      <c r="O937" s="1070"/>
      <c r="P937" s="1070"/>
      <c r="Q937" s="1071"/>
      <c r="R937" s="1072">
        <f>IF(ISNA(IF($BA$805="4%",(INDEX($BC$819:$BG$876,MATCH($BO$805,$BB$819:$BB$876,0),MATCH(D937,$BC$817:$BG$817,0))),(INDEX($BJ$819:$BN$876,MATCH($BO$805,$BI$819:$BI$876,0),MATCH(D937,$BJ$817:$BN$817,0))))),0,IF($BA$805="4%",(INDEX($BC$819:$BG$876,MATCH($BO$805,$BB$819:$BB$876,0),MATCH(D937,$BC$817:$BG$817,0))),(INDEX($BJ$819:$BN$876,MATCH($BO$805,$BI$819:$BI$876,0),MATCH(D937,$BJ$817:$BN$817,0)))))</f>
        <v>1055240</v>
      </c>
      <c r="S937" s="1072"/>
      <c r="T937" s="1072"/>
      <c r="U937" s="1072"/>
      <c r="V937" s="1072"/>
      <c r="W937" s="1072"/>
      <c r="X937" s="1072"/>
      <c r="Y937" s="1072"/>
      <c r="Z937" s="1072"/>
      <c r="AA937" s="1072"/>
      <c r="AB937" s="1073">
        <f>CM638+CH638</f>
        <v>0</v>
      </c>
      <c r="AC937" s="1074"/>
      <c r="AD937" s="1074"/>
      <c r="AE937" s="1074"/>
      <c r="AF937" s="1074"/>
      <c r="AG937" s="1074"/>
      <c r="AH937" s="1074"/>
      <c r="AI937" s="1075"/>
      <c r="AJ937" s="1076">
        <f>IF(ISERROR((R937*AB937)),0,(R937*AB937))</f>
        <v>0</v>
      </c>
      <c r="AK937" s="1077"/>
      <c r="AL937" s="1077"/>
      <c r="AM937" s="1077"/>
      <c r="AN937" s="1077"/>
      <c r="AO937" s="1077"/>
      <c r="AP937" s="1077"/>
      <c r="AQ937" s="107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A938" s="21"/>
      <c r="B938" s="1086" t="s">
        <v>1002</v>
      </c>
      <c r="C938" s="1087"/>
      <c r="D938" s="1087"/>
      <c r="E938" s="1087"/>
      <c r="F938" s="1087"/>
      <c r="G938" s="1087"/>
      <c r="H938" s="1087"/>
      <c r="I938" s="1087"/>
      <c r="J938" s="1087"/>
      <c r="K938" s="1087"/>
      <c r="L938" s="1087"/>
      <c r="M938" s="1087"/>
      <c r="N938" s="1087"/>
      <c r="O938" s="1087"/>
      <c r="P938" s="1087"/>
      <c r="Q938" s="1087"/>
      <c r="R938" s="1087"/>
      <c r="S938" s="1087"/>
      <c r="T938" s="1087"/>
      <c r="U938" s="1087"/>
      <c r="V938" s="1087"/>
      <c r="W938" s="1087"/>
      <c r="X938" s="1087"/>
      <c r="Y938" s="1087"/>
      <c r="Z938" s="1087"/>
      <c r="AA938" s="1088"/>
      <c r="AB938" s="1073">
        <f>SUM(AB933:AI937)</f>
        <v>37</v>
      </c>
      <c r="AC938" s="1074"/>
      <c r="AD938" s="1074"/>
      <c r="AE938" s="1074"/>
      <c r="AF938" s="1074"/>
      <c r="AG938" s="1074"/>
      <c r="AH938" s="1074"/>
      <c r="AI938" s="1075"/>
      <c r="AJ938" s="1076"/>
      <c r="AK938" s="1077"/>
      <c r="AL938" s="1077"/>
      <c r="AM938" s="1077"/>
      <c r="AN938" s="1077"/>
      <c r="AO938" s="1077"/>
      <c r="AP938" s="1077"/>
      <c r="AQ938" s="107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939" s="21"/>
      <c r="B939" s="1089" t="s">
        <v>782</v>
      </c>
      <c r="C939" s="1090"/>
      <c r="D939" s="1090"/>
      <c r="E939" s="1090"/>
      <c r="F939" s="1090"/>
      <c r="G939" s="1090"/>
      <c r="H939" s="1090"/>
      <c r="I939" s="1090"/>
      <c r="J939" s="1090"/>
      <c r="K939" s="1090"/>
      <c r="L939" s="1090"/>
      <c r="M939" s="1090"/>
      <c r="N939" s="1090"/>
      <c r="O939" s="1090"/>
      <c r="P939" s="1090"/>
      <c r="Q939" s="1090"/>
      <c r="R939" s="1090"/>
      <c r="S939" s="1090"/>
      <c r="T939" s="1090"/>
      <c r="U939" s="1090"/>
      <c r="V939" s="1090"/>
      <c r="W939" s="1090"/>
      <c r="X939" s="1090"/>
      <c r="Y939" s="1090"/>
      <c r="Z939" s="1090"/>
      <c r="AA939" s="1090"/>
      <c r="AB939" s="1090"/>
      <c r="AC939" s="1090"/>
      <c r="AD939" s="1090"/>
      <c r="AE939" s="1090"/>
      <c r="AF939" s="1090"/>
      <c r="AG939" s="1090"/>
      <c r="AH939" s="1090"/>
      <c r="AI939" s="1091"/>
      <c r="AJ939" s="1076">
        <f>SUM(AJ933:AQ937)</f>
        <v>27174280</v>
      </c>
      <c r="AK939" s="1077"/>
      <c r="AL939" s="1077"/>
      <c r="AM939" s="1077"/>
      <c r="AN939" s="1077"/>
      <c r="AO939" s="1077"/>
      <c r="AP939" s="1077"/>
      <c r="AQ939" s="107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21"/>
      <c r="B940" s="1092"/>
      <c r="C940" s="1093"/>
      <c r="D940" s="1093"/>
      <c r="E940" s="1093"/>
      <c r="F940" s="1093"/>
      <c r="G940" s="1093"/>
      <c r="H940" s="1093"/>
      <c r="I940" s="1093"/>
      <c r="J940" s="1093"/>
      <c r="K940" s="1093"/>
      <c r="L940" s="1093"/>
      <c r="M940" s="1093"/>
      <c r="N940" s="1093"/>
      <c r="O940" s="1093"/>
      <c r="P940" s="1093"/>
      <c r="Q940" s="1093"/>
      <c r="R940" s="1093"/>
      <c r="S940" s="1093"/>
      <c r="T940" s="1093"/>
      <c r="U940" s="1093"/>
      <c r="V940" s="1093"/>
      <c r="W940" s="1093"/>
      <c r="X940" s="1093"/>
      <c r="Y940" s="1093"/>
      <c r="Z940" s="1093"/>
      <c r="AA940" s="1093"/>
      <c r="AB940" s="1093"/>
      <c r="AC940" s="1093"/>
      <c r="AD940" s="1093"/>
      <c r="AE940" s="1094"/>
      <c r="AF940" s="1095" t="s">
        <v>506</v>
      </c>
      <c r="AG940" s="1096"/>
      <c r="AH940" s="1096"/>
      <c r="AI940" s="1097"/>
      <c r="AJ940" s="1092"/>
      <c r="AK940" s="1093"/>
      <c r="AL940" s="1093"/>
      <c r="AM940" s="1093"/>
      <c r="AN940" s="1093"/>
      <c r="AO940" s="1093"/>
      <c r="AP940" s="1093"/>
      <c r="AQ940" s="1094"/>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A941" s="21"/>
      <c r="B941" s="79"/>
      <c r="C941" s="865" t="s">
        <v>508</v>
      </c>
      <c r="D941" s="1079" t="s">
        <v>1979</v>
      </c>
      <c r="E941" s="1080"/>
      <c r="F941" s="1080"/>
      <c r="G941" s="1080"/>
      <c r="H941" s="1080"/>
      <c r="I941" s="1080"/>
      <c r="J941" s="1080"/>
      <c r="K941" s="1080"/>
      <c r="L941" s="1080"/>
      <c r="M941" s="1080"/>
      <c r="N941" s="1080"/>
      <c r="O941" s="1080"/>
      <c r="P941" s="1080"/>
      <c r="Q941" s="1080"/>
      <c r="R941" s="1080"/>
      <c r="S941" s="1080"/>
      <c r="T941" s="1080"/>
      <c r="U941" s="1080"/>
      <c r="V941" s="1080"/>
      <c r="W941" s="1080"/>
      <c r="X941" s="1080"/>
      <c r="Y941" s="1080"/>
      <c r="Z941" s="1080"/>
      <c r="AA941" s="1080"/>
      <c r="AB941" s="1080"/>
      <c r="AC941" s="1080"/>
      <c r="AD941" s="1080"/>
      <c r="AE941" s="1081"/>
      <c r="AF941" s="82"/>
      <c r="AG941" s="1084" t="s">
        <v>115</v>
      </c>
      <c r="AH941" s="1085"/>
      <c r="AI941" s="85"/>
      <c r="AJ941" s="1060">
        <f>ROUND(IF(AND(AG941="yes",D943&lt;&gt;""),AJ939*0.2,0),0)</f>
        <v>5434856</v>
      </c>
      <c r="AK941" s="1061"/>
      <c r="AL941" s="1061"/>
      <c r="AM941" s="1061"/>
      <c r="AN941" s="1061"/>
      <c r="AO941" s="1061"/>
      <c r="AP941" s="1061"/>
      <c r="AQ941" s="1062"/>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6"/>
      <c r="C942" s="867"/>
      <c r="D942" s="1442" t="s">
        <v>2091</v>
      </c>
      <c r="E942" s="1443"/>
      <c r="F942" s="1443"/>
      <c r="G942" s="1443"/>
      <c r="H942" s="1443"/>
      <c r="I942" s="1443"/>
      <c r="J942" s="1443"/>
      <c r="K942" s="1443"/>
      <c r="L942" s="1443"/>
      <c r="M942" s="1443"/>
      <c r="N942" s="1443"/>
      <c r="O942" s="1443"/>
      <c r="P942" s="1443"/>
      <c r="Q942" s="1443"/>
      <c r="R942" s="1443"/>
      <c r="S942" s="1443"/>
      <c r="T942" s="1443"/>
      <c r="U942" s="1443"/>
      <c r="V942" s="1443"/>
      <c r="W942" s="1443"/>
      <c r="X942" s="1443"/>
      <c r="Y942" s="1443"/>
      <c r="Z942" s="1443"/>
      <c r="AA942" s="1443"/>
      <c r="AB942" s="1443"/>
      <c r="AC942" s="1443"/>
      <c r="AD942" s="1443"/>
      <c r="AE942" s="1444"/>
      <c r="AF942" s="79"/>
      <c r="AG942" s="21"/>
      <c r="AH942" s="21"/>
      <c r="AI942" s="83"/>
      <c r="AJ942" s="1063"/>
      <c r="AK942" s="1064"/>
      <c r="AL942" s="1064"/>
      <c r="AM942" s="1064"/>
      <c r="AN942" s="1064"/>
      <c r="AO942" s="1064"/>
      <c r="AP942" s="1064"/>
      <c r="AQ942" s="1065"/>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A943" s="21"/>
      <c r="B943" s="866"/>
      <c r="C943" s="867"/>
      <c r="D943" s="1428" t="s">
        <v>2484</v>
      </c>
      <c r="E943" s="1429"/>
      <c r="F943" s="1429"/>
      <c r="G943" s="1429"/>
      <c r="H943" s="1429"/>
      <c r="I943" s="1429"/>
      <c r="J943" s="1429"/>
      <c r="K943" s="1429"/>
      <c r="L943" s="1429"/>
      <c r="M943" s="1429"/>
      <c r="N943" s="1429"/>
      <c r="O943" s="1429"/>
      <c r="P943" s="1429"/>
      <c r="Q943" s="1429"/>
      <c r="R943" s="1429"/>
      <c r="S943" s="1429"/>
      <c r="T943" s="1429"/>
      <c r="U943" s="1429"/>
      <c r="V943" s="1429"/>
      <c r="W943" s="1429"/>
      <c r="X943" s="1429"/>
      <c r="Y943" s="1429"/>
      <c r="Z943" s="1429"/>
      <c r="AA943" s="1429"/>
      <c r="AB943" s="1429"/>
      <c r="AC943" s="1429"/>
      <c r="AD943" s="1429"/>
      <c r="AE943" s="1430"/>
      <c r="AF943" s="80"/>
      <c r="AG943" s="11"/>
      <c r="AH943" s="11"/>
      <c r="AI943" s="81"/>
      <c r="AJ943" s="1066"/>
      <c r="AK943" s="1067"/>
      <c r="AL943" s="1067"/>
      <c r="AM943" s="1067"/>
      <c r="AN943" s="1067"/>
      <c r="AO943" s="1067"/>
      <c r="AP943" s="1067"/>
      <c r="AQ943" s="1068"/>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A944" s="21"/>
      <c r="B944" s="868"/>
      <c r="C944" s="869"/>
      <c r="D944" s="1098" t="s">
        <v>2092</v>
      </c>
      <c r="E944" s="1099"/>
      <c r="F944" s="1099"/>
      <c r="G944" s="1099"/>
      <c r="H944" s="1099"/>
      <c r="I944" s="1099"/>
      <c r="J944" s="1099"/>
      <c r="K944" s="1099"/>
      <c r="L944" s="1099"/>
      <c r="M944" s="1099"/>
      <c r="N944" s="1099"/>
      <c r="O944" s="1099"/>
      <c r="P944" s="1099"/>
      <c r="Q944" s="1099"/>
      <c r="R944" s="1099"/>
      <c r="S944" s="1099"/>
      <c r="T944" s="1099"/>
      <c r="U944" s="1099"/>
      <c r="V944" s="1099"/>
      <c r="W944" s="1099"/>
      <c r="X944" s="1099"/>
      <c r="Y944" s="1099"/>
      <c r="Z944" s="1099"/>
      <c r="AA944" s="1099"/>
      <c r="AB944" s="1099"/>
      <c r="AC944" s="1099"/>
      <c r="AD944" s="1099"/>
      <c r="AE944" s="1100"/>
      <c r="AF944" s="82"/>
      <c r="AG944" s="1082" t="s">
        <v>509</v>
      </c>
      <c r="AH944" s="1083"/>
      <c r="AI944" s="85"/>
      <c r="AJ944" s="1060">
        <f>ROUND(IF(AG944="yes",AJ939*0.05,0),0)</f>
        <v>0</v>
      </c>
      <c r="AK944" s="1061"/>
      <c r="AL944" s="1061"/>
      <c r="AM944" s="1061"/>
      <c r="AN944" s="1061"/>
      <c r="AO944" s="1061"/>
      <c r="AP944" s="1061"/>
      <c r="AQ944" s="1062"/>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A945" s="21"/>
      <c r="B945" s="866"/>
      <c r="C945" s="870"/>
      <c r="D945" s="1442" t="s">
        <v>1980</v>
      </c>
      <c r="E945" s="1443"/>
      <c r="F945" s="1443"/>
      <c r="G945" s="1443"/>
      <c r="H945" s="1443"/>
      <c r="I945" s="1443"/>
      <c r="J945" s="1443"/>
      <c r="K945" s="1443"/>
      <c r="L945" s="1443"/>
      <c r="M945" s="1443"/>
      <c r="N945" s="1443"/>
      <c r="O945" s="1443"/>
      <c r="P945" s="1443"/>
      <c r="Q945" s="1443"/>
      <c r="R945" s="1443"/>
      <c r="S945" s="1443"/>
      <c r="T945" s="1443"/>
      <c r="U945" s="1443"/>
      <c r="V945" s="1443"/>
      <c r="W945" s="1443"/>
      <c r="X945" s="1443"/>
      <c r="Y945" s="1443"/>
      <c r="Z945" s="1443"/>
      <c r="AA945" s="1443"/>
      <c r="AB945" s="1443"/>
      <c r="AC945" s="1443"/>
      <c r="AD945" s="1443"/>
      <c r="AE945" s="1444"/>
      <c r="AF945" s="79"/>
      <c r="AG945" s="21"/>
      <c r="AH945" s="21"/>
      <c r="AI945" s="83"/>
      <c r="AJ945" s="1063"/>
      <c r="AK945" s="1064"/>
      <c r="AL945" s="1064"/>
      <c r="AM945" s="1064"/>
      <c r="AN945" s="1064"/>
      <c r="AO945" s="1064"/>
      <c r="AP945" s="1064"/>
      <c r="AQ945" s="1065"/>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A946" s="21"/>
      <c r="B946" s="866"/>
      <c r="C946" s="870"/>
      <c r="D946" s="1442"/>
      <c r="E946" s="1443"/>
      <c r="F946" s="1443"/>
      <c r="G946" s="1443"/>
      <c r="H946" s="1443"/>
      <c r="I946" s="1443"/>
      <c r="J946" s="1443"/>
      <c r="K946" s="1443"/>
      <c r="L946" s="1443"/>
      <c r="M946" s="1443"/>
      <c r="N946" s="1443"/>
      <c r="O946" s="1443"/>
      <c r="P946" s="1443"/>
      <c r="Q946" s="1443"/>
      <c r="R946" s="1443"/>
      <c r="S946" s="1443"/>
      <c r="T946" s="1443"/>
      <c r="U946" s="1443"/>
      <c r="V946" s="1443"/>
      <c r="W946" s="1443"/>
      <c r="X946" s="1443"/>
      <c r="Y946" s="1443"/>
      <c r="Z946" s="1443"/>
      <c r="AA946" s="1443"/>
      <c r="AB946" s="1443"/>
      <c r="AC946" s="1443"/>
      <c r="AD946" s="1443"/>
      <c r="AE946" s="1444"/>
      <c r="AF946" s="79"/>
      <c r="AG946" s="21"/>
      <c r="AH946" s="21"/>
      <c r="AI946" s="83"/>
      <c r="AJ946" s="1063"/>
      <c r="AK946" s="1064"/>
      <c r="AL946" s="1064"/>
      <c r="AM946" s="1064"/>
      <c r="AN946" s="1064"/>
      <c r="AO946" s="1064"/>
      <c r="AP946" s="1064"/>
      <c r="AQ946" s="1065"/>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A947" s="21"/>
      <c r="B947" s="866"/>
      <c r="C947" s="870"/>
      <c r="D947" s="1442"/>
      <c r="E947" s="1443"/>
      <c r="F947" s="1443"/>
      <c r="G947" s="1443"/>
      <c r="H947" s="1443"/>
      <c r="I947" s="1443"/>
      <c r="J947" s="1443"/>
      <c r="K947" s="1443"/>
      <c r="L947" s="1443"/>
      <c r="M947" s="1443"/>
      <c r="N947" s="1443"/>
      <c r="O947" s="1443"/>
      <c r="P947" s="1443"/>
      <c r="Q947" s="1443"/>
      <c r="R947" s="1443"/>
      <c r="S947" s="1443"/>
      <c r="T947" s="1443"/>
      <c r="U947" s="1443"/>
      <c r="V947" s="1443"/>
      <c r="W947" s="1443"/>
      <c r="X947" s="1443"/>
      <c r="Y947" s="1443"/>
      <c r="Z947" s="1443"/>
      <c r="AA947" s="1443"/>
      <c r="AB947" s="1443"/>
      <c r="AC947" s="1443"/>
      <c r="AD947" s="1443"/>
      <c r="AE947" s="1444"/>
      <c r="AF947" s="79"/>
      <c r="AG947" s="21"/>
      <c r="AH947" s="21"/>
      <c r="AI947" s="83"/>
      <c r="AJ947" s="1063"/>
      <c r="AK947" s="1064"/>
      <c r="AL947" s="1064"/>
      <c r="AM947" s="1064"/>
      <c r="AN947" s="1064"/>
      <c r="AO947" s="1064"/>
      <c r="AP947" s="1064"/>
      <c r="AQ947" s="1065"/>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21"/>
      <c r="B948" s="866"/>
      <c r="C948" s="870"/>
      <c r="D948" s="1442"/>
      <c r="E948" s="1443"/>
      <c r="F948" s="1443"/>
      <c r="G948" s="1443"/>
      <c r="H948" s="1443"/>
      <c r="I948" s="1443"/>
      <c r="J948" s="1443"/>
      <c r="K948" s="1443"/>
      <c r="L948" s="1443"/>
      <c r="M948" s="1443"/>
      <c r="N948" s="1443"/>
      <c r="O948" s="1443"/>
      <c r="P948" s="1443"/>
      <c r="Q948" s="1443"/>
      <c r="R948" s="1443"/>
      <c r="S948" s="1443"/>
      <c r="T948" s="1443"/>
      <c r="U948" s="1443"/>
      <c r="V948" s="1443"/>
      <c r="W948" s="1443"/>
      <c r="X948" s="1443"/>
      <c r="Y948" s="1443"/>
      <c r="Z948" s="1443"/>
      <c r="AA948" s="1443"/>
      <c r="AB948" s="1443"/>
      <c r="AC948" s="1443"/>
      <c r="AD948" s="1443"/>
      <c r="AE948" s="1444"/>
      <c r="AF948" s="79"/>
      <c r="AG948" s="21"/>
      <c r="AH948" s="21"/>
      <c r="AI948" s="83"/>
      <c r="AJ948" s="1063"/>
      <c r="AK948" s="1064"/>
      <c r="AL948" s="1064"/>
      <c r="AM948" s="1064"/>
      <c r="AN948" s="1064"/>
      <c r="AO948" s="1064"/>
      <c r="AP948" s="1064"/>
      <c r="AQ948" s="1065"/>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21"/>
      <c r="B949" s="871"/>
      <c r="C949" s="872"/>
      <c r="D949" s="1510"/>
      <c r="E949" s="1511"/>
      <c r="F949" s="1511"/>
      <c r="G949" s="1511"/>
      <c r="H949" s="1511"/>
      <c r="I949" s="1511"/>
      <c r="J949" s="1511"/>
      <c r="K949" s="1511"/>
      <c r="L949" s="1511"/>
      <c r="M949" s="1511"/>
      <c r="N949" s="1511"/>
      <c r="O949" s="1511"/>
      <c r="P949" s="1511"/>
      <c r="Q949" s="1511"/>
      <c r="R949" s="1511"/>
      <c r="S949" s="1511"/>
      <c r="T949" s="1511"/>
      <c r="U949" s="1511"/>
      <c r="V949" s="1511"/>
      <c r="W949" s="1511"/>
      <c r="X949" s="1511"/>
      <c r="Y949" s="1511"/>
      <c r="Z949" s="1511"/>
      <c r="AA949" s="1511"/>
      <c r="AB949" s="1511"/>
      <c r="AC949" s="1511"/>
      <c r="AD949" s="1511"/>
      <c r="AE949" s="1512"/>
      <c r="AF949" s="80"/>
      <c r="AG949" s="11"/>
      <c r="AH949" s="11"/>
      <c r="AI949" s="81"/>
      <c r="AJ949" s="1066"/>
      <c r="AK949" s="1067"/>
      <c r="AL949" s="1067"/>
      <c r="AM949" s="1067"/>
      <c r="AN949" s="1067"/>
      <c r="AO949" s="1067"/>
      <c r="AP949" s="1067"/>
      <c r="AQ949" s="1068"/>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A950" s="21"/>
      <c r="B950" s="868"/>
      <c r="C950" s="562" t="s">
        <v>512</v>
      </c>
      <c r="D950" s="1098" t="s">
        <v>2093</v>
      </c>
      <c r="E950" s="1099"/>
      <c r="F950" s="1099"/>
      <c r="G950" s="1099"/>
      <c r="H950" s="1099"/>
      <c r="I950" s="1099"/>
      <c r="J950" s="1099"/>
      <c r="K950" s="1099"/>
      <c r="L950" s="1099"/>
      <c r="M950" s="1099"/>
      <c r="N950" s="1099"/>
      <c r="O950" s="1099"/>
      <c r="P950" s="1099"/>
      <c r="Q950" s="1099"/>
      <c r="R950" s="1099"/>
      <c r="S950" s="1099"/>
      <c r="T950" s="1099"/>
      <c r="U950" s="1099"/>
      <c r="V950" s="1099"/>
      <c r="W950" s="1099"/>
      <c r="X950" s="1099"/>
      <c r="Y950" s="1099"/>
      <c r="Z950" s="1099"/>
      <c r="AA950" s="1099"/>
      <c r="AB950" s="1099"/>
      <c r="AC950" s="1099"/>
      <c r="AD950" s="1099"/>
      <c r="AE950" s="1100"/>
      <c r="AF950" s="84"/>
      <c r="AG950" s="1082" t="s">
        <v>115</v>
      </c>
      <c r="AH950" s="1083"/>
      <c r="AI950" s="85"/>
      <c r="AJ950" s="1060">
        <f>ROUND(IF(AG950="yes",AJ939*0.1,0),0)</f>
        <v>2717428</v>
      </c>
      <c r="AK950" s="1061"/>
      <c r="AL950" s="1061"/>
      <c r="AM950" s="1061"/>
      <c r="AN950" s="1061"/>
      <c r="AO950" s="1061"/>
      <c r="AP950" s="1061"/>
      <c r="AQ950" s="1062"/>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A951" s="21"/>
      <c r="B951" s="79"/>
      <c r="C951" s="563"/>
      <c r="D951" s="1101" t="s">
        <v>2094</v>
      </c>
      <c r="E951" s="1102"/>
      <c r="F951" s="1102"/>
      <c r="G951" s="1102"/>
      <c r="H951" s="1102"/>
      <c r="I951" s="1102"/>
      <c r="J951" s="1102"/>
      <c r="K951" s="1102"/>
      <c r="L951" s="1102"/>
      <c r="M951" s="1102"/>
      <c r="N951" s="1102"/>
      <c r="O951" s="1102"/>
      <c r="P951" s="1102"/>
      <c r="Q951" s="1102"/>
      <c r="R951" s="1102"/>
      <c r="S951" s="1102"/>
      <c r="T951" s="1102"/>
      <c r="U951" s="1102"/>
      <c r="V951" s="1102"/>
      <c r="W951" s="1102"/>
      <c r="X951" s="1102"/>
      <c r="Y951" s="1102"/>
      <c r="Z951" s="1102"/>
      <c r="AA951" s="1102"/>
      <c r="AB951" s="1102"/>
      <c r="AC951" s="1102"/>
      <c r="AD951" s="1102"/>
      <c r="AE951" s="1103"/>
      <c r="AF951" s="79"/>
      <c r="AI951" s="83"/>
      <c r="AJ951" s="1063"/>
      <c r="AK951" s="1064"/>
      <c r="AL951" s="1064"/>
      <c r="AM951" s="1064"/>
      <c r="AN951" s="1064"/>
      <c r="AO951" s="1064"/>
      <c r="AP951" s="1064"/>
      <c r="AQ951" s="1065"/>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952" s="21"/>
      <c r="B952" s="79"/>
      <c r="C952" s="563"/>
      <c r="D952" s="1101"/>
      <c r="E952" s="1102"/>
      <c r="F952" s="1102"/>
      <c r="G952" s="1102"/>
      <c r="H952" s="1102"/>
      <c r="I952" s="1102"/>
      <c r="J952" s="1102"/>
      <c r="K952" s="1102"/>
      <c r="L952" s="1102"/>
      <c r="M952" s="1102"/>
      <c r="N952" s="1102"/>
      <c r="O952" s="1102"/>
      <c r="P952" s="1102"/>
      <c r="Q952" s="1102"/>
      <c r="R952" s="1102"/>
      <c r="S952" s="1102"/>
      <c r="T952" s="1102"/>
      <c r="U952" s="1102"/>
      <c r="V952" s="1102"/>
      <c r="W952" s="1102"/>
      <c r="X952" s="1102"/>
      <c r="Y952" s="1102"/>
      <c r="Z952" s="1102"/>
      <c r="AA952" s="1102"/>
      <c r="AB952" s="1102"/>
      <c r="AC952" s="1102"/>
      <c r="AD952" s="1102"/>
      <c r="AE952" s="1103"/>
      <c r="AF952" s="79"/>
      <c r="AG952" s="21"/>
      <c r="AH952" s="21"/>
      <c r="AI952" s="83"/>
      <c r="AJ952" s="1063"/>
      <c r="AK952" s="1064"/>
      <c r="AL952" s="1064"/>
      <c r="AM952" s="1064"/>
      <c r="AN952" s="1064"/>
      <c r="AO952" s="1064"/>
      <c r="AP952" s="1064"/>
      <c r="AQ952" s="1065"/>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953" s="21"/>
      <c r="B953" s="873"/>
      <c r="C953" s="872"/>
      <c r="D953" s="1104"/>
      <c r="E953" s="1105"/>
      <c r="F953" s="1105"/>
      <c r="G953" s="1105"/>
      <c r="H953" s="1105"/>
      <c r="I953" s="1105"/>
      <c r="J953" s="1105"/>
      <c r="K953" s="1105"/>
      <c r="L953" s="1105"/>
      <c r="M953" s="1105"/>
      <c r="N953" s="1105"/>
      <c r="O953" s="1105"/>
      <c r="P953" s="1105"/>
      <c r="Q953" s="1105"/>
      <c r="R953" s="1105"/>
      <c r="S953" s="1105"/>
      <c r="T953" s="1105"/>
      <c r="U953" s="1105"/>
      <c r="V953" s="1105"/>
      <c r="W953" s="1105"/>
      <c r="X953" s="1105"/>
      <c r="Y953" s="1105"/>
      <c r="Z953" s="1105"/>
      <c r="AA953" s="1105"/>
      <c r="AB953" s="1105"/>
      <c r="AC953" s="1105"/>
      <c r="AD953" s="1105"/>
      <c r="AE953" s="1106"/>
      <c r="AF953" s="80"/>
      <c r="AG953" s="11"/>
      <c r="AH953" s="11"/>
      <c r="AI953" s="81"/>
      <c r="AJ953" s="1066"/>
      <c r="AK953" s="1067"/>
      <c r="AL953" s="1067"/>
      <c r="AM953" s="1067"/>
      <c r="AN953" s="1067"/>
      <c r="AO953" s="1067"/>
      <c r="AP953" s="1067"/>
      <c r="AQ953" s="1068"/>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954" s="21"/>
      <c r="B954" s="82"/>
      <c r="C954" s="562" t="s">
        <v>516</v>
      </c>
      <c r="D954" s="1098" t="s">
        <v>1981</v>
      </c>
      <c r="E954" s="1099"/>
      <c r="F954" s="1099"/>
      <c r="G954" s="1099"/>
      <c r="H954" s="1099"/>
      <c r="I954" s="1099"/>
      <c r="J954" s="1099"/>
      <c r="K954" s="1099"/>
      <c r="L954" s="1099"/>
      <c r="M954" s="1099"/>
      <c r="N954" s="1099"/>
      <c r="O954" s="1099"/>
      <c r="P954" s="1099"/>
      <c r="Q954" s="1099"/>
      <c r="R954" s="1099"/>
      <c r="S954" s="1099"/>
      <c r="T954" s="1099"/>
      <c r="U954" s="1099"/>
      <c r="V954" s="1099"/>
      <c r="W954" s="1099"/>
      <c r="X954" s="1099"/>
      <c r="Y954" s="1099"/>
      <c r="Z954" s="1099"/>
      <c r="AA954" s="1099"/>
      <c r="AB954" s="1099"/>
      <c r="AC954" s="1099"/>
      <c r="AD954" s="1099"/>
      <c r="AE954" s="1100"/>
      <c r="AF954" s="82"/>
      <c r="AG954" s="1082" t="s">
        <v>509</v>
      </c>
      <c r="AH954" s="1083"/>
      <c r="AI954" s="85"/>
      <c r="AJ954" s="1060">
        <f>ROUND(IF(AG954="yes",AJ939*0.02,0),0)</f>
        <v>0</v>
      </c>
      <c r="AK954" s="1061"/>
      <c r="AL954" s="1061"/>
      <c r="AM954" s="1061"/>
      <c r="AN954" s="1061"/>
      <c r="AO954" s="1061"/>
      <c r="AP954" s="1061"/>
      <c r="AQ954" s="1062"/>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A955" s="21"/>
      <c r="B955" s="79"/>
      <c r="C955" s="563"/>
      <c r="D955" s="1104" t="s">
        <v>1982</v>
      </c>
      <c r="E955" s="1105"/>
      <c r="F955" s="1105"/>
      <c r="G955" s="1105"/>
      <c r="H955" s="1105"/>
      <c r="I955" s="1105"/>
      <c r="J955" s="1105"/>
      <c r="K955" s="1105"/>
      <c r="L955" s="1105"/>
      <c r="M955" s="1105"/>
      <c r="N955" s="1105"/>
      <c r="O955" s="1105"/>
      <c r="P955" s="1105"/>
      <c r="Q955" s="1105"/>
      <c r="R955" s="1105"/>
      <c r="S955" s="1105"/>
      <c r="T955" s="1105"/>
      <c r="U955" s="1105"/>
      <c r="V955" s="1105"/>
      <c r="W955" s="1105"/>
      <c r="X955" s="1105"/>
      <c r="Y955" s="1105"/>
      <c r="Z955" s="1105"/>
      <c r="AA955" s="1105"/>
      <c r="AB955" s="1105"/>
      <c r="AC955" s="1105"/>
      <c r="AD955" s="1105"/>
      <c r="AE955" s="1106"/>
      <c r="AF955" s="80"/>
      <c r="AG955" s="11"/>
      <c r="AH955" s="11"/>
      <c r="AI955" s="81"/>
      <c r="AJ955" s="1066"/>
      <c r="AK955" s="1067"/>
      <c r="AL955" s="1067"/>
      <c r="AM955" s="1067"/>
      <c r="AN955" s="1067"/>
      <c r="AO955" s="1067"/>
      <c r="AP955" s="1067"/>
      <c r="AQ955" s="1068"/>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A956" s="21"/>
      <c r="B956" s="82"/>
      <c r="C956" s="562" t="s">
        <v>519</v>
      </c>
      <c r="D956" s="1098" t="s">
        <v>1983</v>
      </c>
      <c r="E956" s="1099"/>
      <c r="F956" s="1099"/>
      <c r="G956" s="1099"/>
      <c r="H956" s="1099"/>
      <c r="I956" s="1099"/>
      <c r="J956" s="1099"/>
      <c r="K956" s="1099"/>
      <c r="L956" s="1099"/>
      <c r="M956" s="1099"/>
      <c r="N956" s="1099"/>
      <c r="O956" s="1099"/>
      <c r="P956" s="1099"/>
      <c r="Q956" s="1099"/>
      <c r="R956" s="1099"/>
      <c r="S956" s="1099"/>
      <c r="T956" s="1099"/>
      <c r="U956" s="1099"/>
      <c r="V956" s="1099"/>
      <c r="W956" s="1099"/>
      <c r="X956" s="1099"/>
      <c r="Y956" s="1099"/>
      <c r="Z956" s="1099"/>
      <c r="AA956" s="1099"/>
      <c r="AB956" s="1099"/>
      <c r="AC956" s="1099"/>
      <c r="AD956" s="1099"/>
      <c r="AE956" s="1100"/>
      <c r="AF956" s="82"/>
      <c r="AG956" s="1082" t="s">
        <v>509</v>
      </c>
      <c r="AH956" s="1083"/>
      <c r="AI956" s="82"/>
      <c r="AJ956" s="1060">
        <f>ROUND(IF(AG956="yes",AJ939*0.02,0),0)</f>
        <v>0</v>
      </c>
      <c r="AK956" s="1061"/>
      <c r="AL956" s="1061"/>
      <c r="AM956" s="1061"/>
      <c r="AN956" s="1061"/>
      <c r="AO956" s="1061"/>
      <c r="AP956" s="1061"/>
      <c r="AQ956" s="1062"/>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A957" s="21"/>
      <c r="B957" s="79"/>
      <c r="C957" s="563"/>
      <c r="D957" s="1101" t="s">
        <v>1984</v>
      </c>
      <c r="E957" s="1102"/>
      <c r="F957" s="1102"/>
      <c r="G957" s="1102"/>
      <c r="H957" s="1102"/>
      <c r="I957" s="1102"/>
      <c r="J957" s="1102"/>
      <c r="K957" s="1102"/>
      <c r="L957" s="1102"/>
      <c r="M957" s="1102"/>
      <c r="N957" s="1102"/>
      <c r="O957" s="1102"/>
      <c r="P957" s="1102"/>
      <c r="Q957" s="1102"/>
      <c r="R957" s="1102"/>
      <c r="S957" s="1102"/>
      <c r="T957" s="1102"/>
      <c r="U957" s="1102"/>
      <c r="V957" s="1102"/>
      <c r="W957" s="1102"/>
      <c r="X957" s="1102"/>
      <c r="Y957" s="1102"/>
      <c r="Z957" s="1102"/>
      <c r="AA957" s="1102"/>
      <c r="AB957" s="1102"/>
      <c r="AC957" s="1102"/>
      <c r="AD957" s="1102"/>
      <c r="AE957" s="1103"/>
      <c r="AF957" s="79"/>
      <c r="AI957" s="21"/>
      <c r="AJ957" s="1063"/>
      <c r="AK957" s="1064"/>
      <c r="AL957" s="1064"/>
      <c r="AM957" s="1064"/>
      <c r="AN957" s="1064"/>
      <c r="AO957" s="1064"/>
      <c r="AP957" s="1064"/>
      <c r="AQ957" s="1065"/>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21"/>
      <c r="B958" s="871"/>
      <c r="C958" s="872"/>
      <c r="D958" s="1104"/>
      <c r="E958" s="1105"/>
      <c r="F958" s="1105"/>
      <c r="G958" s="1105"/>
      <c r="H958" s="1105"/>
      <c r="I958" s="1105"/>
      <c r="J958" s="1105"/>
      <c r="K958" s="1105"/>
      <c r="L958" s="1105"/>
      <c r="M958" s="1105"/>
      <c r="N958" s="1105"/>
      <c r="O958" s="1105"/>
      <c r="P958" s="1105"/>
      <c r="Q958" s="1105"/>
      <c r="R958" s="1105"/>
      <c r="S958" s="1105"/>
      <c r="T958" s="1105"/>
      <c r="U958" s="1105"/>
      <c r="V958" s="1105"/>
      <c r="W958" s="1105"/>
      <c r="X958" s="1105"/>
      <c r="Y958" s="1105"/>
      <c r="Z958" s="1105"/>
      <c r="AA958" s="1105"/>
      <c r="AB958" s="1105"/>
      <c r="AC958" s="1105"/>
      <c r="AD958" s="1105"/>
      <c r="AE958" s="1106"/>
      <c r="AF958" s="80"/>
      <c r="AG958" s="11"/>
      <c r="AH958" s="11"/>
      <c r="AI958" s="81"/>
      <c r="AJ958" s="1066"/>
      <c r="AK958" s="1067"/>
      <c r="AL958" s="1067"/>
      <c r="AM958" s="1067"/>
      <c r="AN958" s="1067"/>
      <c r="AO958" s="1067"/>
      <c r="AP958" s="1067"/>
      <c r="AQ958" s="1068"/>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B959" s="82"/>
      <c r="C959" s="562" t="s">
        <v>630</v>
      </c>
      <c r="D959" s="1079" t="s">
        <v>1985</v>
      </c>
      <c r="E959" s="1080"/>
      <c r="F959" s="1080"/>
      <c r="G959" s="1080"/>
      <c r="H959" s="1080"/>
      <c r="I959" s="1080"/>
      <c r="J959" s="1080"/>
      <c r="K959" s="1080"/>
      <c r="L959" s="1080"/>
      <c r="M959" s="1080"/>
      <c r="N959" s="1080"/>
      <c r="O959" s="1080"/>
      <c r="P959" s="1080"/>
      <c r="Q959" s="1080"/>
      <c r="R959" s="1080"/>
      <c r="S959" s="1080"/>
      <c r="T959" s="1080"/>
      <c r="U959" s="1080"/>
      <c r="V959" s="1080"/>
      <c r="W959" s="1080"/>
      <c r="X959" s="1080"/>
      <c r="Y959" s="1080"/>
      <c r="Z959" s="1080"/>
      <c r="AA959" s="1080"/>
      <c r="AB959" s="1080"/>
      <c r="AC959" s="1080"/>
      <c r="AD959" s="1080"/>
      <c r="AE959" s="1081"/>
      <c r="AF959" s="82"/>
      <c r="AG959" s="1082" t="s">
        <v>509</v>
      </c>
      <c r="AH959" s="1083"/>
      <c r="AI959" s="85"/>
      <c r="AJ959" s="1060">
        <f>IF(AG959="yes",AJ939*AY918,0)</f>
        <v>0</v>
      </c>
      <c r="AK959" s="1061"/>
      <c r="AL959" s="1061"/>
      <c r="AM959" s="1061"/>
      <c r="AN959" s="1061"/>
      <c r="AO959" s="1061"/>
      <c r="AP959" s="1061"/>
      <c r="AQ959" s="1062"/>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A960" s="21"/>
      <c r="B960" s="79"/>
      <c r="C960" s="563"/>
      <c r="D960" s="1101" t="s">
        <v>2095</v>
      </c>
      <c r="E960" s="1102"/>
      <c r="F960" s="1102"/>
      <c r="G960" s="1102"/>
      <c r="H960" s="1102"/>
      <c r="I960" s="1102"/>
      <c r="J960" s="1102"/>
      <c r="K960" s="1102"/>
      <c r="L960" s="1102"/>
      <c r="M960" s="1102"/>
      <c r="N960" s="1102"/>
      <c r="O960" s="1102"/>
      <c r="P960" s="1102"/>
      <c r="Q960" s="1102"/>
      <c r="R960" s="1102"/>
      <c r="S960" s="1102"/>
      <c r="T960" s="1102"/>
      <c r="U960" s="1102"/>
      <c r="V960" s="1102"/>
      <c r="W960" s="1102"/>
      <c r="X960" s="1102"/>
      <c r="Y960" s="1102"/>
      <c r="Z960" s="1102"/>
      <c r="AA960" s="1102"/>
      <c r="AB960" s="1102"/>
      <c r="AC960" s="1102"/>
      <c r="AD960" s="1102"/>
      <c r="AE960" s="1103"/>
      <c r="AF960" s="79"/>
      <c r="AG960" s="21"/>
      <c r="AH960" s="21"/>
      <c r="AI960" s="83"/>
      <c r="AJ960" s="1063"/>
      <c r="AK960" s="1064"/>
      <c r="AL960" s="1064"/>
      <c r="AM960" s="1064"/>
      <c r="AN960" s="1064"/>
      <c r="AO960" s="1064"/>
      <c r="AP960" s="1064"/>
      <c r="AQ960" s="106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563"/>
      <c r="D961" s="1101"/>
      <c r="E961" s="1102"/>
      <c r="F961" s="1102"/>
      <c r="G961" s="1102"/>
      <c r="H961" s="1102"/>
      <c r="I961" s="1102"/>
      <c r="J961" s="1102"/>
      <c r="K961" s="1102"/>
      <c r="L961" s="1102"/>
      <c r="M961" s="1102"/>
      <c r="N961" s="1102"/>
      <c r="O961" s="1102"/>
      <c r="P961" s="1102"/>
      <c r="Q961" s="1102"/>
      <c r="R961" s="1102"/>
      <c r="S961" s="1102"/>
      <c r="T961" s="1102"/>
      <c r="U961" s="1102"/>
      <c r="V961" s="1102"/>
      <c r="W961" s="1102"/>
      <c r="X961" s="1102"/>
      <c r="Y961" s="1102"/>
      <c r="Z961" s="1102"/>
      <c r="AA961" s="1102"/>
      <c r="AB961" s="1102"/>
      <c r="AC961" s="1102"/>
      <c r="AD961" s="1102"/>
      <c r="AE961" s="1103"/>
      <c r="AF961" s="79"/>
      <c r="AG961" s="21"/>
      <c r="AH961" s="21"/>
      <c r="AI961" s="83"/>
      <c r="AJ961" s="1063"/>
      <c r="AK961" s="1064"/>
      <c r="AL961" s="1064"/>
      <c r="AM961" s="1064"/>
      <c r="AN961" s="1064"/>
      <c r="AO961" s="1064"/>
      <c r="AP961" s="1064"/>
      <c r="AQ961" s="106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874"/>
      <c r="C962" s="870"/>
      <c r="D962" s="1104"/>
      <c r="E962" s="1105"/>
      <c r="F962" s="1105"/>
      <c r="G962" s="1105"/>
      <c r="H962" s="1105"/>
      <c r="I962" s="1105"/>
      <c r="J962" s="1105"/>
      <c r="K962" s="1105"/>
      <c r="L962" s="1105"/>
      <c r="M962" s="1105"/>
      <c r="N962" s="1105"/>
      <c r="O962" s="1105"/>
      <c r="P962" s="1105"/>
      <c r="Q962" s="1105"/>
      <c r="R962" s="1105"/>
      <c r="S962" s="1105"/>
      <c r="T962" s="1105"/>
      <c r="U962" s="1105"/>
      <c r="V962" s="1105"/>
      <c r="W962" s="1105"/>
      <c r="X962" s="1105"/>
      <c r="Y962" s="1105"/>
      <c r="Z962" s="1105"/>
      <c r="AA962" s="1105"/>
      <c r="AB962" s="1105"/>
      <c r="AC962" s="1105"/>
      <c r="AD962" s="1105"/>
      <c r="AE962" s="1106"/>
      <c r="AF962" s="80"/>
      <c r="AG962" s="11"/>
      <c r="AH962" s="11"/>
      <c r="AI962" s="81"/>
      <c r="AJ962" s="1066"/>
      <c r="AK962" s="1067"/>
      <c r="AL962" s="1067"/>
      <c r="AM962" s="1067"/>
      <c r="AN962" s="1067"/>
      <c r="AO962" s="1067"/>
      <c r="AP962" s="1067"/>
      <c r="AQ962" s="106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82"/>
      <c r="C963" s="562" t="s">
        <v>635</v>
      </c>
      <c r="D963" s="1114" t="s">
        <v>1986</v>
      </c>
      <c r="E963" s="1115"/>
      <c r="F963" s="1115"/>
      <c r="G963" s="1115"/>
      <c r="H963" s="1115"/>
      <c r="I963" s="1115"/>
      <c r="J963" s="1115"/>
      <c r="K963" s="1115"/>
      <c r="L963" s="1115"/>
      <c r="M963" s="1115"/>
      <c r="N963" s="1115"/>
      <c r="O963" s="1115"/>
      <c r="P963" s="1115"/>
      <c r="Q963" s="1115"/>
      <c r="R963" s="1115"/>
      <c r="S963" s="1115"/>
      <c r="T963" s="1115"/>
      <c r="U963" s="1115"/>
      <c r="V963" s="1115"/>
      <c r="W963" s="1115"/>
      <c r="X963" s="1115"/>
      <c r="Y963" s="1115"/>
      <c r="Z963" s="1115"/>
      <c r="AA963" s="1115"/>
      <c r="AB963" s="1115"/>
      <c r="AC963" s="1115"/>
      <c r="AD963" s="1115"/>
      <c r="AE963" s="1116"/>
      <c r="AF963" s="82"/>
      <c r="AG963" s="1082" t="s">
        <v>509</v>
      </c>
      <c r="AH963" s="1083"/>
      <c r="AI963" s="85"/>
      <c r="AJ963" s="1060">
        <f>ROUND(IF(AND(AG963="Yes",J967&lt;&gt;"",J967&lt;&gt;"N/A"),MIN(AF966,(0.15*AJ939)),0),0)</f>
        <v>0</v>
      </c>
      <c r="AK963" s="1061"/>
      <c r="AL963" s="1061"/>
      <c r="AM963" s="1061"/>
      <c r="AN963" s="1061"/>
      <c r="AO963" s="1061"/>
      <c r="AP963" s="1061"/>
      <c r="AQ963" s="106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874"/>
      <c r="C964" s="875"/>
      <c r="D964" s="1117"/>
      <c r="E964" s="1118"/>
      <c r="F964" s="1118"/>
      <c r="G964" s="1118"/>
      <c r="H964" s="1118"/>
      <c r="I964" s="1118"/>
      <c r="J964" s="1118"/>
      <c r="K964" s="1118"/>
      <c r="L964" s="1118"/>
      <c r="M964" s="1118"/>
      <c r="N964" s="1118"/>
      <c r="O964" s="1118"/>
      <c r="P964" s="1118"/>
      <c r="Q964" s="1118"/>
      <c r="R964" s="1118"/>
      <c r="S964" s="1118"/>
      <c r="T964" s="1118"/>
      <c r="U964" s="1118"/>
      <c r="V964" s="1118"/>
      <c r="W964" s="1118"/>
      <c r="X964" s="1118"/>
      <c r="Y964" s="1118"/>
      <c r="Z964" s="1118"/>
      <c r="AA964" s="1118"/>
      <c r="AB964" s="1118"/>
      <c r="AC964" s="1118"/>
      <c r="AD964" s="1118"/>
      <c r="AE964" s="1119"/>
      <c r="AF964" s="1527" t="str">
        <f>IF(AG963="yes","Please Select Type and Enter Amount:","")</f>
        <v/>
      </c>
      <c r="AG964" s="1528"/>
      <c r="AH964" s="1528"/>
      <c r="AI964" s="1529"/>
      <c r="AJ964" s="1063"/>
      <c r="AK964" s="1064"/>
      <c r="AL964" s="1064"/>
      <c r="AM964" s="1064"/>
      <c r="AN964" s="1064"/>
      <c r="AO964" s="1064"/>
      <c r="AP964" s="1064"/>
      <c r="AQ964" s="106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874"/>
      <c r="C965" s="875"/>
      <c r="D965" s="1101" t="s">
        <v>1987</v>
      </c>
      <c r="E965" s="1102"/>
      <c r="F965" s="1102"/>
      <c r="G965" s="1102"/>
      <c r="H965" s="1102"/>
      <c r="I965" s="1102"/>
      <c r="J965" s="1102"/>
      <c r="K965" s="1102"/>
      <c r="L965" s="1102"/>
      <c r="M965" s="1102"/>
      <c r="N965" s="1102"/>
      <c r="O965" s="1102"/>
      <c r="P965" s="1102"/>
      <c r="Q965" s="1102"/>
      <c r="R965" s="1102"/>
      <c r="S965" s="1102"/>
      <c r="T965" s="1102"/>
      <c r="U965" s="1102"/>
      <c r="V965" s="1102"/>
      <c r="W965" s="1102"/>
      <c r="X965" s="1102"/>
      <c r="Y965" s="1102"/>
      <c r="Z965" s="1102"/>
      <c r="AA965" s="1102"/>
      <c r="AB965" s="1102"/>
      <c r="AC965" s="1102"/>
      <c r="AD965" s="1102"/>
      <c r="AE965" s="1103"/>
      <c r="AF965" s="1527"/>
      <c r="AG965" s="1528"/>
      <c r="AH965" s="1528"/>
      <c r="AI965" s="1529"/>
      <c r="AJ965" s="1063"/>
      <c r="AK965" s="1064"/>
      <c r="AL965" s="1064"/>
      <c r="AM965" s="1064"/>
      <c r="AN965" s="1064"/>
      <c r="AO965" s="1064"/>
      <c r="AP965" s="1064"/>
      <c r="AQ965" s="106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874"/>
      <c r="C966" s="875"/>
      <c r="D966" s="1101"/>
      <c r="E966" s="1102"/>
      <c r="F966" s="1102"/>
      <c r="G966" s="1102"/>
      <c r="H966" s="1102"/>
      <c r="I966" s="1102"/>
      <c r="J966" s="1102"/>
      <c r="K966" s="1102"/>
      <c r="L966" s="1102"/>
      <c r="M966" s="1102"/>
      <c r="N966" s="1102"/>
      <c r="O966" s="1102"/>
      <c r="P966" s="1102"/>
      <c r="Q966" s="1102"/>
      <c r="R966" s="1102"/>
      <c r="S966" s="1102"/>
      <c r="T966" s="1102"/>
      <c r="U966" s="1102"/>
      <c r="V966" s="1102"/>
      <c r="W966" s="1102"/>
      <c r="X966" s="1102"/>
      <c r="Y966" s="1102"/>
      <c r="Z966" s="1102"/>
      <c r="AA966" s="1102"/>
      <c r="AB966" s="1102"/>
      <c r="AC966" s="1102"/>
      <c r="AD966" s="1102"/>
      <c r="AE966" s="1103"/>
      <c r="AF966" s="1530"/>
      <c r="AG966" s="1530"/>
      <c r="AH966" s="1530"/>
      <c r="AI966" s="1530"/>
      <c r="AJ966" s="1063"/>
      <c r="AK966" s="1064"/>
      <c r="AL966" s="1064"/>
      <c r="AM966" s="1064"/>
      <c r="AN966" s="1064"/>
      <c r="AO966" s="1064"/>
      <c r="AP966" s="1064"/>
      <c r="AQ966" s="106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874"/>
      <c r="C967" s="875"/>
      <c r="D967" s="876" t="s">
        <v>922</v>
      </c>
      <c r="E967" s="88"/>
      <c r="F967" s="88"/>
      <c r="G967" s="414"/>
      <c r="H967" s="414"/>
      <c r="I967" s="55"/>
      <c r="J967" s="1120" t="s">
        <v>131</v>
      </c>
      <c r="K967" s="1121"/>
      <c r="L967" s="1121"/>
      <c r="M967" s="1121"/>
      <c r="N967" s="1121"/>
      <c r="O967" s="1121"/>
      <c r="P967" s="1121"/>
      <c r="Q967" s="1121"/>
      <c r="R967" s="1121"/>
      <c r="S967" s="1121"/>
      <c r="T967" s="1121"/>
      <c r="U967" s="1121"/>
      <c r="V967" s="1121"/>
      <c r="W967" s="1121"/>
      <c r="X967" s="1121"/>
      <c r="Y967" s="1121"/>
      <c r="Z967" s="1121"/>
      <c r="AA967" s="1121"/>
      <c r="AB967" s="1121"/>
      <c r="AC967" s="1121"/>
      <c r="AD967" s="1121"/>
      <c r="AE967" s="1122"/>
      <c r="AF967" s="1530"/>
      <c r="AG967" s="1530"/>
      <c r="AH967" s="1530"/>
      <c r="AI967" s="1530"/>
      <c r="AJ967" s="1066"/>
      <c r="AK967" s="1067"/>
      <c r="AL967" s="1067"/>
      <c r="AM967" s="1067"/>
      <c r="AN967" s="1067"/>
      <c r="AO967" s="1067"/>
      <c r="AP967" s="1067"/>
      <c r="AQ967" s="106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82"/>
      <c r="C968" s="562" t="s">
        <v>602</v>
      </c>
      <c r="D968" s="1098" t="s">
        <v>1988</v>
      </c>
      <c r="E968" s="1099"/>
      <c r="F968" s="1099"/>
      <c r="G968" s="1099"/>
      <c r="H968" s="1099"/>
      <c r="I968" s="1099"/>
      <c r="J968" s="1099"/>
      <c r="K968" s="1099"/>
      <c r="L968" s="1099"/>
      <c r="M968" s="1099"/>
      <c r="N968" s="1099"/>
      <c r="O968" s="1099"/>
      <c r="P968" s="1099"/>
      <c r="Q968" s="1099"/>
      <c r="R968" s="1099"/>
      <c r="S968" s="1099"/>
      <c r="T968" s="1099"/>
      <c r="U968" s="1099"/>
      <c r="V968" s="1099"/>
      <c r="W968" s="1099"/>
      <c r="X968" s="1099"/>
      <c r="Y968" s="1099"/>
      <c r="Z968" s="1099"/>
      <c r="AA968" s="1099"/>
      <c r="AB968" s="1099"/>
      <c r="AC968" s="1099"/>
      <c r="AD968" s="1099"/>
      <c r="AE968" s="1100"/>
      <c r="AF968" s="82"/>
      <c r="AG968" s="1082" t="s">
        <v>115</v>
      </c>
      <c r="AH968" s="1083"/>
      <c r="AI968" s="85"/>
      <c r="AJ968" s="1060">
        <f>ROUND(IF(AG968="Yes",AF970,0),0)</f>
        <v>1216268</v>
      </c>
      <c r="AK968" s="1061"/>
      <c r="AL968" s="1061"/>
      <c r="AM968" s="1061"/>
      <c r="AN968" s="1061"/>
      <c r="AO968" s="1061"/>
      <c r="AP968" s="1061"/>
      <c r="AQ968" s="106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563"/>
      <c r="D969" s="1101" t="s">
        <v>2096</v>
      </c>
      <c r="E969" s="1102"/>
      <c r="F969" s="1102"/>
      <c r="G969" s="1102"/>
      <c r="H969" s="1102"/>
      <c r="I969" s="1102"/>
      <c r="J969" s="1102"/>
      <c r="K969" s="1102"/>
      <c r="L969" s="1102"/>
      <c r="M969" s="1102"/>
      <c r="N969" s="1102"/>
      <c r="O969" s="1102"/>
      <c r="P969" s="1102"/>
      <c r="Q969" s="1102"/>
      <c r="R969" s="1102"/>
      <c r="S969" s="1102"/>
      <c r="T969" s="1102"/>
      <c r="U969" s="1102"/>
      <c r="V969" s="1102"/>
      <c r="W969" s="1102"/>
      <c r="X969" s="1102"/>
      <c r="Y969" s="1102"/>
      <c r="Z969" s="1102"/>
      <c r="AA969" s="1102"/>
      <c r="AB969" s="1102"/>
      <c r="AC969" s="1102"/>
      <c r="AD969" s="1102"/>
      <c r="AE969" s="1103"/>
      <c r="AF969" s="1531" t="str">
        <f>IF(AG968="yes","Please Enter Amount:","")</f>
        <v>Please Enter Amount:</v>
      </c>
      <c r="AG969" s="1532"/>
      <c r="AH969" s="1532"/>
      <c r="AI969" s="1533"/>
      <c r="AJ969" s="1063"/>
      <c r="AK969" s="1064"/>
      <c r="AL969" s="1064"/>
      <c r="AM969" s="1064"/>
      <c r="AN969" s="1064"/>
      <c r="AO969" s="1064"/>
      <c r="AP969" s="1064"/>
      <c r="AQ969" s="10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563"/>
      <c r="D970" s="1101"/>
      <c r="E970" s="1102"/>
      <c r="F970" s="1102"/>
      <c r="G970" s="1102"/>
      <c r="H970" s="1102"/>
      <c r="I970" s="1102"/>
      <c r="J970" s="1102"/>
      <c r="K970" s="1102"/>
      <c r="L970" s="1102"/>
      <c r="M970" s="1102"/>
      <c r="N970" s="1102"/>
      <c r="O970" s="1102"/>
      <c r="P970" s="1102"/>
      <c r="Q970" s="1102"/>
      <c r="R970" s="1102"/>
      <c r="S970" s="1102"/>
      <c r="T970" s="1102"/>
      <c r="U970" s="1102"/>
      <c r="V970" s="1102"/>
      <c r="W970" s="1102"/>
      <c r="X970" s="1102"/>
      <c r="Y970" s="1102"/>
      <c r="Z970" s="1102"/>
      <c r="AA970" s="1102"/>
      <c r="AB970" s="1102"/>
      <c r="AC970" s="1102"/>
      <c r="AD970" s="1102"/>
      <c r="AE970" s="1103"/>
      <c r="AF970" s="1530">
        <v>1216268</v>
      </c>
      <c r="AG970" s="1530"/>
      <c r="AH970" s="1530"/>
      <c r="AI970" s="1530"/>
      <c r="AJ970" s="1063"/>
      <c r="AK970" s="1064"/>
      <c r="AL970" s="1064"/>
      <c r="AM970" s="1064"/>
      <c r="AN970" s="1064"/>
      <c r="AO970" s="1064"/>
      <c r="AP970" s="1064"/>
      <c r="AQ970" s="10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73"/>
      <c r="C971" s="875"/>
      <c r="D971" s="1104"/>
      <c r="E971" s="1105"/>
      <c r="F971" s="1105"/>
      <c r="G971" s="1105"/>
      <c r="H971" s="1105"/>
      <c r="I971" s="1105"/>
      <c r="J971" s="1105"/>
      <c r="K971" s="1105"/>
      <c r="L971" s="1105"/>
      <c r="M971" s="1105"/>
      <c r="N971" s="1105"/>
      <c r="O971" s="1105"/>
      <c r="P971" s="1105"/>
      <c r="Q971" s="1105"/>
      <c r="R971" s="1105"/>
      <c r="S971" s="1105"/>
      <c r="T971" s="1105"/>
      <c r="U971" s="1105"/>
      <c r="V971" s="1105"/>
      <c r="W971" s="1105"/>
      <c r="X971" s="1105"/>
      <c r="Y971" s="1105"/>
      <c r="Z971" s="1105"/>
      <c r="AA971" s="1105"/>
      <c r="AB971" s="1105"/>
      <c r="AC971" s="1105"/>
      <c r="AD971" s="1105"/>
      <c r="AE971" s="1106"/>
      <c r="AF971" s="1530"/>
      <c r="AG971" s="1530"/>
      <c r="AH971" s="1530"/>
      <c r="AI971" s="1530"/>
      <c r="AJ971" s="1066"/>
      <c r="AK971" s="1067"/>
      <c r="AL971" s="1067"/>
      <c r="AM971" s="1067"/>
      <c r="AN971" s="1067"/>
      <c r="AO971" s="1067"/>
      <c r="AP971" s="1067"/>
      <c r="AQ971" s="1068"/>
    </row>
    <row r="972" spans="1:97" ht="12.9" customHeight="1">
      <c r="A972" s="21"/>
      <c r="B972" s="82"/>
      <c r="C972" s="562" t="s">
        <v>607</v>
      </c>
      <c r="D972" s="1079" t="s">
        <v>1989</v>
      </c>
      <c r="E972" s="1080"/>
      <c r="F972" s="1080"/>
      <c r="G972" s="1080"/>
      <c r="H972" s="1080"/>
      <c r="I972" s="1080"/>
      <c r="J972" s="1080"/>
      <c r="K972" s="1080"/>
      <c r="L972" s="1080"/>
      <c r="M972" s="1080"/>
      <c r="N972" s="1080"/>
      <c r="O972" s="1080"/>
      <c r="P972" s="1080"/>
      <c r="Q972" s="1080"/>
      <c r="R972" s="1080"/>
      <c r="S972" s="1080"/>
      <c r="T972" s="1080"/>
      <c r="U972" s="1080"/>
      <c r="V972" s="1080"/>
      <c r="W972" s="1080"/>
      <c r="X972" s="1080"/>
      <c r="Y972" s="1080"/>
      <c r="Z972" s="1080"/>
      <c r="AA972" s="1080"/>
      <c r="AB972" s="1080"/>
      <c r="AC972" s="1080"/>
      <c r="AD972" s="1080"/>
      <c r="AE972" s="1081"/>
      <c r="AF972" s="82"/>
      <c r="AG972" s="1082" t="s">
        <v>115</v>
      </c>
      <c r="AH972" s="1083"/>
      <c r="AI972" s="85"/>
      <c r="AJ972" s="1060">
        <f>ROUND(IF(AG972="yes",(AJ939*0.1),0),0)</f>
        <v>2717428</v>
      </c>
      <c r="AK972" s="1061"/>
      <c r="AL972" s="1061"/>
      <c r="AM972" s="1061"/>
      <c r="AN972" s="1061"/>
      <c r="AO972" s="1061"/>
      <c r="AP972" s="1061"/>
      <c r="AQ972" s="1062"/>
    </row>
    <row r="973" spans="1:97" ht="12.9" customHeight="1">
      <c r="A973" s="21"/>
      <c r="B973" s="79"/>
      <c r="C973" s="563"/>
      <c r="D973" s="1101" t="s">
        <v>1990</v>
      </c>
      <c r="E973" s="1102"/>
      <c r="F973" s="1102"/>
      <c r="G973" s="1102"/>
      <c r="H973" s="1102"/>
      <c r="I973" s="1102"/>
      <c r="J973" s="1102"/>
      <c r="K973" s="1102"/>
      <c r="L973" s="1102"/>
      <c r="M973" s="1102"/>
      <c r="N973" s="1102"/>
      <c r="O973" s="1102"/>
      <c r="P973" s="1102"/>
      <c r="Q973" s="1102"/>
      <c r="R973" s="1102"/>
      <c r="S973" s="1102"/>
      <c r="T973" s="1102"/>
      <c r="U973" s="1102"/>
      <c r="V973" s="1102"/>
      <c r="W973" s="1102"/>
      <c r="X973" s="1102"/>
      <c r="Y973" s="1102"/>
      <c r="Z973" s="1102"/>
      <c r="AA973" s="1102"/>
      <c r="AB973" s="1102"/>
      <c r="AC973" s="1102"/>
      <c r="AD973" s="1102"/>
      <c r="AE973" s="1103"/>
      <c r="AF973" s="79"/>
      <c r="AG973" s="21"/>
      <c r="AH973" s="21"/>
      <c r="AI973" s="83"/>
      <c r="AJ973" s="1063"/>
      <c r="AK973" s="1064"/>
      <c r="AL973" s="1064"/>
      <c r="AM973" s="1064"/>
      <c r="AN973" s="1064"/>
      <c r="AO973" s="1064"/>
      <c r="AP973" s="1064"/>
      <c r="AQ973" s="1065"/>
    </row>
    <row r="974" spans="1:97" ht="12.9" customHeight="1">
      <c r="A974" s="561"/>
      <c r="B974" s="80"/>
      <c r="C974" s="563"/>
      <c r="D974" s="1104"/>
      <c r="E974" s="1105"/>
      <c r="F974" s="1105"/>
      <c r="G974" s="1105"/>
      <c r="H974" s="1105"/>
      <c r="I974" s="1105"/>
      <c r="J974" s="1105"/>
      <c r="K974" s="1105"/>
      <c r="L974" s="1105"/>
      <c r="M974" s="1105"/>
      <c r="N974" s="1105"/>
      <c r="O974" s="1105"/>
      <c r="P974" s="1105"/>
      <c r="Q974" s="1105"/>
      <c r="R974" s="1105"/>
      <c r="S974" s="1105"/>
      <c r="T974" s="1105"/>
      <c r="U974" s="1105"/>
      <c r="V974" s="1105"/>
      <c r="W974" s="1105"/>
      <c r="X974" s="1105"/>
      <c r="Y974" s="1105"/>
      <c r="Z974" s="1105"/>
      <c r="AA974" s="1105"/>
      <c r="AB974" s="1105"/>
      <c r="AC974" s="1105"/>
      <c r="AD974" s="1105"/>
      <c r="AE974" s="1106"/>
      <c r="AF974" s="79"/>
      <c r="AG974" s="21"/>
      <c r="AH974" s="21"/>
      <c r="AI974" s="83"/>
      <c r="AJ974" s="1066"/>
      <c r="AK974" s="1067"/>
      <c r="AL974" s="1067"/>
      <c r="AM974" s="1067"/>
      <c r="AN974" s="1067"/>
      <c r="AO974" s="1067"/>
      <c r="AP974" s="1067"/>
      <c r="AQ974" s="1068"/>
    </row>
    <row r="975" spans="1:97" ht="12.9" customHeight="1">
      <c r="A975" s="561"/>
      <c r="B975" s="79"/>
      <c r="C975" s="562" t="s">
        <v>610</v>
      </c>
      <c r="D975" s="1098" t="s">
        <v>2097</v>
      </c>
      <c r="E975" s="1099"/>
      <c r="F975" s="1099"/>
      <c r="G975" s="1099"/>
      <c r="H975" s="1099"/>
      <c r="I975" s="1099"/>
      <c r="J975" s="1099"/>
      <c r="K975" s="1099"/>
      <c r="L975" s="1099"/>
      <c r="M975" s="1099"/>
      <c r="N975" s="1099"/>
      <c r="O975" s="1099"/>
      <c r="P975" s="1099"/>
      <c r="Q975" s="1099"/>
      <c r="R975" s="1099"/>
      <c r="S975" s="1099"/>
      <c r="T975" s="1099"/>
      <c r="U975" s="1099"/>
      <c r="V975" s="1099"/>
      <c r="W975" s="1099"/>
      <c r="X975" s="1099"/>
      <c r="Y975" s="1099"/>
      <c r="Z975" s="1099"/>
      <c r="AA975" s="1099"/>
      <c r="AB975" s="1099"/>
      <c r="AC975" s="1099"/>
      <c r="AD975" s="1099"/>
      <c r="AE975" s="1100"/>
      <c r="AF975" s="82"/>
      <c r="AG975" s="1082" t="s">
        <v>509</v>
      </c>
      <c r="AH975" s="1083"/>
      <c r="AI975" s="85"/>
      <c r="AJ975" s="1060">
        <f>ROUND(IF(AG975="yes",(AJ939*0.15),0),0)</f>
        <v>0</v>
      </c>
      <c r="AK975" s="1061"/>
      <c r="AL975" s="1061"/>
      <c r="AM975" s="1061"/>
      <c r="AN975" s="1061"/>
      <c r="AO975" s="1061"/>
      <c r="AP975" s="1061"/>
      <c r="AQ975" s="1062"/>
    </row>
    <row r="976" spans="1:97" ht="12.9" customHeight="1">
      <c r="A976" s="561"/>
      <c r="B976" s="79"/>
      <c r="C976" s="563"/>
      <c r="D976" s="1109" t="s">
        <v>2098</v>
      </c>
      <c r="E976" s="971"/>
      <c r="F976" s="971"/>
      <c r="G976" s="971"/>
      <c r="H976" s="971"/>
      <c r="I976" s="971"/>
      <c r="J976" s="971"/>
      <c r="K976" s="971"/>
      <c r="L976" s="971"/>
      <c r="M976" s="971"/>
      <c r="N976" s="971"/>
      <c r="O976" s="971"/>
      <c r="P976" s="971"/>
      <c r="Q976" s="971"/>
      <c r="R976" s="971"/>
      <c r="S976" s="971"/>
      <c r="T976" s="971"/>
      <c r="U976" s="971"/>
      <c r="V976" s="971"/>
      <c r="W976" s="971"/>
      <c r="X976" s="971"/>
      <c r="Y976" s="971"/>
      <c r="Z976" s="971"/>
      <c r="AA976" s="971"/>
      <c r="AB976" s="971"/>
      <c r="AC976" s="971"/>
      <c r="AD976" s="971"/>
      <c r="AE976" s="1110"/>
      <c r="AF976" s="877"/>
      <c r="AG976" s="878"/>
      <c r="AH976" s="878"/>
      <c r="AI976" s="879"/>
      <c r="AJ976" s="1063"/>
      <c r="AK976" s="1064"/>
      <c r="AL976" s="1064"/>
      <c r="AM976" s="1064"/>
      <c r="AN976" s="1064"/>
      <c r="AO976" s="1064"/>
      <c r="AP976" s="1064"/>
      <c r="AQ976" s="10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561"/>
      <c r="B977" s="79"/>
      <c r="C977" s="563"/>
      <c r="D977" s="1109"/>
      <c r="E977" s="971"/>
      <c r="F977" s="971"/>
      <c r="G977" s="971"/>
      <c r="H977" s="971"/>
      <c r="I977" s="971"/>
      <c r="J977" s="971"/>
      <c r="K977" s="971"/>
      <c r="L977" s="971"/>
      <c r="M977" s="971"/>
      <c r="N977" s="971"/>
      <c r="O977" s="971"/>
      <c r="P977" s="971"/>
      <c r="Q977" s="971"/>
      <c r="R977" s="971"/>
      <c r="S977" s="971"/>
      <c r="T977" s="971"/>
      <c r="U977" s="971"/>
      <c r="V977" s="971"/>
      <c r="W977" s="971"/>
      <c r="X977" s="971"/>
      <c r="Y977" s="971"/>
      <c r="Z977" s="971"/>
      <c r="AA977" s="971"/>
      <c r="AB977" s="971"/>
      <c r="AC977" s="971"/>
      <c r="AD977" s="971"/>
      <c r="AE977" s="1110"/>
      <c r="AF977" s="877"/>
      <c r="AG977" s="878"/>
      <c r="AH977" s="878"/>
      <c r="AI977" s="879"/>
      <c r="AJ977" s="1063"/>
      <c r="AK977" s="1064"/>
      <c r="AL977" s="1064"/>
      <c r="AM977" s="1064"/>
      <c r="AN977" s="1064"/>
      <c r="AO977" s="1064"/>
      <c r="AP977" s="1064"/>
      <c r="AQ977" s="106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561"/>
      <c r="B978" s="79"/>
      <c r="C978" s="563"/>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880"/>
      <c r="AG978" s="881"/>
      <c r="AH978" s="881"/>
      <c r="AI978" s="882"/>
      <c r="AJ978" s="1066"/>
      <c r="AK978" s="1067"/>
      <c r="AL978" s="1067"/>
      <c r="AM978" s="1067"/>
      <c r="AN978" s="1067"/>
      <c r="AO978" s="1067"/>
      <c r="AP978" s="1067"/>
      <c r="AQ978" s="10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86"/>
      <c r="B979" s="79"/>
      <c r="C979" s="562" t="s">
        <v>610</v>
      </c>
      <c r="D979" s="1079" t="s">
        <v>2099</v>
      </c>
      <c r="E979" s="1080"/>
      <c r="F979" s="1080"/>
      <c r="G979" s="1080"/>
      <c r="H979" s="1080"/>
      <c r="I979" s="1080"/>
      <c r="J979" s="1080"/>
      <c r="K979" s="1080"/>
      <c r="L979" s="1080"/>
      <c r="M979" s="1080"/>
      <c r="N979" s="1080"/>
      <c r="O979" s="1080"/>
      <c r="P979" s="1080"/>
      <c r="Q979" s="1080"/>
      <c r="R979" s="1080"/>
      <c r="S979" s="1080"/>
      <c r="T979" s="1080"/>
      <c r="U979" s="1080"/>
      <c r="V979" s="1080"/>
      <c r="W979" s="1080"/>
      <c r="X979" s="1080"/>
      <c r="Y979" s="1080"/>
      <c r="Z979" s="1080"/>
      <c r="AA979" s="1080"/>
      <c r="AB979" s="1080"/>
      <c r="AC979" s="1080"/>
      <c r="AD979" s="1080"/>
      <c r="AE979" s="1081"/>
      <c r="AF979" s="79"/>
      <c r="AG979" s="1107" t="s">
        <v>509</v>
      </c>
      <c r="AH979" s="1108"/>
      <c r="AI979" s="83"/>
      <c r="AJ979" s="1060">
        <f>ROUND(IF(AG979="yes",(AJ939*0.1),0),0)</f>
        <v>0</v>
      </c>
      <c r="AK979" s="1061"/>
      <c r="AL979" s="1061"/>
      <c r="AM979" s="1061"/>
      <c r="AN979" s="1061"/>
      <c r="AO979" s="1061"/>
      <c r="AP979" s="1061"/>
      <c r="AQ979" s="106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86"/>
      <c r="B980" s="79"/>
      <c r="C980" s="563"/>
      <c r="D980" s="1109" t="s">
        <v>2100</v>
      </c>
      <c r="E980" s="971"/>
      <c r="F980" s="971"/>
      <c r="G980" s="971"/>
      <c r="H980" s="971"/>
      <c r="I980" s="971"/>
      <c r="J980" s="971"/>
      <c r="K980" s="971"/>
      <c r="L980" s="971"/>
      <c r="M980" s="971"/>
      <c r="N980" s="971"/>
      <c r="O980" s="971"/>
      <c r="P980" s="971"/>
      <c r="Q980" s="971"/>
      <c r="R980" s="971"/>
      <c r="S980" s="971"/>
      <c r="T980" s="971"/>
      <c r="U980" s="971"/>
      <c r="V980" s="971"/>
      <c r="W980" s="971"/>
      <c r="X980" s="971"/>
      <c r="Y980" s="971"/>
      <c r="Z980" s="971"/>
      <c r="AA980" s="971"/>
      <c r="AB980" s="971"/>
      <c r="AC980" s="971"/>
      <c r="AD980" s="971"/>
      <c r="AE980" s="1110"/>
      <c r="AF980" s="79"/>
      <c r="AG980" s="21"/>
      <c r="AH980" s="21"/>
      <c r="AI980" s="83"/>
      <c r="AJ980" s="1063"/>
      <c r="AK980" s="1064"/>
      <c r="AL980" s="1064"/>
      <c r="AM980" s="1064"/>
      <c r="AN980" s="1064"/>
      <c r="AO980" s="1064"/>
      <c r="AP980" s="1064"/>
      <c r="AQ980" s="106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86"/>
      <c r="B981" s="79"/>
      <c r="C981" s="563"/>
      <c r="D981" s="1109"/>
      <c r="E981" s="971"/>
      <c r="F981" s="971"/>
      <c r="G981" s="971"/>
      <c r="H981" s="971"/>
      <c r="I981" s="971"/>
      <c r="J981" s="971"/>
      <c r="K981" s="971"/>
      <c r="L981" s="971"/>
      <c r="M981" s="971"/>
      <c r="N981" s="971"/>
      <c r="O981" s="971"/>
      <c r="P981" s="971"/>
      <c r="Q981" s="971"/>
      <c r="R981" s="971"/>
      <c r="S981" s="971"/>
      <c r="T981" s="971"/>
      <c r="U981" s="971"/>
      <c r="V981" s="971"/>
      <c r="W981" s="971"/>
      <c r="X981" s="971"/>
      <c r="Y981" s="971"/>
      <c r="Z981" s="971"/>
      <c r="AA981" s="971"/>
      <c r="AB981" s="971"/>
      <c r="AC981" s="971"/>
      <c r="AD981" s="971"/>
      <c r="AE981" s="1110"/>
      <c r="AF981" s="79"/>
      <c r="AG981" s="21"/>
      <c r="AH981" s="21"/>
      <c r="AI981" s="83"/>
      <c r="AJ981" s="1063"/>
      <c r="AK981" s="1064"/>
      <c r="AL981" s="1064"/>
      <c r="AM981" s="1064"/>
      <c r="AN981" s="1064"/>
      <c r="AO981" s="1064"/>
      <c r="AP981" s="1064"/>
      <c r="AQ981" s="106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86"/>
      <c r="B982" s="79"/>
      <c r="C982" s="563"/>
      <c r="D982" s="1109"/>
      <c r="E982" s="971"/>
      <c r="F982" s="971"/>
      <c r="G982" s="971"/>
      <c r="H982" s="971"/>
      <c r="I982" s="971"/>
      <c r="J982" s="971"/>
      <c r="K982" s="971"/>
      <c r="L982" s="971"/>
      <c r="M982" s="971"/>
      <c r="N982" s="971"/>
      <c r="O982" s="971"/>
      <c r="P982" s="971"/>
      <c r="Q982" s="971"/>
      <c r="R982" s="971"/>
      <c r="S982" s="971"/>
      <c r="T982" s="971"/>
      <c r="U982" s="971"/>
      <c r="V982" s="971"/>
      <c r="W982" s="971"/>
      <c r="X982" s="971"/>
      <c r="Y982" s="971"/>
      <c r="Z982" s="971"/>
      <c r="AA982" s="971"/>
      <c r="AB982" s="971"/>
      <c r="AC982" s="971"/>
      <c r="AD982" s="971"/>
      <c r="AE982" s="1110"/>
      <c r="AF982" s="79"/>
      <c r="AG982" s="21"/>
      <c r="AH982" s="21"/>
      <c r="AI982" s="83"/>
      <c r="AJ982" s="1063"/>
      <c r="AK982" s="1064"/>
      <c r="AL982" s="1064"/>
      <c r="AM982" s="1064"/>
      <c r="AN982" s="1064"/>
      <c r="AO982" s="1064"/>
      <c r="AP982" s="1064"/>
      <c r="AQ982" s="10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86"/>
      <c r="B983" s="79"/>
      <c r="C983" s="563"/>
      <c r="D983" s="1111"/>
      <c r="E983" s="1112"/>
      <c r="F983" s="1112"/>
      <c r="G983" s="1112"/>
      <c r="H983" s="1112"/>
      <c r="I983" s="1112"/>
      <c r="J983" s="1112"/>
      <c r="K983" s="1112"/>
      <c r="L983" s="1112"/>
      <c r="M983" s="1112"/>
      <c r="N983" s="1112"/>
      <c r="O983" s="1112"/>
      <c r="P983" s="1112"/>
      <c r="Q983" s="1112"/>
      <c r="R983" s="1112"/>
      <c r="S983" s="1112"/>
      <c r="T983" s="1112"/>
      <c r="U983" s="1112"/>
      <c r="V983" s="1112"/>
      <c r="W983" s="1112"/>
      <c r="X983" s="1112"/>
      <c r="Y983" s="1112"/>
      <c r="Z983" s="1112"/>
      <c r="AA983" s="1112"/>
      <c r="AB983" s="1112"/>
      <c r="AC983" s="1112"/>
      <c r="AD983" s="1112"/>
      <c r="AE983" s="1113"/>
      <c r="AF983" s="79"/>
      <c r="AG983" s="21"/>
      <c r="AH983" s="21"/>
      <c r="AI983" s="83"/>
      <c r="AJ983" s="1063"/>
      <c r="AK983" s="1064"/>
      <c r="AL983" s="1064"/>
      <c r="AM983" s="1064"/>
      <c r="AN983" s="1064"/>
      <c r="AO983" s="1064"/>
      <c r="AP983" s="1064"/>
      <c r="AQ983" s="106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86"/>
      <c r="B984" s="82"/>
      <c r="C984" s="883" t="s">
        <v>2101</v>
      </c>
      <c r="D984" s="1098" t="s">
        <v>1991</v>
      </c>
      <c r="E984" s="1099"/>
      <c r="F984" s="1099"/>
      <c r="G984" s="1099"/>
      <c r="H984" s="1099"/>
      <c r="I984" s="1099"/>
      <c r="J984" s="1099"/>
      <c r="K984" s="1099"/>
      <c r="L984" s="1099"/>
      <c r="M984" s="1099"/>
      <c r="N984" s="1099"/>
      <c r="O984" s="1099"/>
      <c r="P984" s="1099"/>
      <c r="Q984" s="1099"/>
      <c r="R984" s="1099"/>
      <c r="S984" s="1099"/>
      <c r="T984" s="1099"/>
      <c r="U984" s="1099"/>
      <c r="V984" s="1099"/>
      <c r="W984" s="1099"/>
      <c r="X984" s="1099"/>
      <c r="Y984" s="1099"/>
      <c r="Z984" s="1099"/>
      <c r="AA984" s="1099"/>
      <c r="AB984" s="1099"/>
      <c r="AC984" s="1099"/>
      <c r="AD984" s="1099"/>
      <c r="AE984" s="1100"/>
      <c r="AF984" s="82"/>
      <c r="AG984" s="1082" t="s">
        <v>509</v>
      </c>
      <c r="AH984" s="1083"/>
      <c r="AI984" s="85"/>
      <c r="AJ984" s="1060">
        <f>ROUND(IF(AG984="yes",(AJ939*0.1),0),0)</f>
        <v>0</v>
      </c>
      <c r="AK984" s="1061"/>
      <c r="AL984" s="1061"/>
      <c r="AM984" s="1061"/>
      <c r="AN984" s="1061"/>
      <c r="AO984" s="1061"/>
      <c r="AP984" s="1061"/>
      <c r="AQ984" s="106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86"/>
      <c r="B985" s="79"/>
      <c r="C985" s="563"/>
      <c r="D985" s="1101" t="s">
        <v>2343</v>
      </c>
      <c r="E985" s="1102"/>
      <c r="F985" s="1102"/>
      <c r="G985" s="1102"/>
      <c r="H985" s="1102"/>
      <c r="I985" s="1102"/>
      <c r="J985" s="1102"/>
      <c r="K985" s="1102"/>
      <c r="L985" s="1102"/>
      <c r="M985" s="1102"/>
      <c r="N985" s="1102"/>
      <c r="O985" s="1102"/>
      <c r="P985" s="1102"/>
      <c r="Q985" s="1102"/>
      <c r="R985" s="1102"/>
      <c r="S985" s="1102"/>
      <c r="T985" s="1102"/>
      <c r="U985" s="1102"/>
      <c r="V985" s="1102"/>
      <c r="W985" s="1102"/>
      <c r="X985" s="1102"/>
      <c r="Y985" s="1102"/>
      <c r="Z985" s="1102"/>
      <c r="AA985" s="1102"/>
      <c r="AB985" s="1102"/>
      <c r="AC985" s="1102"/>
      <c r="AD985" s="1102"/>
      <c r="AE985" s="1103"/>
      <c r="AF985" s="79"/>
      <c r="AG985" s="21"/>
      <c r="AH985" s="21"/>
      <c r="AI985" s="83"/>
      <c r="AJ985" s="1063"/>
      <c r="AK985" s="1064"/>
      <c r="AL985" s="1064"/>
      <c r="AM985" s="1064"/>
      <c r="AN985" s="1064"/>
      <c r="AO985" s="1064"/>
      <c r="AP985" s="1064"/>
      <c r="AQ985" s="106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86"/>
      <c r="B986" s="79"/>
      <c r="C986" s="563"/>
      <c r="D986" s="1101"/>
      <c r="E986" s="1102"/>
      <c r="F986" s="1102"/>
      <c r="G986" s="1102"/>
      <c r="H986" s="1102"/>
      <c r="I986" s="1102"/>
      <c r="J986" s="1102"/>
      <c r="K986" s="1102"/>
      <c r="L986" s="1102"/>
      <c r="M986" s="1102"/>
      <c r="N986" s="1102"/>
      <c r="O986" s="1102"/>
      <c r="P986" s="1102"/>
      <c r="Q986" s="1102"/>
      <c r="R986" s="1102"/>
      <c r="S986" s="1102"/>
      <c r="T986" s="1102"/>
      <c r="U986" s="1102"/>
      <c r="V986" s="1102"/>
      <c r="W986" s="1102"/>
      <c r="X986" s="1102"/>
      <c r="Y986" s="1102"/>
      <c r="Z986" s="1102"/>
      <c r="AA986" s="1102"/>
      <c r="AB986" s="1102"/>
      <c r="AC986" s="1102"/>
      <c r="AD986" s="1102"/>
      <c r="AE986" s="1103"/>
      <c r="AF986" s="79"/>
      <c r="AG986" s="21"/>
      <c r="AH986" s="21"/>
      <c r="AI986" s="83"/>
      <c r="AJ986" s="1063"/>
      <c r="AK986" s="1064"/>
      <c r="AL986" s="1064"/>
      <c r="AM986" s="1064"/>
      <c r="AN986" s="1064"/>
      <c r="AO986" s="1064"/>
      <c r="AP986" s="1064"/>
      <c r="AQ986" s="106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86"/>
      <c r="B987" s="79"/>
      <c r="C987" s="563"/>
      <c r="D987" s="1104"/>
      <c r="E987" s="1105"/>
      <c r="F987" s="1105"/>
      <c r="G987" s="1105"/>
      <c r="H987" s="1105"/>
      <c r="I987" s="1105"/>
      <c r="J987" s="1105"/>
      <c r="K987" s="1105"/>
      <c r="L987" s="1105"/>
      <c r="M987" s="1105"/>
      <c r="N987" s="1105"/>
      <c r="O987" s="1105"/>
      <c r="P987" s="1105"/>
      <c r="Q987" s="1105"/>
      <c r="R987" s="1105"/>
      <c r="S987" s="1105"/>
      <c r="T987" s="1105"/>
      <c r="U987" s="1105"/>
      <c r="V987" s="1105"/>
      <c r="W987" s="1105"/>
      <c r="X987" s="1105"/>
      <c r="Y987" s="1105"/>
      <c r="Z987" s="1105"/>
      <c r="AA987" s="1105"/>
      <c r="AB987" s="1105"/>
      <c r="AC987" s="1105"/>
      <c r="AD987" s="1105"/>
      <c r="AE987" s="1106"/>
      <c r="AF987" s="79"/>
      <c r="AG987" s="21"/>
      <c r="AH987" s="21"/>
      <c r="AI987" s="83"/>
      <c r="AJ987" s="1066"/>
      <c r="AK987" s="1067"/>
      <c r="AL987" s="1067"/>
      <c r="AM987" s="1067"/>
      <c r="AN987" s="1067"/>
      <c r="AO987" s="1067"/>
      <c r="AP987" s="1067"/>
      <c r="AQ987" s="106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86"/>
      <c r="B988" s="177"/>
      <c r="C988" s="884"/>
      <c r="D988" s="1431" t="s">
        <v>783</v>
      </c>
      <c r="E988" s="1431"/>
      <c r="F988" s="1431"/>
      <c r="G988" s="1431"/>
      <c r="H988" s="1431"/>
      <c r="I988" s="1431"/>
      <c r="J988" s="1431"/>
      <c r="K988" s="1431"/>
      <c r="L988" s="1431"/>
      <c r="M988" s="1431"/>
      <c r="N988" s="1431"/>
      <c r="O988" s="1431"/>
      <c r="P988" s="1431"/>
      <c r="Q988" s="1431"/>
      <c r="R988" s="1431"/>
      <c r="S988" s="1431"/>
      <c r="T988" s="1431"/>
      <c r="U988" s="1431"/>
      <c r="V988" s="1431"/>
      <c r="W988" s="1431"/>
      <c r="X988" s="1431"/>
      <c r="Y988" s="1431"/>
      <c r="Z988" s="1431"/>
      <c r="AA988" s="1431"/>
      <c r="AB988" s="1431"/>
      <c r="AC988" s="1431"/>
      <c r="AD988" s="1431"/>
      <c r="AE988" s="1431"/>
      <c r="AF988" s="1431"/>
      <c r="AG988" s="1431"/>
      <c r="AH988" s="1431"/>
      <c r="AI988" s="1432"/>
      <c r="AJ988" s="1433">
        <f>SUM(AJ939:AQ987)</f>
        <v>39260260</v>
      </c>
      <c r="AK988" s="1434"/>
      <c r="AL988" s="1434"/>
      <c r="AM988" s="1434"/>
      <c r="AN988" s="1434"/>
      <c r="AO988" s="1434"/>
      <c r="AP988" s="1434"/>
      <c r="AQ988" s="143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23">
        <f>'Sources and Uses Budget'!S106+'Sources and Uses Budget'!T106</f>
        <v>41337612</v>
      </c>
      <c r="Y992" s="1423"/>
      <c r="Z992" s="1423"/>
      <c r="AA992" s="1423"/>
      <c r="AB992" s="1423"/>
      <c r="AC992" s="1423"/>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18">
        <f>IFERROR(X992/AJ988,"")</f>
        <v>1.0529123342535174</v>
      </c>
      <c r="Y993" s="1419"/>
      <c r="Z993" s="1419"/>
      <c r="AA993" s="1419"/>
      <c r="AB993" s="1419"/>
      <c r="AC993" s="1420"/>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86"/>
      <c r="B994" s="21"/>
      <c r="C994" s="367"/>
      <c r="D994" s="1099"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9"/>
      <c r="F994" s="1099"/>
      <c r="G994" s="1099"/>
      <c r="H994" s="1099"/>
      <c r="I994" s="1099"/>
      <c r="J994" s="1099"/>
      <c r="K994" s="1099"/>
      <c r="L994" s="1099"/>
      <c r="M994" s="1099"/>
      <c r="N994" s="1099"/>
      <c r="O994" s="1099"/>
      <c r="P994" s="1099"/>
      <c r="Q994" s="1099"/>
      <c r="R994" s="1099"/>
      <c r="S994" s="1099"/>
      <c r="T994" s="1099"/>
      <c r="U994" s="1099"/>
      <c r="V994" s="1099"/>
      <c r="W994" s="1099"/>
      <c r="X994" s="1099"/>
      <c r="Y994" s="1099"/>
      <c r="Z994" s="1099"/>
      <c r="AA994" s="1099"/>
      <c r="AB994" s="1099"/>
      <c r="AC994" s="1099"/>
      <c r="AD994" s="1099"/>
      <c r="AE994" s="1099"/>
      <c r="AF994" s="1099"/>
      <c r="AG994" s="1099"/>
      <c r="AH994" s="1099"/>
      <c r="AI994" s="1099"/>
      <c r="AJ994" s="1099"/>
      <c r="AK994" s="1099"/>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86"/>
      <c r="B995" s="21"/>
      <c r="C995" s="367"/>
      <c r="D995" s="1099"/>
      <c r="E995" s="1099"/>
      <c r="F995" s="1099"/>
      <c r="G995" s="1099"/>
      <c r="H995" s="1099"/>
      <c r="I995" s="1099"/>
      <c r="J995" s="1099"/>
      <c r="K995" s="1099"/>
      <c r="L995" s="1099"/>
      <c r="M995" s="1099"/>
      <c r="N995" s="1099"/>
      <c r="O995" s="1099"/>
      <c r="P995" s="1099"/>
      <c r="Q995" s="1099"/>
      <c r="R995" s="1099"/>
      <c r="S995" s="1099"/>
      <c r="T995" s="1099"/>
      <c r="U995" s="1099"/>
      <c r="V995" s="1099"/>
      <c r="W995" s="1099"/>
      <c r="X995" s="1099"/>
      <c r="Y995" s="1099"/>
      <c r="Z995" s="1099"/>
      <c r="AA995" s="1099"/>
      <c r="AB995" s="1099"/>
      <c r="AC995" s="1099"/>
      <c r="AD995" s="1099"/>
      <c r="AE995" s="1099"/>
      <c r="AF995" s="1099"/>
      <c r="AG995" s="1099"/>
      <c r="AH995" s="1099"/>
      <c r="AI995" s="1099"/>
      <c r="AJ995" s="1099"/>
      <c r="AK995" s="1099"/>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86"/>
      <c r="C996" s="367"/>
      <c r="D996" s="1099"/>
      <c r="E996" s="1099"/>
      <c r="F996" s="1099"/>
      <c r="G996" s="1099"/>
      <c r="H996" s="1099"/>
      <c r="I996" s="1099"/>
      <c r="J996" s="1099"/>
      <c r="K996" s="1099"/>
      <c r="L996" s="1099"/>
      <c r="M996" s="1099"/>
      <c r="N996" s="1099"/>
      <c r="O996" s="1099"/>
      <c r="P996" s="1099"/>
      <c r="Q996" s="1099"/>
      <c r="R996" s="1099"/>
      <c r="S996" s="1099"/>
      <c r="T996" s="1099"/>
      <c r="U996" s="1099"/>
      <c r="V996" s="1099"/>
      <c r="W996" s="1099"/>
      <c r="X996" s="1099"/>
      <c r="Y996" s="1099"/>
      <c r="Z996" s="1099"/>
      <c r="AA996" s="1099"/>
      <c r="AB996" s="1099"/>
      <c r="AC996" s="1099"/>
      <c r="AD996" s="1099"/>
      <c r="AE996" s="1099"/>
      <c r="AF996" s="1099"/>
      <c r="AG996" s="1099"/>
      <c r="AH996" s="1099"/>
      <c r="AI996" s="1099"/>
      <c r="AJ996" s="1099"/>
      <c r="AK996" s="1099"/>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hidden="1" customHeight="1">
      <c r="A997" s="86"/>
      <c r="B997" s="957"/>
      <c r="C997" s="957"/>
      <c r="D997" s="957"/>
      <c r="E997" s="957"/>
      <c r="F997" s="957"/>
      <c r="G997" s="957"/>
      <c r="H997" s="957"/>
      <c r="I997" s="957"/>
      <c r="J997" s="957"/>
      <c r="K997" s="957"/>
      <c r="L997" s="957"/>
      <c r="M997" s="957"/>
      <c r="N997" s="957"/>
      <c r="O997" s="957"/>
      <c r="P997" s="957"/>
      <c r="Q997" s="957"/>
      <c r="R997" s="957"/>
      <c r="S997" s="957"/>
      <c r="T997" s="957"/>
      <c r="U997" s="957"/>
      <c r="V997" s="957"/>
      <c r="W997" s="957"/>
      <c r="X997" s="957"/>
      <c r="Y997" s="957"/>
      <c r="Z997" s="957"/>
      <c r="AA997" s="957"/>
      <c r="AB997" s="957"/>
      <c r="AC997" s="957"/>
      <c r="AD997" s="957"/>
      <c r="AE997" s="957"/>
      <c r="AF997" s="957"/>
      <c r="AG997" s="957"/>
      <c r="AH997" s="957"/>
      <c r="AI997" s="957"/>
      <c r="AJ997" s="957"/>
      <c r="AK997" s="957"/>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hidden="1" customHeight="1">
      <c r="A998" s="86"/>
      <c r="B998" s="957"/>
      <c r="C998" s="957"/>
      <c r="D998" s="957"/>
      <c r="E998" s="957"/>
      <c r="F998" s="957"/>
      <c r="G998" s="957"/>
      <c r="H998" s="957"/>
      <c r="I998" s="957"/>
      <c r="J998" s="957"/>
      <c r="K998" s="957"/>
      <c r="L998" s="957"/>
      <c r="M998" s="957"/>
      <c r="N998" s="957"/>
      <c r="O998" s="957"/>
      <c r="P998" s="957"/>
      <c r="Q998" s="957"/>
      <c r="R998" s="957"/>
      <c r="S998" s="957"/>
      <c r="T998" s="957"/>
      <c r="U998" s="957"/>
      <c r="V998" s="957"/>
      <c r="W998" s="957"/>
      <c r="X998" s="957"/>
      <c r="Y998" s="957"/>
      <c r="Z998" s="957"/>
      <c r="AA998" s="957"/>
      <c r="AB998" s="957"/>
      <c r="AC998" s="957"/>
      <c r="AD998" s="957"/>
      <c r="AE998" s="957"/>
      <c r="AF998" s="957"/>
      <c r="AG998" s="957"/>
      <c r="AH998" s="957"/>
      <c r="AI998" s="957"/>
      <c r="AJ998" s="957"/>
      <c r="AK998" s="957"/>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B999" s="1421"/>
      <c r="C999" s="1421"/>
      <c r="D999" s="1421"/>
      <c r="E999" s="1421"/>
      <c r="F999" s="1421"/>
      <c r="G999" s="1421"/>
      <c r="H999" s="1421"/>
      <c r="I999" s="1421"/>
      <c r="J999" s="1421"/>
      <c r="K999" s="1421"/>
      <c r="L999" s="1421"/>
      <c r="M999" s="1421"/>
      <c r="N999" s="1421"/>
      <c r="O999" s="1421"/>
      <c r="P999" s="1421"/>
      <c r="Q999" s="1421"/>
      <c r="R999" s="1421"/>
      <c r="S999" s="1421"/>
      <c r="T999" s="1421"/>
      <c r="U999" s="1421"/>
      <c r="V999" s="1421"/>
      <c r="W999" s="1421"/>
      <c r="X999" s="1421"/>
      <c r="Y999" s="1421"/>
      <c r="Z999" s="1421"/>
      <c r="AA999" s="1421"/>
      <c r="AB999" s="1421"/>
      <c r="AC999" s="1421"/>
      <c r="AD999" s="1421"/>
      <c r="AE999" s="1421"/>
      <c r="AF999" s="1421"/>
      <c r="AG999" s="1421"/>
      <c r="AH999" s="1421"/>
      <c r="AI999" s="1421"/>
      <c r="AJ999" s="1421"/>
      <c r="AK999" s="1421"/>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1523" t="s">
        <v>1031</v>
      </c>
      <c r="B1000" s="1523"/>
      <c r="C1000" s="1523"/>
      <c r="D1000" s="1523"/>
      <c r="E1000" s="1523"/>
      <c r="F1000" s="1523"/>
      <c r="G1000" s="1523"/>
      <c r="H1000" s="1523"/>
      <c r="I1000" s="1523"/>
      <c r="J1000" s="1523"/>
      <c r="K1000" s="1523"/>
      <c r="L1000" s="1523"/>
      <c r="M1000" s="1523"/>
      <c r="N1000" s="1523"/>
      <c r="O1000" s="1523"/>
      <c r="P1000" s="1523"/>
      <c r="Q1000" s="1523"/>
      <c r="R1000" s="1523"/>
      <c r="S1000" s="1523"/>
      <c r="T1000" s="1523"/>
      <c r="U1000" s="1523"/>
      <c r="V1000" s="1523"/>
      <c r="W1000" s="1523"/>
      <c r="X1000" s="1523"/>
      <c r="Y1000" s="1523"/>
      <c r="Z1000" s="1523"/>
      <c r="AA1000" s="1523"/>
      <c r="AB1000" s="1523"/>
      <c r="AC1000" s="1523"/>
      <c r="AD1000" s="1523"/>
      <c r="AE1000" s="1523"/>
      <c r="AF1000" s="1523"/>
      <c r="AG1000" s="1523"/>
      <c r="AH1000" s="1523"/>
      <c r="AI1000" s="1523"/>
      <c r="AJ1000" s="1523"/>
      <c r="AK1000" s="1523"/>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 customHeight="1">
      <c r="A1004" s="1236" t="s">
        <v>131</v>
      </c>
      <c r="B1004" s="1236"/>
      <c r="C1004" s="12">
        <v>1</v>
      </c>
      <c r="D1004" s="974" t="s">
        <v>1585</v>
      </c>
      <c r="E1004" s="974"/>
      <c r="F1004" s="974"/>
      <c r="G1004" s="974"/>
      <c r="H1004" s="974"/>
      <c r="I1004" s="974"/>
      <c r="J1004" s="974"/>
      <c r="K1004" s="974"/>
      <c r="L1004" s="974"/>
      <c r="M1004" s="974"/>
      <c r="N1004" s="974"/>
      <c r="O1004" s="974"/>
      <c r="P1004" s="974"/>
      <c r="Q1004" s="974"/>
      <c r="R1004" s="974"/>
      <c r="S1004" s="974"/>
      <c r="T1004" s="974"/>
      <c r="U1004" s="974"/>
      <c r="V1004" s="974"/>
      <c r="W1004" s="974"/>
      <c r="X1004" s="974"/>
      <c r="Y1004" s="974"/>
      <c r="Z1004" s="974"/>
      <c r="AA1004" s="974"/>
      <c r="AB1004" s="974"/>
      <c r="AC1004" s="974"/>
      <c r="AD1004" s="974"/>
      <c r="AE1004" s="974"/>
      <c r="AF1004" s="974"/>
      <c r="AG1004" s="974"/>
      <c r="AH1004" s="974"/>
      <c r="AI1004" s="974"/>
      <c r="AJ1004" s="974"/>
      <c r="AK1004" s="974"/>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 customHeight="1">
      <c r="A1005" s="1"/>
      <c r="B1005" s="1"/>
      <c r="C1005" s="12"/>
      <c r="D1005" s="974"/>
      <c r="E1005" s="974"/>
      <c r="F1005" s="974"/>
      <c r="G1005" s="974"/>
      <c r="H1005" s="974"/>
      <c r="I1005" s="974"/>
      <c r="J1005" s="974"/>
      <c r="K1005" s="974"/>
      <c r="L1005" s="974"/>
      <c r="M1005" s="974"/>
      <c r="N1005" s="974"/>
      <c r="O1005" s="974"/>
      <c r="P1005" s="974"/>
      <c r="Q1005" s="974"/>
      <c r="R1005" s="974"/>
      <c r="S1005" s="974"/>
      <c r="T1005" s="974"/>
      <c r="U1005" s="974"/>
      <c r="V1005" s="974"/>
      <c r="W1005" s="974"/>
      <c r="X1005" s="974"/>
      <c r="Y1005" s="974"/>
      <c r="Z1005" s="974"/>
      <c r="AA1005" s="974"/>
      <c r="AB1005" s="974"/>
      <c r="AC1005" s="974"/>
      <c r="AD1005" s="974"/>
      <c r="AE1005" s="974"/>
      <c r="AF1005" s="974"/>
      <c r="AG1005" s="974"/>
      <c r="AH1005" s="974"/>
      <c r="AI1005" s="974"/>
      <c r="AJ1005" s="974"/>
      <c r="AK1005" s="974"/>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 customHeight="1">
      <c r="A1006" s="1"/>
      <c r="B1006" s="1"/>
      <c r="C1006" s="12"/>
      <c r="D1006" s="974"/>
      <c r="E1006" s="974"/>
      <c r="F1006" s="974"/>
      <c r="G1006" s="974"/>
      <c r="H1006" s="974"/>
      <c r="I1006" s="974"/>
      <c r="J1006" s="974"/>
      <c r="K1006" s="974"/>
      <c r="L1006" s="974"/>
      <c r="M1006" s="974"/>
      <c r="N1006" s="974"/>
      <c r="O1006" s="974"/>
      <c r="P1006" s="974"/>
      <c r="Q1006" s="974"/>
      <c r="R1006" s="974"/>
      <c r="S1006" s="974"/>
      <c r="T1006" s="974"/>
      <c r="U1006" s="974"/>
      <c r="V1006" s="974"/>
      <c r="W1006" s="974"/>
      <c r="X1006" s="974"/>
      <c r="Y1006" s="974"/>
      <c r="Z1006" s="974"/>
      <c r="AA1006" s="974"/>
      <c r="AB1006" s="974"/>
      <c r="AC1006" s="974"/>
      <c r="AD1006" s="974"/>
      <c r="AE1006" s="974"/>
      <c r="AF1006" s="974"/>
      <c r="AG1006" s="974"/>
      <c r="AH1006" s="974"/>
      <c r="AI1006" s="974"/>
      <c r="AJ1006" s="974"/>
      <c r="AK1006" s="974"/>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 customHeight="1">
      <c r="A1007" s="1"/>
      <c r="B1007" s="1"/>
      <c r="C1007" s="12"/>
      <c r="D1007" s="974"/>
      <c r="E1007" s="974"/>
      <c r="F1007" s="974"/>
      <c r="G1007" s="974"/>
      <c r="H1007" s="974"/>
      <c r="I1007" s="974"/>
      <c r="J1007" s="974"/>
      <c r="K1007" s="974"/>
      <c r="L1007" s="974"/>
      <c r="M1007" s="974"/>
      <c r="N1007" s="974"/>
      <c r="O1007" s="974"/>
      <c r="P1007" s="974"/>
      <c r="Q1007" s="974"/>
      <c r="R1007" s="974"/>
      <c r="S1007" s="974"/>
      <c r="T1007" s="974"/>
      <c r="U1007" s="974"/>
      <c r="V1007" s="974"/>
      <c r="W1007" s="974"/>
      <c r="X1007" s="974"/>
      <c r="Y1007" s="974"/>
      <c r="Z1007" s="974"/>
      <c r="AA1007" s="974"/>
      <c r="AB1007" s="974"/>
      <c r="AC1007" s="974"/>
      <c r="AD1007" s="974"/>
      <c r="AE1007" s="974"/>
      <c r="AF1007" s="974"/>
      <c r="AG1007" s="974"/>
      <c r="AH1007" s="974"/>
      <c r="AI1007" s="974"/>
      <c r="AJ1007" s="974"/>
      <c r="AK1007" s="974"/>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 customHeight="1">
      <c r="A1008" s="1"/>
      <c r="B1008" s="1"/>
      <c r="C1008" s="12"/>
      <c r="D1008" s="974"/>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974"/>
      <c r="AF1008" s="974"/>
      <c r="AG1008" s="974"/>
      <c r="AH1008" s="974"/>
      <c r="AI1008" s="974"/>
      <c r="AJ1008" s="974"/>
      <c r="AK1008" s="974"/>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 customHeight="1">
      <c r="A1009" s="3"/>
      <c r="B1009" s="32"/>
      <c r="C1009" s="12"/>
      <c r="D1009" s="974"/>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974"/>
      <c r="AF1009" s="974"/>
      <c r="AG1009" s="974"/>
      <c r="AH1009" s="974"/>
      <c r="AI1009" s="974"/>
      <c r="AJ1009" s="974"/>
      <c r="AK1009" s="974"/>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 customHeight="1">
      <c r="A1010" s="1236" t="s">
        <v>131</v>
      </c>
      <c r="B1010" s="1236"/>
      <c r="C1010" s="12">
        <v>2</v>
      </c>
      <c r="D1010" s="967" t="s">
        <v>1586</v>
      </c>
      <c r="E1010" s="974"/>
      <c r="F1010" s="974"/>
      <c r="G1010" s="974"/>
      <c r="H1010" s="974"/>
      <c r="I1010" s="974"/>
      <c r="J1010" s="974"/>
      <c r="K1010" s="974"/>
      <c r="L1010" s="974"/>
      <c r="M1010" s="974"/>
      <c r="N1010" s="974"/>
      <c r="O1010" s="974"/>
      <c r="P1010" s="974"/>
      <c r="Q1010" s="974"/>
      <c r="R1010" s="974"/>
      <c r="S1010" s="974"/>
      <c r="T1010" s="974"/>
      <c r="U1010" s="974"/>
      <c r="V1010" s="974"/>
      <c r="W1010" s="974"/>
      <c r="X1010" s="974"/>
      <c r="Y1010" s="974"/>
      <c r="Z1010" s="974"/>
      <c r="AA1010" s="974"/>
      <c r="AB1010" s="974"/>
      <c r="AC1010" s="974"/>
      <c r="AD1010" s="974"/>
      <c r="AE1010" s="974"/>
      <c r="AF1010" s="974"/>
      <c r="AG1010" s="974"/>
      <c r="AH1010" s="974"/>
      <c r="AI1010" s="974"/>
      <c r="AJ1010" s="974"/>
      <c r="AK1010" s="974"/>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 customHeight="1">
      <c r="A1011" s="1"/>
      <c r="B1011" s="1"/>
      <c r="C1011" s="12"/>
      <c r="D1011" s="974"/>
      <c r="E1011" s="974"/>
      <c r="F1011" s="974"/>
      <c r="G1011" s="974"/>
      <c r="H1011" s="974"/>
      <c r="I1011" s="974"/>
      <c r="J1011" s="974"/>
      <c r="K1011" s="974"/>
      <c r="L1011" s="974"/>
      <c r="M1011" s="974"/>
      <c r="N1011" s="974"/>
      <c r="O1011" s="974"/>
      <c r="P1011" s="974"/>
      <c r="Q1011" s="974"/>
      <c r="R1011" s="974"/>
      <c r="S1011" s="974"/>
      <c r="T1011" s="974"/>
      <c r="U1011" s="974"/>
      <c r="V1011" s="974"/>
      <c r="W1011" s="974"/>
      <c r="X1011" s="974"/>
      <c r="Y1011" s="974"/>
      <c r="Z1011" s="974"/>
      <c r="AA1011" s="974"/>
      <c r="AB1011" s="974"/>
      <c r="AC1011" s="974"/>
      <c r="AD1011" s="974"/>
      <c r="AE1011" s="974"/>
      <c r="AF1011" s="974"/>
      <c r="AG1011" s="974"/>
      <c r="AH1011" s="974"/>
      <c r="AI1011" s="974"/>
      <c r="AJ1011" s="974"/>
      <c r="AK1011" s="974"/>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 customHeight="1">
      <c r="A1012" s="1"/>
      <c r="B1012" s="1"/>
      <c r="C1012" s="12"/>
      <c r="D1012" s="974"/>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974"/>
      <c r="AF1012" s="974"/>
      <c r="AG1012" s="974"/>
      <c r="AH1012" s="974"/>
      <c r="AI1012" s="974"/>
      <c r="AJ1012" s="974"/>
      <c r="AK1012" s="974"/>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 customHeight="1">
      <c r="A1013" s="1"/>
      <c r="B1013" s="1"/>
      <c r="C1013" s="12"/>
      <c r="D1013" s="974"/>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974"/>
      <c r="AF1013" s="974"/>
      <c r="AG1013" s="974"/>
      <c r="AH1013" s="974"/>
      <c r="AI1013" s="974"/>
      <c r="AJ1013" s="974"/>
      <c r="AK1013" s="974"/>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 customHeight="1">
      <c r="A1014" s="1"/>
      <c r="B1014" s="1"/>
      <c r="C1014" s="12"/>
      <c r="D1014" s="974"/>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974"/>
      <c r="AF1014" s="974"/>
      <c r="AG1014" s="974"/>
      <c r="AH1014" s="974"/>
      <c r="AI1014" s="974"/>
      <c r="AJ1014" s="974"/>
      <c r="AK1014" s="974"/>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 customHeight="1">
      <c r="A1015" s="1"/>
      <c r="B1015" s="1"/>
      <c r="C1015" s="12"/>
      <c r="D1015" s="974"/>
      <c r="E1015" s="974"/>
      <c r="F1015" s="974"/>
      <c r="G1015" s="974"/>
      <c r="H1015" s="974"/>
      <c r="I1015" s="974"/>
      <c r="J1015" s="974"/>
      <c r="K1015" s="974"/>
      <c r="L1015" s="974"/>
      <c r="M1015" s="974"/>
      <c r="N1015" s="974"/>
      <c r="O1015" s="974"/>
      <c r="P1015" s="974"/>
      <c r="Q1015" s="974"/>
      <c r="R1015" s="974"/>
      <c r="S1015" s="974"/>
      <c r="T1015" s="974"/>
      <c r="U1015" s="974"/>
      <c r="V1015" s="974"/>
      <c r="W1015" s="974"/>
      <c r="X1015" s="974"/>
      <c r="Y1015" s="974"/>
      <c r="Z1015" s="974"/>
      <c r="AA1015" s="974"/>
      <c r="AB1015" s="974"/>
      <c r="AC1015" s="974"/>
      <c r="AD1015" s="974"/>
      <c r="AE1015" s="974"/>
      <c r="AF1015" s="974"/>
      <c r="AG1015" s="974"/>
      <c r="AH1015" s="974"/>
      <c r="AI1015" s="974"/>
      <c r="AJ1015" s="974"/>
      <c r="AK1015" s="974"/>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1236" t="s">
        <v>131</v>
      </c>
      <c r="B1016" s="1236"/>
      <c r="C1016" s="12">
        <v>3</v>
      </c>
      <c r="D1016" s="967" t="s">
        <v>2336</v>
      </c>
      <c r="E1016" s="974"/>
      <c r="F1016" s="974"/>
      <c r="G1016" s="974"/>
      <c r="H1016" s="974"/>
      <c r="I1016" s="974"/>
      <c r="J1016" s="974"/>
      <c r="K1016" s="974"/>
      <c r="L1016" s="974"/>
      <c r="M1016" s="974"/>
      <c r="N1016" s="974"/>
      <c r="O1016" s="974"/>
      <c r="P1016" s="974"/>
      <c r="Q1016" s="974"/>
      <c r="R1016" s="974"/>
      <c r="S1016" s="974"/>
      <c r="T1016" s="974"/>
      <c r="U1016" s="974"/>
      <c r="V1016" s="974"/>
      <c r="W1016" s="974"/>
      <c r="X1016" s="974"/>
      <c r="Y1016" s="974"/>
      <c r="Z1016" s="974"/>
      <c r="AA1016" s="974"/>
      <c r="AB1016" s="974"/>
      <c r="AC1016" s="974"/>
      <c r="AD1016" s="974"/>
      <c r="AE1016" s="974"/>
      <c r="AF1016" s="974"/>
      <c r="AG1016" s="974"/>
      <c r="AH1016" s="974"/>
      <c r="AI1016" s="974"/>
      <c r="AJ1016" s="974"/>
      <c r="AK1016" s="974"/>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
      <c r="B1017" s="5"/>
      <c r="C1017" s="12"/>
      <c r="D1017" s="974"/>
      <c r="E1017" s="974"/>
      <c r="F1017" s="974"/>
      <c r="G1017" s="974"/>
      <c r="H1017" s="974"/>
      <c r="I1017" s="974"/>
      <c r="J1017" s="974"/>
      <c r="K1017" s="974"/>
      <c r="L1017" s="974"/>
      <c r="M1017" s="974"/>
      <c r="N1017" s="974"/>
      <c r="O1017" s="974"/>
      <c r="P1017" s="974"/>
      <c r="Q1017" s="974"/>
      <c r="R1017" s="974"/>
      <c r="S1017" s="974"/>
      <c r="T1017" s="974"/>
      <c r="U1017" s="974"/>
      <c r="V1017" s="974"/>
      <c r="W1017" s="974"/>
      <c r="X1017" s="974"/>
      <c r="Y1017" s="974"/>
      <c r="Z1017" s="974"/>
      <c r="AA1017" s="974"/>
      <c r="AB1017" s="974"/>
      <c r="AC1017" s="974"/>
      <c r="AD1017" s="974"/>
      <c r="AE1017" s="974"/>
      <c r="AF1017" s="974"/>
      <c r="AG1017" s="974"/>
      <c r="AH1017" s="974"/>
      <c r="AI1017" s="974"/>
      <c r="AJ1017" s="974"/>
      <c r="AK1017" s="974"/>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44"/>
      <c r="B1018" s="32"/>
      <c r="C1018" s="12"/>
      <c r="D1018" s="974"/>
      <c r="E1018" s="974"/>
      <c r="F1018" s="974"/>
      <c r="G1018" s="974"/>
      <c r="H1018" s="974"/>
      <c r="I1018" s="974"/>
      <c r="J1018" s="974"/>
      <c r="K1018" s="974"/>
      <c r="L1018" s="974"/>
      <c r="M1018" s="974"/>
      <c r="N1018" s="974"/>
      <c r="O1018" s="974"/>
      <c r="P1018" s="974"/>
      <c r="Q1018" s="974"/>
      <c r="R1018" s="974"/>
      <c r="S1018" s="974"/>
      <c r="T1018" s="974"/>
      <c r="U1018" s="974"/>
      <c r="V1018" s="974"/>
      <c r="W1018" s="974"/>
      <c r="X1018" s="974"/>
      <c r="Y1018" s="974"/>
      <c r="Z1018" s="974"/>
      <c r="AA1018" s="974"/>
      <c r="AB1018" s="974"/>
      <c r="AC1018" s="974"/>
      <c r="AD1018" s="974"/>
      <c r="AE1018" s="974"/>
      <c r="AF1018" s="974"/>
      <c r="AG1018" s="974"/>
      <c r="AH1018" s="974"/>
      <c r="AI1018" s="974"/>
      <c r="AJ1018" s="974"/>
      <c r="AK1018" s="974"/>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44"/>
      <c r="B1019" s="32"/>
      <c r="C1019" s="12"/>
      <c r="D1019" s="974"/>
      <c r="E1019" s="974"/>
      <c r="F1019" s="974"/>
      <c r="G1019" s="974"/>
      <c r="H1019" s="974"/>
      <c r="I1019" s="974"/>
      <c r="J1019" s="974"/>
      <c r="K1019" s="974"/>
      <c r="L1019" s="974"/>
      <c r="M1019" s="974"/>
      <c r="N1019" s="974"/>
      <c r="O1019" s="974"/>
      <c r="P1019" s="974"/>
      <c r="Q1019" s="974"/>
      <c r="R1019" s="974"/>
      <c r="S1019" s="974"/>
      <c r="T1019" s="974"/>
      <c r="U1019" s="974"/>
      <c r="V1019" s="974"/>
      <c r="W1019" s="974"/>
      <c r="X1019" s="974"/>
      <c r="Y1019" s="974"/>
      <c r="Z1019" s="974"/>
      <c r="AA1019" s="974"/>
      <c r="AB1019" s="974"/>
      <c r="AC1019" s="974"/>
      <c r="AD1019" s="974"/>
      <c r="AE1019" s="974"/>
      <c r="AF1019" s="974"/>
      <c r="AG1019" s="974"/>
      <c r="AH1019" s="974"/>
      <c r="AI1019" s="974"/>
      <c r="AJ1019" s="974"/>
      <c r="AK1019" s="974"/>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44"/>
      <c r="B1020" s="32"/>
      <c r="C1020" s="12"/>
      <c r="D1020" s="974"/>
      <c r="E1020" s="974"/>
      <c r="F1020" s="974"/>
      <c r="G1020" s="974"/>
      <c r="H1020" s="974"/>
      <c r="I1020" s="974"/>
      <c r="J1020" s="974"/>
      <c r="K1020" s="974"/>
      <c r="L1020" s="974"/>
      <c r="M1020" s="974"/>
      <c r="N1020" s="974"/>
      <c r="O1020" s="974"/>
      <c r="P1020" s="974"/>
      <c r="Q1020" s="974"/>
      <c r="R1020" s="974"/>
      <c r="S1020" s="974"/>
      <c r="T1020" s="974"/>
      <c r="U1020" s="974"/>
      <c r="V1020" s="974"/>
      <c r="W1020" s="974"/>
      <c r="X1020" s="974"/>
      <c r="Y1020" s="974"/>
      <c r="Z1020" s="974"/>
      <c r="AA1020" s="974"/>
      <c r="AB1020" s="974"/>
      <c r="AC1020" s="974"/>
      <c r="AD1020" s="974"/>
      <c r="AE1020" s="974"/>
      <c r="AF1020" s="974"/>
      <c r="AG1020" s="974"/>
      <c r="AH1020" s="974"/>
      <c r="AI1020" s="974"/>
      <c r="AJ1020" s="974"/>
      <c r="AK1020" s="974"/>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4"/>
      <c r="E1021" s="974"/>
      <c r="F1021" s="974"/>
      <c r="G1021" s="974"/>
      <c r="H1021" s="974"/>
      <c r="I1021" s="974"/>
      <c r="J1021" s="974"/>
      <c r="K1021" s="974"/>
      <c r="L1021" s="974"/>
      <c r="M1021" s="974"/>
      <c r="N1021" s="974"/>
      <c r="O1021" s="974"/>
      <c r="P1021" s="974"/>
      <c r="Q1021" s="974"/>
      <c r="R1021" s="974"/>
      <c r="S1021" s="974"/>
      <c r="T1021" s="974"/>
      <c r="U1021" s="974"/>
      <c r="V1021" s="974"/>
      <c r="W1021" s="974"/>
      <c r="X1021" s="974"/>
      <c r="Y1021" s="974"/>
      <c r="Z1021" s="974"/>
      <c r="AA1021" s="974"/>
      <c r="AB1021" s="974"/>
      <c r="AC1021" s="974"/>
      <c r="AD1021" s="974"/>
      <c r="AE1021" s="974"/>
      <c r="AF1021" s="974"/>
      <c r="AG1021" s="974"/>
      <c r="AH1021" s="974"/>
      <c r="AI1021" s="974"/>
      <c r="AJ1021" s="974"/>
      <c r="AK1021" s="974"/>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1236" t="s">
        <v>131</v>
      </c>
      <c r="B1023" s="1236"/>
      <c r="C1023" s="12">
        <v>4</v>
      </c>
      <c r="D1023" s="967" t="s">
        <v>2142</v>
      </c>
      <c r="E1023" s="974"/>
      <c r="F1023" s="974"/>
      <c r="G1023" s="974"/>
      <c r="H1023" s="974"/>
      <c r="I1023" s="974"/>
      <c r="J1023" s="974"/>
      <c r="K1023" s="974"/>
      <c r="L1023" s="974"/>
      <c r="M1023" s="974"/>
      <c r="N1023" s="974"/>
      <c r="O1023" s="974"/>
      <c r="P1023" s="974"/>
      <c r="Q1023" s="974"/>
      <c r="R1023" s="974"/>
      <c r="S1023" s="974"/>
      <c r="T1023" s="974"/>
      <c r="U1023" s="974"/>
      <c r="V1023" s="974"/>
      <c r="W1023" s="974"/>
      <c r="X1023" s="974"/>
      <c r="Y1023" s="974"/>
      <c r="Z1023" s="974"/>
      <c r="AA1023" s="974"/>
      <c r="AB1023" s="974"/>
      <c r="AC1023" s="974"/>
      <c r="AD1023" s="974"/>
      <c r="AE1023" s="974"/>
      <c r="AF1023" s="974"/>
      <c r="AG1023" s="974"/>
      <c r="AH1023" s="974"/>
      <c r="AI1023" s="974"/>
      <c r="AJ1023" s="974"/>
      <c r="AK1023" s="974"/>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1"/>
      <c r="B1024" s="1"/>
      <c r="C1024" s="12"/>
      <c r="D1024" s="974"/>
      <c r="E1024" s="974"/>
      <c r="F1024" s="974"/>
      <c r="G1024" s="974"/>
      <c r="H1024" s="974"/>
      <c r="I1024" s="974"/>
      <c r="J1024" s="974"/>
      <c r="K1024" s="974"/>
      <c r="L1024" s="974"/>
      <c r="M1024" s="974"/>
      <c r="N1024" s="974"/>
      <c r="O1024" s="974"/>
      <c r="P1024" s="974"/>
      <c r="Q1024" s="974"/>
      <c r="R1024" s="974"/>
      <c r="S1024" s="974"/>
      <c r="T1024" s="974"/>
      <c r="U1024" s="974"/>
      <c r="V1024" s="974"/>
      <c r="W1024" s="974"/>
      <c r="X1024" s="974"/>
      <c r="Y1024" s="974"/>
      <c r="Z1024" s="974"/>
      <c r="AA1024" s="974"/>
      <c r="AB1024" s="974"/>
      <c r="AC1024" s="974"/>
      <c r="AD1024" s="974"/>
      <c r="AE1024" s="974"/>
      <c r="AF1024" s="974"/>
      <c r="AG1024" s="974"/>
      <c r="AH1024" s="974"/>
      <c r="AI1024" s="974"/>
      <c r="AJ1024" s="974"/>
      <c r="AK1024" s="974"/>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4"/>
      <c r="E1025" s="974"/>
      <c r="F1025" s="974"/>
      <c r="G1025" s="974"/>
      <c r="H1025" s="974"/>
      <c r="I1025" s="974"/>
      <c r="J1025" s="974"/>
      <c r="K1025" s="974"/>
      <c r="L1025" s="974"/>
      <c r="M1025" s="974"/>
      <c r="N1025" s="974"/>
      <c r="O1025" s="974"/>
      <c r="P1025" s="974"/>
      <c r="Q1025" s="974"/>
      <c r="R1025" s="974"/>
      <c r="S1025" s="974"/>
      <c r="T1025" s="974"/>
      <c r="U1025" s="974"/>
      <c r="V1025" s="974"/>
      <c r="W1025" s="974"/>
      <c r="X1025" s="974"/>
      <c r="Y1025" s="974"/>
      <c r="Z1025" s="974"/>
      <c r="AA1025" s="974"/>
      <c r="AB1025" s="974"/>
      <c r="AC1025" s="974"/>
      <c r="AD1025" s="974"/>
      <c r="AE1025" s="974"/>
      <c r="AF1025" s="974"/>
      <c r="AG1025" s="974"/>
      <c r="AH1025" s="974"/>
      <c r="AI1025" s="974"/>
      <c r="AJ1025" s="974"/>
      <c r="AK1025" s="974"/>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 customHeight="1">
      <c r="A1026" s="1236" t="s">
        <v>131</v>
      </c>
      <c r="B1026" s="1236"/>
      <c r="C1026" s="12">
        <v>5</v>
      </c>
      <c r="D1026" s="967" t="s">
        <v>1792</v>
      </c>
      <c r="E1026" s="974"/>
      <c r="F1026" s="974"/>
      <c r="G1026" s="974"/>
      <c r="H1026" s="974"/>
      <c r="I1026" s="974"/>
      <c r="J1026" s="974"/>
      <c r="K1026" s="974"/>
      <c r="L1026" s="974"/>
      <c r="M1026" s="974"/>
      <c r="N1026" s="974"/>
      <c r="O1026" s="974"/>
      <c r="P1026" s="974"/>
      <c r="Q1026" s="974"/>
      <c r="R1026" s="974"/>
      <c r="S1026" s="974"/>
      <c r="T1026" s="974"/>
      <c r="U1026" s="974"/>
      <c r="V1026" s="974"/>
      <c r="W1026" s="974"/>
      <c r="X1026" s="974"/>
      <c r="Y1026" s="974"/>
      <c r="Z1026" s="974"/>
      <c r="AA1026" s="974"/>
      <c r="AB1026" s="974"/>
      <c r="AC1026" s="974"/>
      <c r="AD1026" s="974"/>
      <c r="AE1026" s="974"/>
      <c r="AF1026" s="974"/>
      <c r="AG1026" s="974"/>
      <c r="AH1026" s="974"/>
      <c r="AI1026" s="974"/>
      <c r="AJ1026" s="974"/>
      <c r="AK1026" s="974"/>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 customHeight="1">
      <c r="A1027" s="1"/>
      <c r="B1027" s="1"/>
      <c r="C1027" s="12"/>
      <c r="D1027" s="974"/>
      <c r="E1027" s="974"/>
      <c r="F1027" s="974"/>
      <c r="G1027" s="974"/>
      <c r="H1027" s="974"/>
      <c r="I1027" s="974"/>
      <c r="J1027" s="974"/>
      <c r="K1027" s="974"/>
      <c r="L1027" s="974"/>
      <c r="M1027" s="974"/>
      <c r="N1027" s="974"/>
      <c r="O1027" s="974"/>
      <c r="P1027" s="974"/>
      <c r="Q1027" s="974"/>
      <c r="R1027" s="974"/>
      <c r="S1027" s="974"/>
      <c r="T1027" s="974"/>
      <c r="U1027" s="974"/>
      <c r="V1027" s="974"/>
      <c r="W1027" s="974"/>
      <c r="X1027" s="974"/>
      <c r="Y1027" s="974"/>
      <c r="Z1027" s="974"/>
      <c r="AA1027" s="974"/>
      <c r="AB1027" s="974"/>
      <c r="AC1027" s="974"/>
      <c r="AD1027" s="974"/>
      <c r="AE1027" s="974"/>
      <c r="AF1027" s="974"/>
      <c r="AG1027" s="974"/>
      <c r="AH1027" s="974"/>
      <c r="AI1027" s="974"/>
      <c r="AJ1027" s="974"/>
      <c r="AK1027" s="974"/>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 customHeight="1">
      <c r="A1028" s="1"/>
      <c r="B1028" s="1"/>
      <c r="C1028" s="12"/>
      <c r="D1028" s="974"/>
      <c r="E1028" s="974"/>
      <c r="F1028" s="974"/>
      <c r="G1028" s="974"/>
      <c r="H1028" s="974"/>
      <c r="I1028" s="974"/>
      <c r="J1028" s="974"/>
      <c r="K1028" s="974"/>
      <c r="L1028" s="974"/>
      <c r="M1028" s="974"/>
      <c r="N1028" s="974"/>
      <c r="O1028" s="974"/>
      <c r="P1028" s="974"/>
      <c r="Q1028" s="974"/>
      <c r="R1028" s="974"/>
      <c r="S1028" s="974"/>
      <c r="T1028" s="974"/>
      <c r="U1028" s="974"/>
      <c r="V1028" s="974"/>
      <c r="W1028" s="974"/>
      <c r="X1028" s="974"/>
      <c r="Y1028" s="974"/>
      <c r="Z1028" s="974"/>
      <c r="AA1028" s="974"/>
      <c r="AB1028" s="974"/>
      <c r="AC1028" s="974"/>
      <c r="AD1028" s="974"/>
      <c r="AE1028" s="974"/>
      <c r="AF1028" s="974"/>
      <c r="AG1028" s="974"/>
      <c r="AH1028" s="974"/>
      <c r="AI1028" s="974"/>
      <c r="AJ1028" s="974"/>
      <c r="AK1028" s="974"/>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 hidden="1" customHeight="1">
      <c r="A1029" s="1"/>
      <c r="B1029" s="1"/>
      <c r="C1029" s="12"/>
      <c r="D1029" s="974"/>
      <c r="E1029" s="974"/>
      <c r="F1029" s="974"/>
      <c r="G1029" s="974"/>
      <c r="H1029" s="974"/>
      <c r="I1029" s="974"/>
      <c r="J1029" s="974"/>
      <c r="K1029" s="974"/>
      <c r="L1029" s="974"/>
      <c r="M1029" s="974"/>
      <c r="N1029" s="974"/>
      <c r="O1029" s="974"/>
      <c r="P1029" s="974"/>
      <c r="Q1029" s="974"/>
      <c r="R1029" s="974"/>
      <c r="S1029" s="974"/>
      <c r="T1029" s="974"/>
      <c r="U1029" s="974"/>
      <c r="V1029" s="974"/>
      <c r="W1029" s="974"/>
      <c r="X1029" s="974"/>
      <c r="Y1029" s="974"/>
      <c r="Z1029" s="974"/>
      <c r="AA1029" s="974"/>
      <c r="AB1029" s="974"/>
      <c r="AC1029" s="974"/>
      <c r="AD1029" s="974"/>
      <c r="AE1029" s="974"/>
      <c r="AF1029" s="974"/>
      <c r="AG1029" s="974"/>
      <c r="AH1029" s="974"/>
      <c r="AI1029" s="974"/>
      <c r="AJ1029" s="974"/>
      <c r="AK1029" s="974"/>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 customHeight="1">
      <c r="A1030" s="44"/>
      <c r="B1030" s="32"/>
      <c r="C1030" s="12"/>
      <c r="D1030" s="974"/>
      <c r="E1030" s="974"/>
      <c r="F1030" s="974"/>
      <c r="G1030" s="974"/>
      <c r="H1030" s="974"/>
      <c r="I1030" s="974"/>
      <c r="J1030" s="974"/>
      <c r="K1030" s="974"/>
      <c r="L1030" s="974"/>
      <c r="M1030" s="974"/>
      <c r="N1030" s="974"/>
      <c r="O1030" s="974"/>
      <c r="P1030" s="974"/>
      <c r="Q1030" s="974"/>
      <c r="R1030" s="974"/>
      <c r="S1030" s="974"/>
      <c r="T1030" s="974"/>
      <c r="U1030" s="974"/>
      <c r="V1030" s="974"/>
      <c r="W1030" s="974"/>
      <c r="X1030" s="974"/>
      <c r="Y1030" s="974"/>
      <c r="Z1030" s="974"/>
      <c r="AA1030" s="974"/>
      <c r="AB1030" s="974"/>
      <c r="AC1030" s="974"/>
      <c r="AD1030" s="974"/>
      <c r="AE1030" s="974"/>
      <c r="AF1030" s="974"/>
      <c r="AG1030" s="974"/>
      <c r="AH1030" s="974"/>
      <c r="AI1030" s="974"/>
      <c r="AJ1030" s="974"/>
      <c r="AK1030" s="974"/>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 customHeight="1">
      <c r="A1031" s="1236" t="s">
        <v>131</v>
      </c>
      <c r="B1031" s="1236"/>
      <c r="C1031" s="12">
        <v>6</v>
      </c>
      <c r="D1031" s="974" t="s">
        <v>1587</v>
      </c>
      <c r="E1031" s="974"/>
      <c r="F1031" s="974"/>
      <c r="G1031" s="974"/>
      <c r="H1031" s="974"/>
      <c r="I1031" s="974"/>
      <c r="J1031" s="974"/>
      <c r="K1031" s="974"/>
      <c r="L1031" s="974"/>
      <c r="M1031" s="974"/>
      <c r="N1031" s="974"/>
      <c r="O1031" s="974"/>
      <c r="P1031" s="974"/>
      <c r="Q1031" s="974"/>
      <c r="R1031" s="974"/>
      <c r="S1031" s="974"/>
      <c r="T1031" s="974"/>
      <c r="U1031" s="974"/>
      <c r="V1031" s="974"/>
      <c r="W1031" s="974"/>
      <c r="X1031" s="974"/>
      <c r="Y1031" s="974"/>
      <c r="Z1031" s="974"/>
      <c r="AA1031" s="974"/>
      <c r="AB1031" s="974"/>
      <c r="AC1031" s="974"/>
      <c r="AD1031" s="974"/>
      <c r="AE1031" s="974"/>
      <c r="AF1031" s="974"/>
      <c r="AG1031" s="974"/>
      <c r="AH1031" s="974"/>
      <c r="AI1031" s="974"/>
      <c r="AJ1031" s="974"/>
      <c r="AK1031" s="974"/>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 customHeight="1">
      <c r="A1032" s="44"/>
      <c r="B1032" s="32"/>
      <c r="C1032" s="12"/>
      <c r="D1032" s="974"/>
      <c r="E1032" s="974"/>
      <c r="F1032" s="974"/>
      <c r="G1032" s="974"/>
      <c r="H1032" s="974"/>
      <c r="I1032" s="974"/>
      <c r="J1032" s="974"/>
      <c r="K1032" s="974"/>
      <c r="L1032" s="974"/>
      <c r="M1032" s="974"/>
      <c r="N1032" s="974"/>
      <c r="O1032" s="974"/>
      <c r="P1032" s="974"/>
      <c r="Q1032" s="974"/>
      <c r="R1032" s="974"/>
      <c r="S1032" s="974"/>
      <c r="T1032" s="974"/>
      <c r="U1032" s="974"/>
      <c r="V1032" s="974"/>
      <c r="W1032" s="974"/>
      <c r="X1032" s="974"/>
      <c r="Y1032" s="974"/>
      <c r="Z1032" s="974"/>
      <c r="AA1032" s="974"/>
      <c r="AB1032" s="974"/>
      <c r="AC1032" s="974"/>
      <c r="AD1032" s="974"/>
      <c r="AE1032" s="974"/>
      <c r="AF1032" s="974"/>
      <c r="AG1032" s="974"/>
      <c r="AH1032" s="974"/>
      <c r="AI1032" s="974"/>
      <c r="AJ1032" s="974"/>
      <c r="AK1032" s="974"/>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 customHeight="1">
      <c r="A1033" s="44"/>
      <c r="B1033" s="32"/>
      <c r="C1033" s="12"/>
      <c r="D1033" s="974"/>
      <c r="E1033" s="974"/>
      <c r="F1033" s="974"/>
      <c r="G1033" s="974"/>
      <c r="H1033" s="974"/>
      <c r="I1033" s="974"/>
      <c r="J1033" s="974"/>
      <c r="K1033" s="974"/>
      <c r="L1033" s="974"/>
      <c r="M1033" s="974"/>
      <c r="N1033" s="974"/>
      <c r="O1033" s="974"/>
      <c r="P1033" s="974"/>
      <c r="Q1033" s="974"/>
      <c r="R1033" s="974"/>
      <c r="S1033" s="974"/>
      <c r="T1033" s="974"/>
      <c r="U1033" s="974"/>
      <c r="V1033" s="974"/>
      <c r="W1033" s="974"/>
      <c r="X1033" s="974"/>
      <c r="Y1033" s="974"/>
      <c r="Z1033" s="974"/>
      <c r="AA1033" s="974"/>
      <c r="AB1033" s="974"/>
      <c r="AC1033" s="974"/>
      <c r="AD1033" s="974"/>
      <c r="AE1033" s="974"/>
      <c r="AF1033" s="974"/>
      <c r="AG1033" s="974"/>
      <c r="AH1033" s="974"/>
      <c r="AI1033" s="974"/>
      <c r="AJ1033" s="974"/>
      <c r="AK1033" s="974"/>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 customHeight="1">
      <c r="A1034" s="1236" t="s">
        <v>131</v>
      </c>
      <c r="B1034" s="1236"/>
      <c r="C1034" s="352">
        <v>7</v>
      </c>
      <c r="D1034" s="974" t="s">
        <v>1589</v>
      </c>
      <c r="E1034" s="974"/>
      <c r="F1034" s="974"/>
      <c r="G1034" s="974"/>
      <c r="H1034" s="974"/>
      <c r="I1034" s="974"/>
      <c r="J1034" s="974"/>
      <c r="K1034" s="974"/>
      <c r="L1034" s="974"/>
      <c r="M1034" s="974"/>
      <c r="N1034" s="974"/>
      <c r="O1034" s="974"/>
      <c r="P1034" s="974"/>
      <c r="Q1034" s="974"/>
      <c r="R1034" s="974"/>
      <c r="S1034" s="974"/>
      <c r="T1034" s="974"/>
      <c r="U1034" s="974"/>
      <c r="V1034" s="974"/>
      <c r="W1034" s="974"/>
      <c r="X1034" s="974"/>
      <c r="Y1034" s="974"/>
      <c r="Z1034" s="974"/>
      <c r="AA1034" s="974"/>
      <c r="AB1034" s="974"/>
      <c r="AC1034" s="974"/>
      <c r="AD1034" s="974"/>
      <c r="AE1034" s="974"/>
      <c r="AF1034" s="974"/>
      <c r="AG1034" s="974"/>
      <c r="AH1034" s="974"/>
      <c r="AI1034" s="974"/>
      <c r="AJ1034" s="974"/>
      <c r="AK1034" s="974"/>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 customHeight="1">
      <c r="A1035" s="1"/>
      <c r="B1035" s="1"/>
      <c r="C1035" s="352"/>
      <c r="D1035" s="974"/>
      <c r="E1035" s="974"/>
      <c r="F1035" s="974"/>
      <c r="G1035" s="974"/>
      <c r="H1035" s="974"/>
      <c r="I1035" s="974"/>
      <c r="J1035" s="974"/>
      <c r="K1035" s="974"/>
      <c r="L1035" s="974"/>
      <c r="M1035" s="974"/>
      <c r="N1035" s="974"/>
      <c r="O1035" s="974"/>
      <c r="P1035" s="974"/>
      <c r="Q1035" s="974"/>
      <c r="R1035" s="974"/>
      <c r="S1035" s="974"/>
      <c r="T1035" s="974"/>
      <c r="U1035" s="974"/>
      <c r="V1035" s="974"/>
      <c r="W1035" s="974"/>
      <c r="X1035" s="974"/>
      <c r="Y1035" s="974"/>
      <c r="Z1035" s="974"/>
      <c r="AA1035" s="974"/>
      <c r="AB1035" s="974"/>
      <c r="AC1035" s="974"/>
      <c r="AD1035" s="974"/>
      <c r="AE1035" s="974"/>
      <c r="AF1035" s="974"/>
      <c r="AG1035" s="974"/>
      <c r="AH1035" s="974"/>
      <c r="AI1035" s="974"/>
      <c r="AJ1035" s="974"/>
      <c r="AK1035" s="974"/>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 customHeight="1">
      <c r="A1036" s="1"/>
      <c r="B1036" s="1"/>
      <c r="C1036" s="352"/>
      <c r="D1036" s="974"/>
      <c r="E1036" s="974"/>
      <c r="F1036" s="974"/>
      <c r="G1036" s="974"/>
      <c r="H1036" s="974"/>
      <c r="I1036" s="974"/>
      <c r="J1036" s="974"/>
      <c r="K1036" s="974"/>
      <c r="L1036" s="974"/>
      <c r="M1036" s="974"/>
      <c r="N1036" s="974"/>
      <c r="O1036" s="974"/>
      <c r="P1036" s="974"/>
      <c r="Q1036" s="974"/>
      <c r="R1036" s="974"/>
      <c r="S1036" s="974"/>
      <c r="T1036" s="974"/>
      <c r="U1036" s="974"/>
      <c r="V1036" s="974"/>
      <c r="W1036" s="974"/>
      <c r="X1036" s="974"/>
      <c r="Y1036" s="974"/>
      <c r="Z1036" s="974"/>
      <c r="AA1036" s="974"/>
      <c r="AB1036" s="974"/>
      <c r="AC1036" s="974"/>
      <c r="AD1036" s="974"/>
      <c r="AE1036" s="974"/>
      <c r="AF1036" s="974"/>
      <c r="AG1036" s="974"/>
      <c r="AH1036" s="974"/>
      <c r="AI1036" s="974"/>
      <c r="AJ1036" s="974"/>
      <c r="AK1036" s="974"/>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 customHeight="1">
      <c r="A1037" s="44"/>
      <c r="B1037" s="32"/>
      <c r="C1037" s="352"/>
      <c r="D1037" s="974"/>
      <c r="E1037" s="974"/>
      <c r="F1037" s="974"/>
      <c r="G1037" s="974"/>
      <c r="H1037" s="974"/>
      <c r="I1037" s="974"/>
      <c r="J1037" s="974"/>
      <c r="K1037" s="974"/>
      <c r="L1037" s="974"/>
      <c r="M1037" s="974"/>
      <c r="N1037" s="974"/>
      <c r="O1037" s="974"/>
      <c r="P1037" s="974"/>
      <c r="Q1037" s="974"/>
      <c r="R1037" s="974"/>
      <c r="S1037" s="974"/>
      <c r="T1037" s="974"/>
      <c r="U1037" s="974"/>
      <c r="V1037" s="974"/>
      <c r="W1037" s="974"/>
      <c r="X1037" s="974"/>
      <c r="Y1037" s="974"/>
      <c r="Z1037" s="974"/>
      <c r="AA1037" s="974"/>
      <c r="AB1037" s="974"/>
      <c r="AC1037" s="974"/>
      <c r="AD1037" s="974"/>
      <c r="AE1037" s="974"/>
      <c r="AF1037" s="974"/>
      <c r="AG1037" s="974"/>
      <c r="AH1037" s="974"/>
      <c r="AI1037" s="974"/>
      <c r="AJ1037" s="974"/>
      <c r="AK1037" s="974"/>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 customHeight="1">
      <c r="A1038" s="1236" t="s">
        <v>131</v>
      </c>
      <c r="B1038" s="1236"/>
      <c r="C1038" s="352">
        <v>8</v>
      </c>
      <c r="D1038" s="967" t="s">
        <v>2112</v>
      </c>
      <c r="E1038" s="974"/>
      <c r="F1038" s="974"/>
      <c r="G1038" s="974"/>
      <c r="H1038" s="974"/>
      <c r="I1038" s="974"/>
      <c r="J1038" s="974"/>
      <c r="K1038" s="974"/>
      <c r="L1038" s="974"/>
      <c r="M1038" s="974"/>
      <c r="N1038" s="974"/>
      <c r="O1038" s="974"/>
      <c r="P1038" s="974"/>
      <c r="Q1038" s="974"/>
      <c r="R1038" s="974"/>
      <c r="S1038" s="974"/>
      <c r="T1038" s="974"/>
      <c r="U1038" s="974"/>
      <c r="V1038" s="974"/>
      <c r="W1038" s="974"/>
      <c r="X1038" s="974"/>
      <c r="Y1038" s="974"/>
      <c r="Z1038" s="974"/>
      <c r="AA1038" s="974"/>
      <c r="AB1038" s="974"/>
      <c r="AC1038" s="974"/>
      <c r="AD1038" s="974"/>
      <c r="AE1038" s="974"/>
      <c r="AF1038" s="974"/>
      <c r="AG1038" s="974"/>
      <c r="AH1038" s="974"/>
      <c r="AI1038" s="974"/>
      <c r="AJ1038" s="974"/>
      <c r="AK1038" s="974"/>
    </row>
    <row r="1039" spans="1:97" ht="12.9" customHeight="1">
      <c r="A1039" s="1"/>
      <c r="B1039" s="1"/>
      <c r="C1039" s="352"/>
      <c r="D1039" s="974"/>
      <c r="E1039" s="974"/>
      <c r="F1039" s="974"/>
      <c r="G1039" s="974"/>
      <c r="H1039" s="974"/>
      <c r="I1039" s="974"/>
      <c r="J1039" s="974"/>
      <c r="K1039" s="974"/>
      <c r="L1039" s="974"/>
      <c r="M1039" s="974"/>
      <c r="N1039" s="974"/>
      <c r="O1039" s="974"/>
      <c r="P1039" s="974"/>
      <c r="Q1039" s="974"/>
      <c r="R1039" s="974"/>
      <c r="S1039" s="974"/>
      <c r="T1039" s="974"/>
      <c r="U1039" s="974"/>
      <c r="V1039" s="974"/>
      <c r="W1039" s="974"/>
      <c r="X1039" s="974"/>
      <c r="Y1039" s="974"/>
      <c r="Z1039" s="974"/>
      <c r="AA1039" s="974"/>
      <c r="AB1039" s="974"/>
      <c r="AC1039" s="974"/>
      <c r="AD1039" s="974"/>
      <c r="AE1039" s="974"/>
      <c r="AF1039" s="974"/>
      <c r="AG1039" s="974"/>
      <c r="AH1039" s="974"/>
      <c r="AI1039" s="974"/>
      <c r="AJ1039" s="974"/>
      <c r="AK1039" s="974"/>
    </row>
    <row r="1040" spans="1:97" ht="12.9" customHeight="1">
      <c r="A1040" s="1"/>
      <c r="B1040" s="1"/>
      <c r="C1040" s="352"/>
      <c r="D1040" s="974"/>
      <c r="E1040" s="974"/>
      <c r="F1040" s="974"/>
      <c r="G1040" s="974"/>
      <c r="H1040" s="974"/>
      <c r="I1040" s="974"/>
      <c r="J1040" s="974"/>
      <c r="K1040" s="974"/>
      <c r="L1040" s="974"/>
      <c r="M1040" s="974"/>
      <c r="N1040" s="974"/>
      <c r="O1040" s="974"/>
      <c r="P1040" s="974"/>
      <c r="Q1040" s="974"/>
      <c r="R1040" s="974"/>
      <c r="S1040" s="974"/>
      <c r="T1040" s="974"/>
      <c r="U1040" s="974"/>
      <c r="V1040" s="974"/>
      <c r="W1040" s="974"/>
      <c r="X1040" s="974"/>
      <c r="Y1040" s="974"/>
      <c r="Z1040" s="974"/>
      <c r="AA1040" s="974"/>
      <c r="AB1040" s="974"/>
      <c r="AC1040" s="974"/>
      <c r="AD1040" s="974"/>
      <c r="AE1040" s="974"/>
      <c r="AF1040" s="974"/>
      <c r="AG1040" s="974"/>
      <c r="AH1040" s="974"/>
      <c r="AI1040" s="974"/>
      <c r="AJ1040" s="974"/>
      <c r="AK1040" s="974"/>
    </row>
    <row r="1041" spans="1:38" ht="12.9" customHeight="1">
      <c r="A1041" s="44"/>
      <c r="B1041" s="32"/>
      <c r="C1041" s="352"/>
      <c r="D1041" s="974"/>
      <c r="E1041" s="974"/>
      <c r="F1041" s="974"/>
      <c r="G1041" s="974"/>
      <c r="H1041" s="974"/>
      <c r="I1041" s="974"/>
      <c r="J1041" s="974"/>
      <c r="K1041" s="974"/>
      <c r="L1041" s="974"/>
      <c r="M1041" s="974"/>
      <c r="N1041" s="974"/>
      <c r="O1041" s="974"/>
      <c r="P1041" s="974"/>
      <c r="Q1041" s="974"/>
      <c r="R1041" s="974"/>
      <c r="S1041" s="974"/>
      <c r="T1041" s="974"/>
      <c r="U1041" s="974"/>
      <c r="V1041" s="974"/>
      <c r="W1041" s="974"/>
      <c r="X1041" s="974"/>
      <c r="Y1041" s="974"/>
      <c r="Z1041" s="974"/>
      <c r="AA1041" s="974"/>
      <c r="AB1041" s="974"/>
      <c r="AC1041" s="974"/>
      <c r="AD1041" s="974"/>
      <c r="AE1041" s="974"/>
      <c r="AF1041" s="974"/>
      <c r="AG1041" s="974"/>
      <c r="AH1041" s="974"/>
      <c r="AI1041" s="974"/>
      <c r="AJ1041" s="974"/>
      <c r="AK1041" s="974"/>
    </row>
    <row r="1042" spans="1:38" ht="12.9" customHeight="1">
      <c r="A1042" s="1522" t="s">
        <v>131</v>
      </c>
      <c r="B1042" s="1522"/>
      <c r="C1042" s="352">
        <v>9</v>
      </c>
      <c r="D1042" s="967" t="s">
        <v>1588</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row>
    <row r="1043" spans="1:38" ht="12.9" customHeight="1">
      <c r="A1043" s="44"/>
      <c r="B1043" s="32"/>
      <c r="C1043" s="35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row>
    <row r="1044" spans="1:38" ht="12.9" customHeight="1">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row>
    <row r="1045" spans="1:38" ht="12.9"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8" fitToHeight="0"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3" workbookViewId="0">
      <selection activeCell="B68" sqref="A68:XFD68"/>
    </sheetView>
  </sheetViews>
  <sheetFormatPr defaultColWidth="8.88671875" defaultRowHeight="12" zeroHeight="1"/>
  <cols>
    <col min="1" max="1" width="32.5546875" style="489" customWidth="1"/>
    <col min="2" max="12" width="12.109375" style="487" customWidth="1"/>
    <col min="13" max="17" width="11.44140625" style="487" customWidth="1"/>
    <col min="18" max="18" width="12.5546875" style="487" customWidth="1"/>
    <col min="19" max="20" width="12.109375" style="487" customWidth="1"/>
    <col min="21" max="21" width="0.44140625" style="488" customWidth="1"/>
    <col min="22" max="16384" width="8.88671875" style="487"/>
  </cols>
  <sheetData>
    <row r="1" spans="1:21" s="200" customFormat="1" ht="13.8">
      <c r="A1" s="264" t="s">
        <v>140</v>
      </c>
      <c r="B1" s="227"/>
      <c r="C1" s="227"/>
      <c r="D1" s="227"/>
      <c r="E1" s="228"/>
      <c r="F1" s="1572" t="s">
        <v>194</v>
      </c>
      <c r="G1" s="1573"/>
      <c r="H1" s="1573"/>
      <c r="I1" s="1573"/>
      <c r="J1" s="1573"/>
      <c r="K1" s="1573"/>
      <c r="L1" s="1573"/>
      <c r="M1" s="1573"/>
      <c r="N1" s="1573"/>
      <c r="O1" s="1573"/>
      <c r="P1" s="1573"/>
      <c r="Q1" s="1573"/>
      <c r="R1" s="1574"/>
      <c r="S1" s="202"/>
      <c r="T1" s="201"/>
      <c r="U1" s="203"/>
    </row>
    <row r="2" spans="1:21" s="232" customFormat="1" ht="60" customHeight="1">
      <c r="A2" s="231"/>
      <c r="B2" s="232" t="s">
        <v>834</v>
      </c>
      <c r="C2" s="232" t="s">
        <v>536</v>
      </c>
      <c r="D2" s="232" t="s">
        <v>535</v>
      </c>
      <c r="E2" s="232" t="s">
        <v>835</v>
      </c>
      <c r="F2" s="233" t="str">
        <f>Application!B618&amp;Application!C618</f>
        <v>1)Perm. Loan-California Community Reinvestment Corporation</v>
      </c>
      <c r="G2" s="233" t="str">
        <f>Application!B619&amp;Application!C619</f>
        <v>2)County of San Mateo AHF R.7 Loan</v>
      </c>
      <c r="H2" s="233" t="str">
        <f>Application!B620&amp;Application!C620</f>
        <v>3)City of Belmont Residual Receipts Loan</v>
      </c>
      <c r="I2" s="233" t="str">
        <f>Application!B621&amp;Application!C621</f>
        <v>4)County of San Mateo AHF R.6 Loan</v>
      </c>
      <c r="J2" s="233" t="str">
        <f>Application!B622&amp;Application!C622</f>
        <v>5)City of Belmont Land Donation Value</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ht="11.4">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71</v>
      </c>
      <c r="B4" s="240">
        <f>SUM(C4+D4)</f>
        <v>4000000</v>
      </c>
      <c r="C4" s="241">
        <v>4000000</v>
      </c>
      <c r="D4" s="241"/>
      <c r="E4" s="241">
        <f>B4-SUM(F4:Q4)</f>
        <v>0</v>
      </c>
      <c r="F4" s="241"/>
      <c r="G4" s="241"/>
      <c r="H4" s="241"/>
      <c r="I4" s="241"/>
      <c r="J4" s="241">
        <v>4000000</v>
      </c>
      <c r="K4" s="241"/>
      <c r="L4" s="241"/>
      <c r="M4" s="241"/>
      <c r="N4" s="241"/>
      <c r="O4" s="241"/>
      <c r="P4" s="241"/>
      <c r="Q4" s="241"/>
      <c r="R4" s="241">
        <f>C4</f>
        <v>4000000</v>
      </c>
      <c r="S4" s="242"/>
      <c r="T4" s="242"/>
      <c r="U4" s="237"/>
    </row>
    <row r="5" spans="1:21" s="238" customFormat="1" ht="13.2">
      <c r="A5" s="300" t="s">
        <v>72</v>
      </c>
      <c r="B5" s="240">
        <f>SUM(C5+D5)</f>
        <v>219214</v>
      </c>
      <c r="C5" s="241">
        <v>219214</v>
      </c>
      <c r="D5" s="241"/>
      <c r="E5" s="241">
        <f>B5-SUM(F5:Q5)</f>
        <v>219214</v>
      </c>
      <c r="F5" s="241"/>
      <c r="G5" s="241"/>
      <c r="H5" s="241"/>
      <c r="I5" s="241"/>
      <c r="J5" s="241"/>
      <c r="K5" s="241"/>
      <c r="L5" s="241"/>
      <c r="M5" s="241"/>
      <c r="N5" s="241"/>
      <c r="O5" s="241"/>
      <c r="P5" s="241"/>
      <c r="Q5" s="241"/>
      <c r="R5" s="241">
        <f>SUM(E5:Q5)</f>
        <v>219214</v>
      </c>
      <c r="S5" s="242"/>
      <c r="T5" s="242"/>
      <c r="U5" s="237"/>
    </row>
    <row r="6" spans="1:21" s="238" customFormat="1" ht="11.4">
      <c r="A6" s="239" t="s">
        <v>363</v>
      </c>
      <c r="B6" s="240">
        <f>SUM(C6+D6)</f>
        <v>30000</v>
      </c>
      <c r="C6" s="241">
        <v>30000</v>
      </c>
      <c r="D6" s="241"/>
      <c r="E6" s="241">
        <f>B6-SUM(F6:Q6)</f>
        <v>21720.5</v>
      </c>
      <c r="F6" s="241"/>
      <c r="G6" s="241"/>
      <c r="H6" s="241"/>
      <c r="I6" s="241">
        <v>8279.5</v>
      </c>
      <c r="J6" s="241"/>
      <c r="K6" s="241"/>
      <c r="L6" s="241"/>
      <c r="M6" s="241"/>
      <c r="N6" s="241"/>
      <c r="O6" s="241"/>
      <c r="P6" s="241"/>
      <c r="Q6" s="241"/>
      <c r="R6" s="241">
        <f>SUM(E6:Q6)</f>
        <v>30000</v>
      </c>
      <c r="S6" s="242"/>
      <c r="T6" s="242"/>
      <c r="U6" s="237"/>
    </row>
    <row r="7" spans="1:21" s="238" customFormat="1" ht="11.4">
      <c r="A7" s="239" t="s">
        <v>295</v>
      </c>
      <c r="B7" s="240">
        <f>SUM(C7+D7)</f>
        <v>0</v>
      </c>
      <c r="C7" s="241"/>
      <c r="D7" s="241"/>
      <c r="E7" s="241">
        <f>B7-SUM(F7:Q7)</f>
        <v>0</v>
      </c>
      <c r="F7" s="241"/>
      <c r="G7" s="241"/>
      <c r="H7" s="241"/>
      <c r="I7" s="241"/>
      <c r="J7" s="241"/>
      <c r="K7" s="241"/>
      <c r="L7" s="241"/>
      <c r="M7" s="241"/>
      <c r="N7" s="241"/>
      <c r="O7" s="241"/>
      <c r="P7" s="241"/>
      <c r="Q7" s="241"/>
      <c r="R7" s="241">
        <f>SUM(E7:Q7)</f>
        <v>0</v>
      </c>
      <c r="S7" s="242"/>
      <c r="T7" s="242"/>
      <c r="U7" s="237"/>
    </row>
    <row r="8" spans="1:21" s="238" customFormat="1" ht="13.8">
      <c r="A8" s="301" t="s">
        <v>738</v>
      </c>
      <c r="B8" s="240">
        <f>SUM(C8:D8)</f>
        <v>4249214</v>
      </c>
      <c r="C8" s="240">
        <f t="shared" ref="C8:R8" si="0">SUM(C4:C7)</f>
        <v>4249214</v>
      </c>
      <c r="D8" s="240">
        <f t="shared" si="0"/>
        <v>0</v>
      </c>
      <c r="E8" s="240">
        <f t="shared" si="0"/>
        <v>240934.5</v>
      </c>
      <c r="F8" s="240">
        <f t="shared" si="0"/>
        <v>0</v>
      </c>
      <c r="G8" s="240">
        <f t="shared" si="0"/>
        <v>0</v>
      </c>
      <c r="H8" s="240">
        <f t="shared" si="0"/>
        <v>0</v>
      </c>
      <c r="I8" s="240">
        <f t="shared" si="0"/>
        <v>8279.5</v>
      </c>
      <c r="J8" s="240">
        <f t="shared" si="0"/>
        <v>4000000</v>
      </c>
      <c r="K8" s="240">
        <f t="shared" si="0"/>
        <v>0</v>
      </c>
      <c r="L8" s="240">
        <f t="shared" si="0"/>
        <v>0</v>
      </c>
      <c r="M8" s="240">
        <f t="shared" si="0"/>
        <v>0</v>
      </c>
      <c r="N8" s="240">
        <f t="shared" si="0"/>
        <v>0</v>
      </c>
      <c r="O8" s="240">
        <f t="shared" si="0"/>
        <v>0</v>
      </c>
      <c r="P8" s="240">
        <f t="shared" si="0"/>
        <v>0</v>
      </c>
      <c r="Q8" s="240">
        <f t="shared" si="0"/>
        <v>0</v>
      </c>
      <c r="R8" s="240">
        <f t="shared" si="0"/>
        <v>4249214</v>
      </c>
      <c r="S8" s="242"/>
      <c r="T8" s="242"/>
      <c r="U8" s="237"/>
    </row>
    <row r="9" spans="1:21" s="238" customFormat="1" ht="11.4">
      <c r="A9" s="239" t="s">
        <v>1791</v>
      </c>
      <c r="B9" s="240">
        <f>SUM(C9+D9)</f>
        <v>0</v>
      </c>
      <c r="C9" s="241"/>
      <c r="D9" s="241"/>
      <c r="E9" s="241">
        <f>B9-SUM(F9:Q9)</f>
        <v>0</v>
      </c>
      <c r="F9" s="241"/>
      <c r="G9" s="241"/>
      <c r="H9" s="241"/>
      <c r="I9" s="241"/>
      <c r="J9" s="241"/>
      <c r="K9" s="241"/>
      <c r="L9" s="241"/>
      <c r="M9" s="241"/>
      <c r="N9" s="241"/>
      <c r="O9" s="241"/>
      <c r="P9" s="241"/>
      <c r="Q9" s="241"/>
      <c r="R9" s="241">
        <f>C9</f>
        <v>0</v>
      </c>
      <c r="S9" s="242"/>
      <c r="T9" s="241"/>
      <c r="U9" s="237"/>
    </row>
    <row r="10" spans="1:21" s="238" customFormat="1" ht="13.2">
      <c r="A10" s="300" t="s">
        <v>73</v>
      </c>
      <c r="B10" s="240">
        <f>SUM(C10+D10)</f>
        <v>200000</v>
      </c>
      <c r="C10" s="241">
        <v>200000</v>
      </c>
      <c r="D10" s="241"/>
      <c r="E10" s="241">
        <f>B10-SUM(F10:Q10)</f>
        <v>200000</v>
      </c>
      <c r="F10" s="241"/>
      <c r="G10" s="241"/>
      <c r="H10" s="241"/>
      <c r="I10" s="241"/>
      <c r="J10" s="241"/>
      <c r="K10" s="241"/>
      <c r="L10" s="241"/>
      <c r="M10" s="241"/>
      <c r="N10" s="241"/>
      <c r="O10" s="241"/>
      <c r="P10" s="241"/>
      <c r="Q10" s="241"/>
      <c r="R10" s="241">
        <f>SUM(E10:Q10)</f>
        <v>200000</v>
      </c>
      <c r="S10" s="241">
        <f>C10</f>
        <v>200000</v>
      </c>
      <c r="T10" s="241"/>
      <c r="U10" s="237"/>
    </row>
    <row r="11" spans="1:21" s="238" customFormat="1">
      <c r="A11" s="243" t="s">
        <v>615</v>
      </c>
      <c r="B11" s="240">
        <f>SUM(C11:D11)</f>
        <v>200000</v>
      </c>
      <c r="C11" s="240">
        <f t="shared" ref="C11:T11" si="1">SUM(C9:C10)</f>
        <v>200000</v>
      </c>
      <c r="D11" s="240">
        <f t="shared" si="1"/>
        <v>0</v>
      </c>
      <c r="E11" s="240">
        <f t="shared" si="1"/>
        <v>200000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200000</v>
      </c>
      <c r="S11" s="242"/>
      <c r="T11" s="240">
        <f t="shared" si="1"/>
        <v>0</v>
      </c>
      <c r="U11" s="237"/>
    </row>
    <row r="12" spans="1:21" s="238" customFormat="1">
      <c r="A12" s="243" t="s">
        <v>745</v>
      </c>
      <c r="B12" s="240">
        <f t="shared" ref="B12:R12" si="2">SUM(B8+B11)</f>
        <v>4449214</v>
      </c>
      <c r="C12" s="240">
        <f t="shared" si="2"/>
        <v>4449214</v>
      </c>
      <c r="D12" s="240">
        <f t="shared" si="2"/>
        <v>0</v>
      </c>
      <c r="E12" s="240">
        <f t="shared" si="2"/>
        <v>440934.5</v>
      </c>
      <c r="F12" s="240">
        <f t="shared" si="2"/>
        <v>0</v>
      </c>
      <c r="G12" s="240">
        <f t="shared" si="2"/>
        <v>0</v>
      </c>
      <c r="H12" s="240">
        <f t="shared" si="2"/>
        <v>0</v>
      </c>
      <c r="I12" s="240">
        <f t="shared" si="2"/>
        <v>8279.5</v>
      </c>
      <c r="J12" s="240">
        <f t="shared" si="2"/>
        <v>4000000</v>
      </c>
      <c r="K12" s="240">
        <f t="shared" si="2"/>
        <v>0</v>
      </c>
      <c r="L12" s="240">
        <f t="shared" si="2"/>
        <v>0</v>
      </c>
      <c r="M12" s="240">
        <f t="shared" si="2"/>
        <v>0</v>
      </c>
      <c r="N12" s="240">
        <f t="shared" si="2"/>
        <v>0</v>
      </c>
      <c r="O12" s="240">
        <f t="shared" si="2"/>
        <v>0</v>
      </c>
      <c r="P12" s="240">
        <f t="shared" si="2"/>
        <v>0</v>
      </c>
      <c r="Q12" s="240">
        <f t="shared" si="2"/>
        <v>0</v>
      </c>
      <c r="R12" s="240">
        <f t="shared" si="2"/>
        <v>4449214</v>
      </c>
      <c r="S12" s="242"/>
      <c r="T12" s="242"/>
      <c r="U12" s="237"/>
    </row>
    <row r="13" spans="1:21" s="238" customFormat="1" ht="11.4">
      <c r="A13" s="461" t="s">
        <v>1155</v>
      </c>
      <c r="B13" s="240">
        <f>SUM(C13+D13)</f>
        <v>30000</v>
      </c>
      <c r="C13" s="241">
        <v>30000</v>
      </c>
      <c r="D13" s="241"/>
      <c r="E13" s="241">
        <f>B13-SUM(F13:Q13)</f>
        <v>22500</v>
      </c>
      <c r="F13" s="241"/>
      <c r="G13" s="241"/>
      <c r="H13" s="241"/>
      <c r="I13" s="241">
        <v>7500</v>
      </c>
      <c r="J13" s="241"/>
      <c r="K13" s="241"/>
      <c r="L13" s="241"/>
      <c r="M13" s="241"/>
      <c r="N13" s="241"/>
      <c r="O13" s="241"/>
      <c r="P13" s="241"/>
      <c r="Q13" s="241"/>
      <c r="R13" s="241">
        <f>SUM(E13:Q13)</f>
        <v>30000</v>
      </c>
      <c r="S13" s="241">
        <v>0</v>
      </c>
      <c r="T13" s="241"/>
      <c r="U13" s="237"/>
    </row>
    <row r="14" spans="1:21" s="238" customFormat="1" ht="22.8">
      <c r="A14" s="239" t="s">
        <v>1187</v>
      </c>
      <c r="B14" s="240">
        <f>SUM(C14+D14)</f>
        <v>0</v>
      </c>
      <c r="C14" s="241"/>
      <c r="D14" s="241"/>
      <c r="E14" s="241"/>
      <c r="F14" s="241"/>
      <c r="G14" s="241"/>
      <c r="H14" s="241"/>
      <c r="I14" s="241"/>
      <c r="J14" s="241"/>
      <c r="K14" s="241"/>
      <c r="L14" s="241"/>
      <c r="M14" s="241"/>
      <c r="N14" s="241"/>
      <c r="O14" s="241"/>
      <c r="P14" s="241"/>
      <c r="Q14" s="241"/>
      <c r="R14" s="241">
        <f>SUM(E14:Q14)</f>
        <v>0</v>
      </c>
      <c r="S14" s="241">
        <f>B14</f>
        <v>0</v>
      </c>
      <c r="T14" s="241"/>
      <c r="U14" s="237"/>
    </row>
    <row r="15" spans="1:21" s="238" customFormat="1" ht="11.4">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f t="shared" ref="S17:S25" si="4">B17</f>
        <v>0</v>
      </c>
      <c r="T17" s="241"/>
      <c r="U17" s="237"/>
    </row>
    <row r="18" spans="1:21" s="238" customFormat="1" ht="11.4">
      <c r="A18" s="239" t="s">
        <v>953</v>
      </c>
      <c r="B18" s="240">
        <f t="shared" si="3"/>
        <v>0</v>
      </c>
      <c r="C18" s="241"/>
      <c r="D18" s="241"/>
      <c r="E18" s="241"/>
      <c r="F18" s="241"/>
      <c r="G18" s="241"/>
      <c r="H18" s="241"/>
      <c r="I18" s="241"/>
      <c r="J18" s="241"/>
      <c r="K18" s="241"/>
      <c r="L18" s="241"/>
      <c r="M18" s="241"/>
      <c r="N18" s="241"/>
      <c r="O18" s="241"/>
      <c r="P18" s="241"/>
      <c r="Q18" s="241"/>
      <c r="R18" s="241">
        <f>SUM(E18:Q18)</f>
        <v>0</v>
      </c>
      <c r="S18" s="241">
        <f t="shared" si="4"/>
        <v>0</v>
      </c>
      <c r="T18" s="241"/>
      <c r="U18" s="237"/>
    </row>
    <row r="19" spans="1:21" s="238" customFormat="1" ht="11.4">
      <c r="A19" s="239" t="s">
        <v>954</v>
      </c>
      <c r="B19" s="240">
        <f t="shared" si="3"/>
        <v>0</v>
      </c>
      <c r="C19" s="241"/>
      <c r="D19" s="241"/>
      <c r="E19" s="241"/>
      <c r="F19" s="241"/>
      <c r="G19" s="241"/>
      <c r="H19" s="241"/>
      <c r="I19" s="241"/>
      <c r="J19" s="241"/>
      <c r="K19" s="241"/>
      <c r="L19" s="241"/>
      <c r="M19" s="241"/>
      <c r="N19" s="241"/>
      <c r="O19" s="241"/>
      <c r="P19" s="241"/>
      <c r="Q19" s="241"/>
      <c r="R19" s="241">
        <f>SUM(E19:Q19)</f>
        <v>0</v>
      </c>
      <c r="S19" s="241">
        <f t="shared" si="4"/>
        <v>0</v>
      </c>
      <c r="T19" s="241"/>
      <c r="U19" s="237"/>
    </row>
    <row r="20" spans="1:21" s="238" customFormat="1" ht="11.4">
      <c r="A20" s="239" t="s">
        <v>955</v>
      </c>
      <c r="B20" s="240">
        <f t="shared" si="3"/>
        <v>0</v>
      </c>
      <c r="C20" s="241"/>
      <c r="D20" s="241"/>
      <c r="E20" s="241"/>
      <c r="F20" s="241"/>
      <c r="G20" s="241"/>
      <c r="H20" s="241"/>
      <c r="I20" s="241"/>
      <c r="J20" s="241"/>
      <c r="K20" s="241"/>
      <c r="L20" s="241"/>
      <c r="M20" s="241"/>
      <c r="N20" s="241"/>
      <c r="O20" s="241"/>
      <c r="P20" s="241"/>
      <c r="Q20" s="241"/>
      <c r="R20" s="241">
        <f t="shared" ref="R20:R27" si="5">SUM(E20:Q20)</f>
        <v>0</v>
      </c>
      <c r="S20" s="241">
        <f t="shared" si="4"/>
        <v>0</v>
      </c>
      <c r="T20" s="241"/>
      <c r="U20" s="237"/>
    </row>
    <row r="21" spans="1:21" s="238" customFormat="1" ht="11.4">
      <c r="A21" s="239" t="s">
        <v>956</v>
      </c>
      <c r="B21" s="240">
        <f t="shared" si="3"/>
        <v>0</v>
      </c>
      <c r="C21" s="241"/>
      <c r="D21" s="241"/>
      <c r="E21" s="241"/>
      <c r="F21" s="241"/>
      <c r="G21" s="241"/>
      <c r="H21" s="241"/>
      <c r="I21" s="241"/>
      <c r="J21" s="241"/>
      <c r="K21" s="241"/>
      <c r="L21" s="241"/>
      <c r="M21" s="241"/>
      <c r="N21" s="241"/>
      <c r="O21" s="241"/>
      <c r="P21" s="241"/>
      <c r="Q21" s="241"/>
      <c r="R21" s="241">
        <f t="shared" si="5"/>
        <v>0</v>
      </c>
      <c r="S21" s="241">
        <f t="shared" si="4"/>
        <v>0</v>
      </c>
      <c r="T21" s="241"/>
      <c r="U21" s="237"/>
    </row>
    <row r="22" spans="1:21" s="238" customFormat="1" ht="11.4">
      <c r="A22" s="239" t="s">
        <v>957</v>
      </c>
      <c r="B22" s="240">
        <f t="shared" si="3"/>
        <v>0</v>
      </c>
      <c r="C22" s="241"/>
      <c r="D22" s="241"/>
      <c r="E22" s="241"/>
      <c r="F22" s="241"/>
      <c r="G22" s="241"/>
      <c r="H22" s="241"/>
      <c r="I22" s="241"/>
      <c r="J22" s="241"/>
      <c r="K22" s="241"/>
      <c r="L22" s="241"/>
      <c r="M22" s="241"/>
      <c r="N22" s="241"/>
      <c r="O22" s="241"/>
      <c r="P22" s="241"/>
      <c r="Q22" s="241"/>
      <c r="R22" s="241">
        <f t="shared" si="5"/>
        <v>0</v>
      </c>
      <c r="S22" s="241">
        <f t="shared" si="4"/>
        <v>0</v>
      </c>
      <c r="T22" s="241"/>
      <c r="U22" s="237"/>
    </row>
    <row r="23" spans="1:21" s="238" customFormat="1" ht="11.4">
      <c r="A23" s="239" t="s">
        <v>958</v>
      </c>
      <c r="B23" s="240">
        <f t="shared" si="3"/>
        <v>0</v>
      </c>
      <c r="C23" s="241"/>
      <c r="D23" s="241"/>
      <c r="E23" s="241"/>
      <c r="F23" s="241"/>
      <c r="G23" s="241"/>
      <c r="H23" s="241"/>
      <c r="I23" s="241"/>
      <c r="J23" s="241"/>
      <c r="K23" s="241"/>
      <c r="L23" s="241"/>
      <c r="M23" s="241"/>
      <c r="N23" s="241"/>
      <c r="O23" s="241"/>
      <c r="P23" s="241"/>
      <c r="Q23" s="241"/>
      <c r="R23" s="241">
        <f t="shared" si="5"/>
        <v>0</v>
      </c>
      <c r="S23" s="241">
        <f t="shared" si="4"/>
        <v>0</v>
      </c>
      <c r="T23" s="241"/>
      <c r="U23" s="237"/>
    </row>
    <row r="24" spans="1:21" s="238" customFormat="1" ht="11.4">
      <c r="A24" s="250" t="s">
        <v>2046</v>
      </c>
      <c r="B24" s="240">
        <f t="shared" si="3"/>
        <v>0</v>
      </c>
      <c r="C24" s="241"/>
      <c r="D24" s="241"/>
      <c r="E24" s="241"/>
      <c r="F24" s="241"/>
      <c r="G24" s="241"/>
      <c r="H24" s="241"/>
      <c r="I24" s="241"/>
      <c r="J24" s="241"/>
      <c r="K24" s="241"/>
      <c r="L24" s="241"/>
      <c r="M24" s="241"/>
      <c r="N24" s="241"/>
      <c r="O24" s="241"/>
      <c r="P24" s="241"/>
      <c r="Q24" s="241"/>
      <c r="R24" s="241">
        <f t="shared" si="5"/>
        <v>0</v>
      </c>
      <c r="S24" s="241">
        <f t="shared" si="4"/>
        <v>0</v>
      </c>
      <c r="T24" s="241"/>
      <c r="U24" s="237"/>
    </row>
    <row r="25" spans="1:21" s="238" customFormat="1" ht="11.4">
      <c r="A25" s="246" t="s">
        <v>562</v>
      </c>
      <c r="B25" s="240">
        <f t="shared" si="3"/>
        <v>0</v>
      </c>
      <c r="C25" s="241"/>
      <c r="D25" s="241"/>
      <c r="E25" s="241"/>
      <c r="F25" s="241"/>
      <c r="G25" s="241"/>
      <c r="H25" s="241"/>
      <c r="I25" s="241"/>
      <c r="J25" s="241"/>
      <c r="K25" s="241"/>
      <c r="L25" s="241"/>
      <c r="M25" s="241"/>
      <c r="N25" s="241"/>
      <c r="O25" s="241"/>
      <c r="P25" s="241"/>
      <c r="Q25" s="241"/>
      <c r="R25" s="241">
        <f t="shared" si="5"/>
        <v>0</v>
      </c>
      <c r="S25" s="241">
        <f t="shared" si="4"/>
        <v>0</v>
      </c>
      <c r="T25" s="241"/>
      <c r="U25" s="237"/>
    </row>
    <row r="26" spans="1:21" s="238" customFormat="1">
      <c r="A26" s="243" t="s">
        <v>235</v>
      </c>
      <c r="B26" s="240">
        <f t="shared" si="3"/>
        <v>0</v>
      </c>
      <c r="C26" s="240">
        <f>SUM(C17:C25)</f>
        <v>0</v>
      </c>
      <c r="D26" s="240">
        <f>SUM(D17:D25)</f>
        <v>0</v>
      </c>
      <c r="E26" s="240">
        <f>SUM(E17:E25)</f>
        <v>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0</v>
      </c>
      <c r="S26" s="244">
        <f t="shared" si="6"/>
        <v>0</v>
      </c>
      <c r="T26" s="244">
        <f t="shared" si="6"/>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5"/>
        <v>0</v>
      </c>
      <c r="S27" s="241"/>
      <c r="T27" s="241"/>
      <c r="U27" s="237"/>
    </row>
    <row r="28" spans="1:21" s="238" customFormat="1" ht="11.4">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952</v>
      </c>
      <c r="B29" s="240">
        <f t="shared" ref="B29:B38" si="7">SUM(C29+D29)</f>
        <v>2378573</v>
      </c>
      <c r="C29" s="241">
        <f>2578573-C10</f>
        <v>2378573</v>
      </c>
      <c r="D29" s="241"/>
      <c r="E29" s="241">
        <f t="shared" ref="E29:E37" si="8">B29-SUM(F29:Q29)</f>
        <v>2378573</v>
      </c>
      <c r="F29" s="241"/>
      <c r="G29" s="241"/>
      <c r="H29" s="241"/>
      <c r="I29" s="241"/>
      <c r="J29" s="241"/>
      <c r="K29" s="241"/>
      <c r="L29" s="241"/>
      <c r="M29" s="241"/>
      <c r="N29" s="241"/>
      <c r="O29" s="241"/>
      <c r="P29" s="241"/>
      <c r="Q29" s="241"/>
      <c r="R29" s="241">
        <f t="shared" ref="R29:R37" si="9">SUM(E29:Q29)</f>
        <v>2378573</v>
      </c>
      <c r="S29" s="241">
        <f t="shared" ref="S29:S37" si="10">B29</f>
        <v>2378573</v>
      </c>
      <c r="T29" s="241"/>
      <c r="U29" s="237"/>
    </row>
    <row r="30" spans="1:21" s="238" customFormat="1" ht="11.4">
      <c r="A30" s="239" t="s">
        <v>953</v>
      </c>
      <c r="B30" s="240">
        <f t="shared" si="7"/>
        <v>23503809</v>
      </c>
      <c r="C30" s="241">
        <f>23503809</f>
        <v>23503809</v>
      </c>
      <c r="D30" s="241"/>
      <c r="E30" s="241">
        <f>B30-SUM(F30:Q30)</f>
        <v>14541809</v>
      </c>
      <c r="F30" s="241">
        <v>6562000</v>
      </c>
      <c r="G30" s="241">
        <v>1400000</v>
      </c>
      <c r="H30" s="241">
        <v>1000000</v>
      </c>
      <c r="I30" s="241"/>
      <c r="J30" s="241"/>
      <c r="K30" s="241"/>
      <c r="L30" s="241"/>
      <c r="M30" s="241"/>
      <c r="N30" s="241"/>
      <c r="O30" s="241"/>
      <c r="P30" s="241"/>
      <c r="Q30" s="241"/>
      <c r="R30" s="241">
        <f>SUM(E30:Q30)</f>
        <v>23503809</v>
      </c>
      <c r="S30" s="241">
        <f t="shared" si="10"/>
        <v>23503809</v>
      </c>
      <c r="T30" s="241"/>
      <c r="U30" s="237"/>
    </row>
    <row r="31" spans="1:21" s="238" customFormat="1" ht="11.4">
      <c r="A31" s="239" t="s">
        <v>954</v>
      </c>
      <c r="B31" s="240">
        <f t="shared" si="7"/>
        <v>2211903</v>
      </c>
      <c r="C31" s="241">
        <v>2211903</v>
      </c>
      <c r="D31" s="241"/>
      <c r="E31" s="241">
        <f t="shared" si="8"/>
        <v>2211903</v>
      </c>
      <c r="F31" s="241"/>
      <c r="G31" s="241"/>
      <c r="H31" s="241"/>
      <c r="I31" s="241"/>
      <c r="J31" s="241"/>
      <c r="K31" s="241"/>
      <c r="L31" s="241"/>
      <c r="M31" s="241"/>
      <c r="N31" s="241"/>
      <c r="O31" s="241"/>
      <c r="P31" s="241"/>
      <c r="Q31" s="241"/>
      <c r="R31" s="241">
        <f t="shared" si="9"/>
        <v>2211903</v>
      </c>
      <c r="S31" s="241">
        <f t="shared" si="10"/>
        <v>2211903</v>
      </c>
      <c r="T31" s="241"/>
      <c r="U31" s="237"/>
    </row>
    <row r="32" spans="1:21" s="238" customFormat="1" ht="11.4">
      <c r="A32" s="239" t="s">
        <v>955</v>
      </c>
      <c r="B32" s="240">
        <f t="shared" si="7"/>
        <v>624665.5</v>
      </c>
      <c r="C32" s="241">
        <f>1249331/2</f>
        <v>624665.5</v>
      </c>
      <c r="D32" s="241"/>
      <c r="E32" s="241">
        <f t="shared" si="8"/>
        <v>624665.5</v>
      </c>
      <c r="F32" s="241"/>
      <c r="G32" s="241"/>
      <c r="H32" s="241"/>
      <c r="I32" s="241"/>
      <c r="J32" s="241"/>
      <c r="K32" s="241"/>
      <c r="L32" s="241"/>
      <c r="M32" s="241"/>
      <c r="N32" s="241"/>
      <c r="O32" s="241"/>
      <c r="P32" s="241"/>
      <c r="Q32" s="241"/>
      <c r="R32" s="241">
        <f t="shared" si="9"/>
        <v>624665.5</v>
      </c>
      <c r="S32" s="241">
        <f t="shared" si="10"/>
        <v>624665.5</v>
      </c>
      <c r="T32" s="241"/>
      <c r="U32" s="237"/>
    </row>
    <row r="33" spans="1:21" s="238" customFormat="1" ht="11.4">
      <c r="A33" s="239" t="s">
        <v>956</v>
      </c>
      <c r="B33" s="240">
        <f t="shared" si="7"/>
        <v>624665.5</v>
      </c>
      <c r="C33" s="241">
        <f>1249331/2</f>
        <v>624665.5</v>
      </c>
      <c r="D33" s="241"/>
      <c r="E33" s="241">
        <f t="shared" si="8"/>
        <v>624665.5</v>
      </c>
      <c r="F33" s="241"/>
      <c r="G33" s="241"/>
      <c r="H33" s="241"/>
      <c r="I33" s="241"/>
      <c r="J33" s="241"/>
      <c r="K33" s="241"/>
      <c r="L33" s="241"/>
      <c r="M33" s="241"/>
      <c r="N33" s="241"/>
      <c r="O33" s="241"/>
      <c r="P33" s="241"/>
      <c r="Q33" s="241"/>
      <c r="R33" s="241">
        <f t="shared" si="9"/>
        <v>624665.5</v>
      </c>
      <c r="S33" s="241">
        <f t="shared" si="10"/>
        <v>624665.5</v>
      </c>
      <c r="T33" s="241"/>
      <c r="U33" s="237"/>
    </row>
    <row r="34" spans="1:21" s="238" customFormat="1" ht="11.4">
      <c r="A34" s="239" t="s">
        <v>957</v>
      </c>
      <c r="B34" s="240">
        <f t="shared" si="7"/>
        <v>0</v>
      </c>
      <c r="C34" s="241"/>
      <c r="D34" s="241"/>
      <c r="E34" s="241">
        <f t="shared" si="8"/>
        <v>0</v>
      </c>
      <c r="F34" s="241"/>
      <c r="G34" s="241"/>
      <c r="H34" s="241"/>
      <c r="I34" s="241"/>
      <c r="J34" s="241"/>
      <c r="K34" s="241"/>
      <c r="L34" s="241"/>
      <c r="M34" s="241"/>
      <c r="N34" s="241"/>
      <c r="O34" s="241"/>
      <c r="P34" s="241"/>
      <c r="Q34" s="241"/>
      <c r="R34" s="241">
        <f t="shared" si="9"/>
        <v>0</v>
      </c>
      <c r="S34" s="241">
        <f t="shared" si="10"/>
        <v>0</v>
      </c>
      <c r="T34" s="241"/>
      <c r="U34" s="237"/>
    </row>
    <row r="35" spans="1:21" s="238" customFormat="1" ht="11.4">
      <c r="A35" s="239" t="s">
        <v>958</v>
      </c>
      <c r="B35" s="240">
        <f t="shared" si="7"/>
        <v>522090</v>
      </c>
      <c r="C35" s="241">
        <v>522090</v>
      </c>
      <c r="D35" s="241"/>
      <c r="E35" s="241">
        <f t="shared" si="8"/>
        <v>522090</v>
      </c>
      <c r="F35" s="241"/>
      <c r="G35" s="241"/>
      <c r="H35" s="241"/>
      <c r="I35" s="241"/>
      <c r="J35" s="241"/>
      <c r="K35" s="241"/>
      <c r="L35" s="241"/>
      <c r="M35" s="241"/>
      <c r="N35" s="241"/>
      <c r="O35" s="241"/>
      <c r="P35" s="241"/>
      <c r="Q35" s="241"/>
      <c r="R35" s="241">
        <f t="shared" si="9"/>
        <v>522090</v>
      </c>
      <c r="S35" s="241">
        <f t="shared" si="10"/>
        <v>522090</v>
      </c>
      <c r="T35" s="241"/>
      <c r="U35" s="237"/>
    </row>
    <row r="36" spans="1:21" s="238" customFormat="1" ht="11.4">
      <c r="A36" s="250" t="s">
        <v>2046</v>
      </c>
      <c r="B36" s="240">
        <f t="shared" si="7"/>
        <v>0</v>
      </c>
      <c r="C36" s="241"/>
      <c r="D36" s="241"/>
      <c r="E36" s="241">
        <f t="shared" si="8"/>
        <v>0</v>
      </c>
      <c r="F36" s="241"/>
      <c r="G36" s="241"/>
      <c r="H36" s="241"/>
      <c r="I36" s="241"/>
      <c r="J36" s="241"/>
      <c r="K36" s="241"/>
      <c r="L36" s="241"/>
      <c r="M36" s="241"/>
      <c r="N36" s="241"/>
      <c r="O36" s="241"/>
      <c r="P36" s="241"/>
      <c r="Q36" s="241"/>
      <c r="R36" s="241">
        <f t="shared" si="9"/>
        <v>0</v>
      </c>
      <c r="S36" s="241">
        <f t="shared" si="10"/>
        <v>0</v>
      </c>
      <c r="T36" s="241"/>
      <c r="U36" s="237"/>
    </row>
    <row r="37" spans="1:21" s="238" customFormat="1" ht="11.4">
      <c r="A37" s="246" t="s">
        <v>562</v>
      </c>
      <c r="B37" s="240">
        <f t="shared" si="7"/>
        <v>0</v>
      </c>
      <c r="C37" s="241"/>
      <c r="D37" s="241"/>
      <c r="E37" s="241">
        <f t="shared" si="8"/>
        <v>0</v>
      </c>
      <c r="F37" s="241"/>
      <c r="G37" s="241"/>
      <c r="H37" s="241"/>
      <c r="I37" s="241"/>
      <c r="J37" s="241"/>
      <c r="K37" s="241"/>
      <c r="L37" s="241"/>
      <c r="M37" s="241"/>
      <c r="N37" s="241"/>
      <c r="O37" s="241"/>
      <c r="P37" s="241"/>
      <c r="Q37" s="241"/>
      <c r="R37" s="241">
        <f t="shared" si="9"/>
        <v>0</v>
      </c>
      <c r="S37" s="241">
        <f t="shared" si="10"/>
        <v>0</v>
      </c>
      <c r="T37" s="241"/>
      <c r="U37" s="237"/>
    </row>
    <row r="38" spans="1:21" s="238" customFormat="1">
      <c r="A38" s="243" t="s">
        <v>961</v>
      </c>
      <c r="B38" s="240">
        <f t="shared" si="7"/>
        <v>29865706</v>
      </c>
      <c r="C38" s="240">
        <f>SUM(C29:C37)</f>
        <v>29865706</v>
      </c>
      <c r="D38" s="240">
        <f>SUM(D29:D37)</f>
        <v>0</v>
      </c>
      <c r="E38" s="240">
        <f>SUM(E29:E37)</f>
        <v>20903706</v>
      </c>
      <c r="F38" s="240">
        <f t="shared" ref="F38:T38" si="11">SUM(F29:F37)</f>
        <v>6562000</v>
      </c>
      <c r="G38" s="240">
        <f t="shared" si="11"/>
        <v>1400000</v>
      </c>
      <c r="H38" s="240">
        <f t="shared" si="11"/>
        <v>1000000</v>
      </c>
      <c r="I38" s="240">
        <f t="shared" si="11"/>
        <v>0</v>
      </c>
      <c r="J38" s="240">
        <f t="shared" si="11"/>
        <v>0</v>
      </c>
      <c r="K38" s="240">
        <f t="shared" si="11"/>
        <v>0</v>
      </c>
      <c r="L38" s="240">
        <f t="shared" si="11"/>
        <v>0</v>
      </c>
      <c r="M38" s="240">
        <f t="shared" si="11"/>
        <v>0</v>
      </c>
      <c r="N38" s="240">
        <f t="shared" si="11"/>
        <v>0</v>
      </c>
      <c r="O38" s="240">
        <f t="shared" si="11"/>
        <v>0</v>
      </c>
      <c r="P38" s="240">
        <f t="shared" si="11"/>
        <v>0</v>
      </c>
      <c r="Q38" s="240">
        <f t="shared" si="11"/>
        <v>0</v>
      </c>
      <c r="R38" s="240">
        <f t="shared" si="11"/>
        <v>29865706</v>
      </c>
      <c r="S38" s="244">
        <f t="shared" si="11"/>
        <v>29865706</v>
      </c>
      <c r="T38" s="244">
        <f t="shared" si="11"/>
        <v>0</v>
      </c>
      <c r="U38" s="237"/>
    </row>
    <row r="39" spans="1:21" s="238" customFormat="1" ht="11.4">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963</v>
      </c>
      <c r="B40" s="240">
        <f>SUM(C40+D40)</f>
        <v>850000</v>
      </c>
      <c r="C40" s="241">
        <v>850000</v>
      </c>
      <c r="D40" s="241"/>
      <c r="E40" s="241">
        <f t="shared" ref="E40:E41" si="12">B40-SUM(F40:Q40)</f>
        <v>759187</v>
      </c>
      <c r="F40" s="241"/>
      <c r="G40" s="241"/>
      <c r="H40" s="241"/>
      <c r="I40" s="241">
        <v>90813</v>
      </c>
      <c r="J40" s="241"/>
      <c r="K40" s="241"/>
      <c r="L40" s="241"/>
      <c r="M40" s="241"/>
      <c r="N40" s="241"/>
      <c r="O40" s="241"/>
      <c r="P40" s="241"/>
      <c r="Q40" s="241"/>
      <c r="R40" s="241">
        <f>SUM(E40:Q40)</f>
        <v>850000</v>
      </c>
      <c r="S40" s="241">
        <f t="shared" ref="S40:S41" si="13">B40</f>
        <v>850000</v>
      </c>
      <c r="T40" s="241"/>
      <c r="U40" s="237"/>
    </row>
    <row r="41" spans="1:21" s="238" customFormat="1" ht="11.4">
      <c r="A41" s="239" t="s">
        <v>964</v>
      </c>
      <c r="B41" s="240">
        <f>SUM(C41+D41)</f>
        <v>300000</v>
      </c>
      <c r="C41" s="241">
        <v>300000</v>
      </c>
      <c r="D41" s="241"/>
      <c r="E41" s="241">
        <f t="shared" si="12"/>
        <v>300000</v>
      </c>
      <c r="F41" s="241"/>
      <c r="G41" s="241"/>
      <c r="H41" s="241"/>
      <c r="I41" s="241"/>
      <c r="J41" s="241"/>
      <c r="K41" s="241"/>
      <c r="L41" s="241"/>
      <c r="M41" s="241"/>
      <c r="N41" s="241"/>
      <c r="O41" s="241"/>
      <c r="P41" s="241"/>
      <c r="Q41" s="241"/>
      <c r="R41" s="241">
        <f>SUM(E41:Q41)</f>
        <v>300000</v>
      </c>
      <c r="S41" s="241">
        <f t="shared" si="13"/>
        <v>300000</v>
      </c>
      <c r="T41" s="241"/>
      <c r="U41" s="237"/>
    </row>
    <row r="42" spans="1:21" s="238" customFormat="1">
      <c r="A42" s="243" t="s">
        <v>965</v>
      </c>
      <c r="B42" s="240">
        <f>SUM(C42:D42)</f>
        <v>1150000</v>
      </c>
      <c r="C42" s="240">
        <f>SUM(C39:C41)</f>
        <v>1150000</v>
      </c>
      <c r="D42" s="240">
        <f>SUM(D39:D41)</f>
        <v>0</v>
      </c>
      <c r="E42" s="240">
        <f t="shared" ref="E42:T42" si="14">SUM(E40:E41)</f>
        <v>1059187</v>
      </c>
      <c r="F42" s="240">
        <f t="shared" si="14"/>
        <v>0</v>
      </c>
      <c r="G42" s="240">
        <f t="shared" si="14"/>
        <v>0</v>
      </c>
      <c r="H42" s="240">
        <f t="shared" si="14"/>
        <v>0</v>
      </c>
      <c r="I42" s="240">
        <f t="shared" si="14"/>
        <v>90813</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1150000</v>
      </c>
      <c r="S42" s="244">
        <f t="shared" si="14"/>
        <v>1150000</v>
      </c>
      <c r="T42" s="244">
        <f t="shared" si="14"/>
        <v>0</v>
      </c>
      <c r="U42" s="237"/>
    </row>
    <row r="43" spans="1:21" s="238" customFormat="1">
      <c r="A43" s="243" t="s">
        <v>966</v>
      </c>
      <c r="B43" s="240">
        <f>SUM(C43:D43)</f>
        <v>500000</v>
      </c>
      <c r="C43" s="241">
        <v>500000</v>
      </c>
      <c r="D43" s="241"/>
      <c r="E43" s="241">
        <f t="shared" ref="E43" si="15">B43-SUM(F43:Q43)</f>
        <v>362320.2</v>
      </c>
      <c r="F43" s="241">
        <v>0</v>
      </c>
      <c r="G43" s="241"/>
      <c r="H43" s="241"/>
      <c r="I43" s="241">
        <v>137679.79999999999</v>
      </c>
      <c r="J43" s="241"/>
      <c r="K43" s="241"/>
      <c r="L43" s="241"/>
      <c r="M43" s="241"/>
      <c r="N43" s="241"/>
      <c r="O43" s="241"/>
      <c r="P43" s="241"/>
      <c r="Q43" s="241"/>
      <c r="R43" s="241">
        <f>SUM(E43:Q43)</f>
        <v>500000</v>
      </c>
      <c r="S43" s="241">
        <f>C43</f>
        <v>500000</v>
      </c>
      <c r="T43" s="241"/>
      <c r="U43" s="237"/>
    </row>
    <row r="44" spans="1:21" s="238" customFormat="1" ht="11.4">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968</v>
      </c>
      <c r="B45" s="240">
        <f t="shared" ref="B45:B52" si="16">SUM(C45+D45)</f>
        <v>4219958</v>
      </c>
      <c r="C45" s="241">
        <f>4189958+30000</f>
        <v>4219958</v>
      </c>
      <c r="D45" s="241"/>
      <c r="E45" s="241">
        <f t="shared" ref="E45:E51" si="17">B45-SUM(F45:Q45)</f>
        <v>4219958</v>
      </c>
      <c r="F45" s="241"/>
      <c r="G45" s="241"/>
      <c r="H45" s="241"/>
      <c r="I45" s="241"/>
      <c r="J45" s="241"/>
      <c r="K45" s="241"/>
      <c r="L45" s="241"/>
      <c r="M45" s="241"/>
      <c r="N45" s="241"/>
      <c r="O45" s="241"/>
      <c r="P45" s="241"/>
      <c r="Q45" s="241"/>
      <c r="R45" s="241">
        <f t="shared" ref="R45:R52" si="18">SUM(E45:Q45)</f>
        <v>4219958</v>
      </c>
      <c r="S45" s="241">
        <v>2454473</v>
      </c>
      <c r="T45" s="241"/>
      <c r="U45" s="237"/>
    </row>
    <row r="46" spans="1:21" s="238" customFormat="1" ht="11.4">
      <c r="A46" s="239" t="s">
        <v>969</v>
      </c>
      <c r="B46" s="240">
        <f t="shared" si="16"/>
        <v>278361</v>
      </c>
      <c r="C46" s="241">
        <v>278361</v>
      </c>
      <c r="D46" s="241"/>
      <c r="E46" s="241">
        <f t="shared" si="17"/>
        <v>278361</v>
      </c>
      <c r="F46" s="241"/>
      <c r="G46" s="241"/>
      <c r="H46" s="241"/>
      <c r="I46" s="241"/>
      <c r="J46" s="241"/>
      <c r="K46" s="241"/>
      <c r="L46" s="241"/>
      <c r="M46" s="241"/>
      <c r="N46" s="241"/>
      <c r="O46" s="241"/>
      <c r="P46" s="241"/>
      <c r="Q46" s="241"/>
      <c r="R46" s="241">
        <f t="shared" si="18"/>
        <v>278361</v>
      </c>
      <c r="S46" s="241">
        <v>163063</v>
      </c>
      <c r="T46" s="241"/>
      <c r="U46" s="237"/>
    </row>
    <row r="47" spans="1:21" s="238" customFormat="1" ht="12" customHeight="1">
      <c r="A47" s="239" t="s">
        <v>970</v>
      </c>
      <c r="B47" s="240">
        <f t="shared" si="16"/>
        <v>0</v>
      </c>
      <c r="C47" s="241"/>
      <c r="D47" s="241"/>
      <c r="E47" s="241">
        <f t="shared" si="17"/>
        <v>0</v>
      </c>
      <c r="F47" s="241"/>
      <c r="G47" s="241"/>
      <c r="H47" s="241"/>
      <c r="I47" s="241"/>
      <c r="J47" s="241"/>
      <c r="K47" s="241"/>
      <c r="L47" s="241"/>
      <c r="M47" s="241"/>
      <c r="N47" s="241"/>
      <c r="O47" s="241"/>
      <c r="P47" s="241"/>
      <c r="Q47" s="241"/>
      <c r="R47" s="241">
        <f t="shared" si="18"/>
        <v>0</v>
      </c>
      <c r="S47" s="241">
        <f t="shared" ref="S47:S51" si="19">B47</f>
        <v>0</v>
      </c>
      <c r="T47" s="241"/>
      <c r="U47" s="237"/>
    </row>
    <row r="48" spans="1:21" s="238" customFormat="1" ht="11.4">
      <c r="A48" s="239" t="s">
        <v>971</v>
      </c>
      <c r="B48" s="240">
        <f t="shared" si="16"/>
        <v>233926</v>
      </c>
      <c r="C48" s="241">
        <v>233926</v>
      </c>
      <c r="D48" s="241"/>
      <c r="E48" s="241">
        <f t="shared" si="17"/>
        <v>233926</v>
      </c>
      <c r="F48" s="241"/>
      <c r="G48" s="241"/>
      <c r="H48" s="241"/>
      <c r="I48" s="241"/>
      <c r="J48" s="241"/>
      <c r="K48" s="241"/>
      <c r="L48" s="241"/>
      <c r="M48" s="241"/>
      <c r="N48" s="241"/>
      <c r="O48" s="241"/>
      <c r="P48" s="241"/>
      <c r="Q48" s="241"/>
      <c r="R48" s="241">
        <f t="shared" si="18"/>
        <v>233926</v>
      </c>
      <c r="S48" s="241">
        <f t="shared" si="19"/>
        <v>233926</v>
      </c>
      <c r="T48" s="241"/>
      <c r="U48" s="237"/>
    </row>
    <row r="49" spans="1:21" s="238" customFormat="1" ht="11.4">
      <c r="A49" s="239" t="s">
        <v>974</v>
      </c>
      <c r="B49" s="240">
        <f t="shared" si="16"/>
        <v>80000</v>
      </c>
      <c r="C49" s="241">
        <v>80000</v>
      </c>
      <c r="D49" s="241"/>
      <c r="E49" s="241">
        <f t="shared" si="17"/>
        <v>80000</v>
      </c>
      <c r="F49" s="241"/>
      <c r="G49" s="241"/>
      <c r="H49" s="241"/>
      <c r="I49" s="241"/>
      <c r="J49" s="241"/>
      <c r="K49" s="241"/>
      <c r="L49" s="241"/>
      <c r="M49" s="241"/>
      <c r="N49" s="241"/>
      <c r="O49" s="241"/>
      <c r="P49" s="241"/>
      <c r="Q49" s="241"/>
      <c r="R49" s="241">
        <f t="shared" si="18"/>
        <v>80000</v>
      </c>
      <c r="S49" s="241">
        <f t="shared" si="19"/>
        <v>80000</v>
      </c>
      <c r="T49" s="241"/>
      <c r="U49" s="237"/>
    </row>
    <row r="50" spans="1:21" s="238" customFormat="1" ht="11.4">
      <c r="A50" s="239" t="s">
        <v>972</v>
      </c>
      <c r="B50" s="240">
        <f t="shared" si="16"/>
        <v>50000</v>
      </c>
      <c r="C50" s="241">
        <v>50000</v>
      </c>
      <c r="D50" s="241"/>
      <c r="E50" s="241">
        <f t="shared" si="17"/>
        <v>50000</v>
      </c>
      <c r="F50" s="241"/>
      <c r="G50" s="241"/>
      <c r="H50" s="241"/>
      <c r="I50" s="241"/>
      <c r="J50" s="241"/>
      <c r="K50" s="241"/>
      <c r="L50" s="241"/>
      <c r="M50" s="241"/>
      <c r="N50" s="241"/>
      <c r="O50" s="241"/>
      <c r="P50" s="241"/>
      <c r="Q50" s="241"/>
      <c r="R50" s="241">
        <f t="shared" si="18"/>
        <v>50000</v>
      </c>
      <c r="S50" s="241">
        <f t="shared" si="19"/>
        <v>50000</v>
      </c>
      <c r="T50" s="241"/>
      <c r="U50" s="237"/>
    </row>
    <row r="51" spans="1:21" s="238" customFormat="1" ht="11.4">
      <c r="A51" s="239" t="s">
        <v>973</v>
      </c>
      <c r="B51" s="240">
        <f t="shared" si="16"/>
        <v>150000</v>
      </c>
      <c r="C51" s="241">
        <v>150000</v>
      </c>
      <c r="D51" s="241"/>
      <c r="E51" s="241">
        <f t="shared" si="17"/>
        <v>150000</v>
      </c>
      <c r="F51" s="241"/>
      <c r="G51" s="241"/>
      <c r="H51" s="241"/>
      <c r="I51" s="241"/>
      <c r="J51" s="241"/>
      <c r="K51" s="241"/>
      <c r="L51" s="241"/>
      <c r="M51" s="241"/>
      <c r="N51" s="241"/>
      <c r="O51" s="241"/>
      <c r="P51" s="241"/>
      <c r="Q51" s="241"/>
      <c r="R51" s="241">
        <f t="shared" si="18"/>
        <v>150000</v>
      </c>
      <c r="S51" s="241">
        <f t="shared" si="19"/>
        <v>150000</v>
      </c>
      <c r="T51" s="241"/>
      <c r="U51" s="237"/>
    </row>
    <row r="52" spans="1:21" s="238" customFormat="1" ht="11.4">
      <c r="A52" s="246" t="s">
        <v>2513</v>
      </c>
      <c r="B52" s="240">
        <f t="shared" si="16"/>
        <v>60000</v>
      </c>
      <c r="C52" s="241">
        <v>60000</v>
      </c>
      <c r="D52" s="241"/>
      <c r="E52" s="241">
        <v>60000</v>
      </c>
      <c r="F52" s="241"/>
      <c r="G52" s="241"/>
      <c r="H52" s="241"/>
      <c r="I52" s="241"/>
      <c r="J52" s="241"/>
      <c r="K52" s="241"/>
      <c r="L52" s="241"/>
      <c r="M52" s="241"/>
      <c r="N52" s="241"/>
      <c r="O52" s="241"/>
      <c r="P52" s="241"/>
      <c r="Q52" s="241"/>
      <c r="R52" s="241">
        <f t="shared" si="18"/>
        <v>60000</v>
      </c>
      <c r="S52" s="241">
        <v>35148</v>
      </c>
      <c r="T52" s="241"/>
      <c r="U52" s="237"/>
    </row>
    <row r="53" spans="1:21" s="248" customFormat="1">
      <c r="A53" s="243" t="s">
        <v>975</v>
      </c>
      <c r="B53" s="244">
        <f>SUM(C53:D53)</f>
        <v>5072245</v>
      </c>
      <c r="C53" s="244">
        <f t="shared" ref="C53:T53" si="20">SUM(C45:C52)</f>
        <v>5072245</v>
      </c>
      <c r="D53" s="244">
        <f t="shared" si="20"/>
        <v>0</v>
      </c>
      <c r="E53" s="244">
        <f t="shared" si="20"/>
        <v>5072245</v>
      </c>
      <c r="F53" s="244">
        <f t="shared" si="20"/>
        <v>0</v>
      </c>
      <c r="G53" s="244">
        <f t="shared" si="20"/>
        <v>0</v>
      </c>
      <c r="H53" s="244">
        <f t="shared" si="20"/>
        <v>0</v>
      </c>
      <c r="I53" s="244">
        <f t="shared" si="20"/>
        <v>0</v>
      </c>
      <c r="J53" s="244">
        <f t="shared" si="20"/>
        <v>0</v>
      </c>
      <c r="K53" s="244">
        <f t="shared" si="20"/>
        <v>0</v>
      </c>
      <c r="L53" s="244">
        <f t="shared" si="20"/>
        <v>0</v>
      </c>
      <c r="M53" s="244">
        <f t="shared" si="20"/>
        <v>0</v>
      </c>
      <c r="N53" s="244">
        <f t="shared" si="20"/>
        <v>0</v>
      </c>
      <c r="O53" s="244">
        <f t="shared" si="20"/>
        <v>0</v>
      </c>
      <c r="P53" s="244">
        <f t="shared" si="20"/>
        <v>0</v>
      </c>
      <c r="Q53" s="244">
        <f t="shared" si="20"/>
        <v>0</v>
      </c>
      <c r="R53" s="240">
        <f t="shared" si="20"/>
        <v>5072245</v>
      </c>
      <c r="S53" s="244">
        <f t="shared" si="20"/>
        <v>3166610</v>
      </c>
      <c r="T53" s="244">
        <f t="shared" si="20"/>
        <v>0</v>
      </c>
      <c r="U53" s="247"/>
    </row>
    <row r="54" spans="1:21" s="238" customFormat="1" ht="11.4">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976</v>
      </c>
      <c r="B55" s="240">
        <f t="shared" ref="B55:B60" si="21">SUM(C55+D55)</f>
        <v>65620</v>
      </c>
      <c r="C55" s="241">
        <v>65620</v>
      </c>
      <c r="D55" s="241"/>
      <c r="E55" s="241">
        <f t="shared" ref="E55:E60" si="22">B55-SUM(F55:Q55)</f>
        <v>65620</v>
      </c>
      <c r="F55" s="241"/>
      <c r="G55" s="241"/>
      <c r="H55" s="241"/>
      <c r="I55" s="241"/>
      <c r="J55" s="241"/>
      <c r="K55" s="241"/>
      <c r="L55" s="241"/>
      <c r="M55" s="241"/>
      <c r="N55" s="241"/>
      <c r="O55" s="241"/>
      <c r="P55" s="241"/>
      <c r="Q55" s="241"/>
      <c r="R55" s="241">
        <f t="shared" ref="R55:R60" si="23">SUM(E55:Q55)</f>
        <v>65620</v>
      </c>
      <c r="S55" s="242"/>
      <c r="T55" s="242"/>
      <c r="U55" s="237"/>
    </row>
    <row r="56" spans="1:21" s="238" customFormat="1" ht="12" customHeight="1">
      <c r="A56" s="239" t="s">
        <v>970</v>
      </c>
      <c r="B56" s="240">
        <f t="shared" si="21"/>
        <v>0</v>
      </c>
      <c r="C56" s="241"/>
      <c r="D56" s="241"/>
      <c r="E56" s="241">
        <f t="shared" si="22"/>
        <v>0</v>
      </c>
      <c r="F56" s="241"/>
      <c r="G56" s="241"/>
      <c r="H56" s="241"/>
      <c r="I56" s="241"/>
      <c r="J56" s="241"/>
      <c r="K56" s="241"/>
      <c r="L56" s="241"/>
      <c r="M56" s="241"/>
      <c r="N56" s="241"/>
      <c r="O56" s="241"/>
      <c r="P56" s="241"/>
      <c r="Q56" s="241"/>
      <c r="R56" s="241">
        <f t="shared" si="23"/>
        <v>0</v>
      </c>
      <c r="S56" s="242"/>
      <c r="T56" s="242"/>
      <c r="U56" s="237"/>
    </row>
    <row r="57" spans="1:21" s="238" customFormat="1" ht="11.4">
      <c r="A57" s="239" t="s">
        <v>974</v>
      </c>
      <c r="B57" s="240">
        <f t="shared" si="21"/>
        <v>7289</v>
      </c>
      <c r="C57" s="241">
        <v>7289</v>
      </c>
      <c r="D57" s="241"/>
      <c r="E57" s="241">
        <f t="shared" si="22"/>
        <v>7289</v>
      </c>
      <c r="F57" s="241"/>
      <c r="G57" s="241"/>
      <c r="H57" s="241"/>
      <c r="I57" s="241"/>
      <c r="J57" s="241"/>
      <c r="K57" s="241"/>
      <c r="L57" s="241"/>
      <c r="M57" s="241"/>
      <c r="N57" s="241"/>
      <c r="O57" s="241"/>
      <c r="P57" s="241"/>
      <c r="Q57" s="241"/>
      <c r="R57" s="241">
        <f t="shared" si="23"/>
        <v>7289</v>
      </c>
      <c r="S57" s="242"/>
      <c r="T57" s="242"/>
      <c r="U57" s="237"/>
    </row>
    <row r="58" spans="1:21" s="238" customFormat="1" ht="11.4">
      <c r="A58" s="239" t="s">
        <v>972</v>
      </c>
      <c r="B58" s="240">
        <f t="shared" si="21"/>
        <v>0</v>
      </c>
      <c r="C58" s="241"/>
      <c r="D58" s="241"/>
      <c r="E58" s="241">
        <f t="shared" si="22"/>
        <v>0</v>
      </c>
      <c r="F58" s="241"/>
      <c r="G58" s="241"/>
      <c r="H58" s="241"/>
      <c r="I58" s="241"/>
      <c r="J58" s="241"/>
      <c r="K58" s="241"/>
      <c r="L58" s="241"/>
      <c r="M58" s="241"/>
      <c r="N58" s="241"/>
      <c r="O58" s="241"/>
      <c r="P58" s="241"/>
      <c r="Q58" s="241"/>
      <c r="R58" s="241">
        <f t="shared" si="23"/>
        <v>0</v>
      </c>
      <c r="S58" s="242"/>
      <c r="T58" s="242"/>
      <c r="U58" s="237"/>
    </row>
    <row r="59" spans="1:21" s="238" customFormat="1" ht="11.4">
      <c r="A59" s="239" t="s">
        <v>973</v>
      </c>
      <c r="B59" s="240">
        <f t="shared" si="21"/>
        <v>0</v>
      </c>
      <c r="C59" s="241"/>
      <c r="D59" s="241"/>
      <c r="E59" s="241">
        <f t="shared" si="22"/>
        <v>0</v>
      </c>
      <c r="F59" s="241"/>
      <c r="G59" s="241"/>
      <c r="H59" s="241"/>
      <c r="I59" s="241"/>
      <c r="J59" s="241"/>
      <c r="K59" s="241"/>
      <c r="L59" s="241"/>
      <c r="M59" s="241"/>
      <c r="N59" s="241"/>
      <c r="O59" s="241"/>
      <c r="P59" s="241"/>
      <c r="Q59" s="241"/>
      <c r="R59" s="241">
        <f t="shared" si="23"/>
        <v>0</v>
      </c>
      <c r="S59" s="242"/>
      <c r="T59" s="242"/>
      <c r="U59" s="237"/>
    </row>
    <row r="60" spans="1:21" s="238" customFormat="1" ht="11.4">
      <c r="A60" s="246" t="s">
        <v>2513</v>
      </c>
      <c r="B60" s="240">
        <f t="shared" si="21"/>
        <v>15000</v>
      </c>
      <c r="C60" s="241">
        <v>15000</v>
      </c>
      <c r="D60" s="241"/>
      <c r="E60" s="241">
        <f t="shared" si="22"/>
        <v>15000</v>
      </c>
      <c r="F60" s="241"/>
      <c r="G60" s="241"/>
      <c r="H60" s="241"/>
      <c r="I60" s="241"/>
      <c r="J60" s="241"/>
      <c r="K60" s="241"/>
      <c r="L60" s="241"/>
      <c r="M60" s="241"/>
      <c r="N60" s="241"/>
      <c r="O60" s="241"/>
      <c r="P60" s="241"/>
      <c r="Q60" s="241"/>
      <c r="R60" s="241">
        <f t="shared" si="23"/>
        <v>15000</v>
      </c>
      <c r="S60" s="242"/>
      <c r="T60" s="242"/>
      <c r="U60" s="237"/>
    </row>
    <row r="61" spans="1:21" s="238" customFormat="1" ht="13.95" customHeight="1">
      <c r="A61" s="243" t="s">
        <v>527</v>
      </c>
      <c r="B61" s="240">
        <f>SUM(C61:D61)</f>
        <v>87909</v>
      </c>
      <c r="C61" s="240">
        <f t="shared" ref="C61:R61" si="24">SUM(C55:C60)</f>
        <v>87909</v>
      </c>
      <c r="D61" s="240">
        <f t="shared" si="24"/>
        <v>0</v>
      </c>
      <c r="E61" s="240">
        <f t="shared" si="24"/>
        <v>87909</v>
      </c>
      <c r="F61" s="240">
        <f t="shared" si="24"/>
        <v>0</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87909</v>
      </c>
      <c r="S61" s="242"/>
      <c r="T61" s="242"/>
      <c r="U61" s="237"/>
    </row>
    <row r="62" spans="1:21" s="238" customFormat="1" ht="11.4">
      <c r="A62" s="249" t="s">
        <v>528</v>
      </c>
      <c r="B62" s="240">
        <f>SUM(C62:D62)</f>
        <v>41155074</v>
      </c>
      <c r="C62" s="240">
        <f t="shared" ref="C62:R62" si="25">SUM(C8+C11+C13+C14+C15+C26+C27+C38+C42+C43+C53+C61)</f>
        <v>41155074</v>
      </c>
      <c r="D62" s="240">
        <f t="shared" si="25"/>
        <v>0</v>
      </c>
      <c r="E62" s="240">
        <f t="shared" si="25"/>
        <v>27948801.699999999</v>
      </c>
      <c r="F62" s="240">
        <f t="shared" si="25"/>
        <v>6562000</v>
      </c>
      <c r="G62" s="240">
        <f t="shared" si="25"/>
        <v>1400000</v>
      </c>
      <c r="H62" s="240">
        <f t="shared" si="25"/>
        <v>1000000</v>
      </c>
      <c r="I62" s="240">
        <f t="shared" si="25"/>
        <v>244272.3</v>
      </c>
      <c r="J62" s="240">
        <f t="shared" si="25"/>
        <v>4000000</v>
      </c>
      <c r="K62" s="240">
        <f t="shared" si="25"/>
        <v>0</v>
      </c>
      <c r="L62" s="240">
        <f t="shared" si="25"/>
        <v>0</v>
      </c>
      <c r="M62" s="240">
        <f t="shared" si="25"/>
        <v>0</v>
      </c>
      <c r="N62" s="240">
        <f t="shared" si="25"/>
        <v>0</v>
      </c>
      <c r="O62" s="240">
        <f t="shared" si="25"/>
        <v>0</v>
      </c>
      <c r="P62" s="240">
        <f t="shared" si="25"/>
        <v>0</v>
      </c>
      <c r="Q62" s="240">
        <f t="shared" si="25"/>
        <v>0</v>
      </c>
      <c r="R62" s="240">
        <f t="shared" si="25"/>
        <v>41155074</v>
      </c>
      <c r="S62" s="240">
        <f>SUM(S10+S13+S14+S15+S26+S27+S38+S42+S43+S53)</f>
        <v>34882316</v>
      </c>
      <c r="T62" s="240">
        <f>SUM(T11+T13+T14+T15+T26+T27+T38+T42+T43+T53)</f>
        <v>0</v>
      </c>
      <c r="U62" s="237"/>
    </row>
    <row r="63" spans="1:21" s="238" customFormat="1" ht="22.8">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297</v>
      </c>
      <c r="B64" s="240">
        <f>SUM(C64+D64)</f>
        <v>80000</v>
      </c>
      <c r="C64" s="241">
        <f>60000+20000</f>
        <v>80000</v>
      </c>
      <c r="D64" s="241"/>
      <c r="E64" s="241">
        <f t="shared" ref="E64:E68" si="26">B64-SUM(F64:Q64)</f>
        <v>67784.5</v>
      </c>
      <c r="F64" s="241"/>
      <c r="G64" s="241"/>
      <c r="H64" s="241"/>
      <c r="I64" s="241">
        <v>12215.5</v>
      </c>
      <c r="J64" s="241"/>
      <c r="K64" s="241"/>
      <c r="L64" s="241"/>
      <c r="M64" s="241"/>
      <c r="N64" s="241"/>
      <c r="O64" s="241"/>
      <c r="P64" s="241"/>
      <c r="Q64" s="241"/>
      <c r="R64" s="241">
        <f>SUM(E64:Q64)</f>
        <v>80000</v>
      </c>
      <c r="S64" s="241">
        <v>35148</v>
      </c>
      <c r="T64" s="241"/>
      <c r="U64" s="237"/>
    </row>
    <row r="65" spans="1:21" s="238" customFormat="1" ht="22.8">
      <c r="A65" s="239" t="s">
        <v>2048</v>
      </c>
      <c r="B65" s="240">
        <f>SUM(C65+D65)</f>
        <v>0</v>
      </c>
      <c r="C65" s="241">
        <f>35000*0</f>
        <v>0</v>
      </c>
      <c r="D65" s="241"/>
      <c r="E65" s="241">
        <f t="shared" si="26"/>
        <v>0</v>
      </c>
      <c r="F65" s="241"/>
      <c r="G65" s="241"/>
      <c r="H65" s="241"/>
      <c r="I65" s="241"/>
      <c r="J65" s="241"/>
      <c r="K65" s="241"/>
      <c r="L65" s="241"/>
      <c r="M65" s="241"/>
      <c r="N65" s="241"/>
      <c r="O65" s="241"/>
      <c r="P65" s="241"/>
      <c r="Q65" s="241"/>
      <c r="R65" s="241">
        <f>SUM(E65:Q65)</f>
        <v>0</v>
      </c>
      <c r="S65" s="241">
        <f t="shared" ref="S65:S67" si="27">B65</f>
        <v>0</v>
      </c>
      <c r="T65" s="241"/>
      <c r="U65" s="237"/>
    </row>
    <row r="66" spans="1:21" s="238" customFormat="1" ht="22.8">
      <c r="A66" s="239" t="s">
        <v>2049</v>
      </c>
      <c r="B66" s="240">
        <f>SUM(C66+D66)</f>
        <v>0</v>
      </c>
      <c r="C66" s="241"/>
      <c r="D66" s="241"/>
      <c r="E66" s="241">
        <f t="shared" si="26"/>
        <v>0</v>
      </c>
      <c r="F66" s="241"/>
      <c r="G66" s="241"/>
      <c r="H66" s="241"/>
      <c r="I66" s="241"/>
      <c r="J66" s="241"/>
      <c r="K66" s="241"/>
      <c r="L66" s="241"/>
      <c r="M66" s="241"/>
      <c r="N66" s="241"/>
      <c r="O66" s="241"/>
      <c r="P66" s="241"/>
      <c r="Q66" s="241"/>
      <c r="R66" s="241">
        <f>SUM(E66:Q66)</f>
        <v>0</v>
      </c>
      <c r="S66" s="241">
        <f t="shared" si="27"/>
        <v>0</v>
      </c>
      <c r="T66" s="241"/>
      <c r="U66" s="237"/>
    </row>
    <row r="67" spans="1:21" s="238" customFormat="1" ht="11.4">
      <c r="A67" s="239" t="s">
        <v>2050</v>
      </c>
      <c r="B67" s="240">
        <f>SUM(C67+D67)</f>
        <v>0</v>
      </c>
      <c r="C67" s="241"/>
      <c r="D67" s="241"/>
      <c r="E67" s="241">
        <f t="shared" si="26"/>
        <v>0</v>
      </c>
      <c r="F67" s="241"/>
      <c r="G67" s="241"/>
      <c r="H67" s="241"/>
      <c r="I67" s="241"/>
      <c r="J67" s="241"/>
      <c r="K67" s="241"/>
      <c r="L67" s="241"/>
      <c r="M67" s="241"/>
      <c r="N67" s="241"/>
      <c r="O67" s="241"/>
      <c r="P67" s="241"/>
      <c r="Q67" s="241"/>
      <c r="R67" s="241">
        <f>SUM(E67:Q67)</f>
        <v>0</v>
      </c>
      <c r="S67" s="241">
        <f t="shared" si="27"/>
        <v>0</v>
      </c>
      <c r="T67" s="241"/>
      <c r="U67" s="237"/>
    </row>
    <row r="68" spans="1:21" s="238" customFormat="1" ht="22.8">
      <c r="A68" s="246" t="s">
        <v>2518</v>
      </c>
      <c r="B68" s="240">
        <f>SUM(C68+D68)</f>
        <v>45000</v>
      </c>
      <c r="C68" s="241">
        <f>35000+10000</f>
        <v>45000</v>
      </c>
      <c r="D68" s="241"/>
      <c r="E68" s="241">
        <f t="shared" si="26"/>
        <v>45000</v>
      </c>
      <c r="F68" s="241"/>
      <c r="G68" s="241"/>
      <c r="H68" s="241"/>
      <c r="I68" s="241"/>
      <c r="J68" s="241"/>
      <c r="K68" s="241"/>
      <c r="L68" s="241"/>
      <c r="M68" s="241"/>
      <c r="N68" s="241"/>
      <c r="O68" s="241"/>
      <c r="P68" s="241"/>
      <c r="Q68" s="241"/>
      <c r="R68" s="241">
        <f>SUM(E68:Q68)</f>
        <v>45000</v>
      </c>
      <c r="S68" s="241">
        <v>35000</v>
      </c>
      <c r="T68" s="241"/>
      <c r="U68" s="237"/>
    </row>
    <row r="69" spans="1:21" s="238" customFormat="1">
      <c r="A69" s="243" t="s">
        <v>2051</v>
      </c>
      <c r="B69" s="240">
        <f>SUM(C69:D69)</f>
        <v>125000</v>
      </c>
      <c r="C69" s="240">
        <f>SUM(C63:C68)</f>
        <v>125000</v>
      </c>
      <c r="D69" s="240">
        <f>SUM(D63:D68)</f>
        <v>0</v>
      </c>
      <c r="E69" s="240">
        <f t="shared" ref="E69:T69" si="28">SUM(E64:E68)</f>
        <v>112784.5</v>
      </c>
      <c r="F69" s="240">
        <f t="shared" si="28"/>
        <v>0</v>
      </c>
      <c r="G69" s="240">
        <f t="shared" si="28"/>
        <v>0</v>
      </c>
      <c r="H69" s="240">
        <f t="shared" si="28"/>
        <v>0</v>
      </c>
      <c r="I69" s="240">
        <f t="shared" si="28"/>
        <v>12215.5</v>
      </c>
      <c r="J69" s="240">
        <f t="shared" si="28"/>
        <v>0</v>
      </c>
      <c r="K69" s="240">
        <f t="shared" si="28"/>
        <v>0</v>
      </c>
      <c r="L69" s="240">
        <f t="shared" si="28"/>
        <v>0</v>
      </c>
      <c r="M69" s="240">
        <f t="shared" si="28"/>
        <v>0</v>
      </c>
      <c r="N69" s="240">
        <f t="shared" si="28"/>
        <v>0</v>
      </c>
      <c r="O69" s="240">
        <f t="shared" si="28"/>
        <v>0</v>
      </c>
      <c r="P69" s="240">
        <f t="shared" si="28"/>
        <v>0</v>
      </c>
      <c r="Q69" s="240">
        <f t="shared" si="28"/>
        <v>0</v>
      </c>
      <c r="R69" s="240">
        <f t="shared" si="28"/>
        <v>125000</v>
      </c>
      <c r="S69" s="244">
        <f t="shared" si="28"/>
        <v>70148</v>
      </c>
      <c r="T69" s="244">
        <f t="shared" si="28"/>
        <v>0</v>
      </c>
      <c r="U69" s="237"/>
    </row>
    <row r="70" spans="1:21" s="238" customFormat="1" ht="11.4">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299</v>
      </c>
      <c r="B71" s="240">
        <f>SUM(C71+D71)</f>
        <v>0</v>
      </c>
      <c r="C71" s="241"/>
      <c r="D71" s="241"/>
      <c r="E71" s="241">
        <f t="shared" ref="E71:E75" si="29">B71-SUM(F71:Q71)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300</v>
      </c>
      <c r="B72" s="240">
        <f>SUM(C72+D72)</f>
        <v>0</v>
      </c>
      <c r="C72" s="241"/>
      <c r="D72" s="241"/>
      <c r="E72" s="241">
        <f t="shared" si="29"/>
        <v>0</v>
      </c>
      <c r="F72" s="241"/>
      <c r="G72" s="241"/>
      <c r="H72" s="241"/>
      <c r="I72" s="241"/>
      <c r="J72" s="241"/>
      <c r="K72" s="241"/>
      <c r="L72" s="241"/>
      <c r="M72" s="241"/>
      <c r="N72" s="241"/>
      <c r="O72" s="241"/>
      <c r="P72" s="241"/>
      <c r="Q72" s="241"/>
      <c r="R72" s="241">
        <f>SUM(E72:Q72)</f>
        <v>0</v>
      </c>
      <c r="S72" s="242"/>
      <c r="T72" s="242"/>
      <c r="U72" s="237"/>
    </row>
    <row r="73" spans="1:21" s="238" customFormat="1" ht="11.4">
      <c r="A73" s="461" t="s">
        <v>1290</v>
      </c>
      <c r="B73" s="240">
        <f>SUM(C73+D73)</f>
        <v>0</v>
      </c>
      <c r="C73" s="241"/>
      <c r="D73" s="241"/>
      <c r="E73" s="241">
        <f t="shared" si="29"/>
        <v>0</v>
      </c>
      <c r="F73" s="241"/>
      <c r="G73" s="241"/>
      <c r="H73" s="241"/>
      <c r="I73" s="241"/>
      <c r="J73" s="241"/>
      <c r="K73" s="241"/>
      <c r="L73" s="241"/>
      <c r="M73" s="241"/>
      <c r="N73" s="241"/>
      <c r="O73" s="241"/>
      <c r="P73" s="241"/>
      <c r="Q73" s="241"/>
      <c r="R73" s="241">
        <f>SUM(E73:Q73)</f>
        <v>0</v>
      </c>
      <c r="S73" s="242"/>
      <c r="T73" s="242"/>
      <c r="U73" s="237"/>
    </row>
    <row r="74" spans="1:21" s="238" customFormat="1" ht="11.4">
      <c r="A74" s="239" t="s">
        <v>301</v>
      </c>
      <c r="B74" s="240">
        <f>SUM(C74+D74)</f>
        <v>255317</v>
      </c>
      <c r="C74" s="241">
        <v>255317</v>
      </c>
      <c r="D74" s="241"/>
      <c r="E74" s="241">
        <f t="shared" si="29"/>
        <v>255317</v>
      </c>
      <c r="F74" s="241"/>
      <c r="G74" s="241"/>
      <c r="H74" s="241"/>
      <c r="I74" s="241"/>
      <c r="J74" s="241"/>
      <c r="K74" s="241"/>
      <c r="L74" s="241"/>
      <c r="M74" s="241"/>
      <c r="N74" s="241"/>
      <c r="O74" s="241"/>
      <c r="P74" s="241"/>
      <c r="Q74" s="241"/>
      <c r="R74" s="241">
        <f>SUM(E74:Q74)</f>
        <v>255317</v>
      </c>
      <c r="S74" s="242"/>
      <c r="T74" s="242"/>
      <c r="U74" s="237"/>
    </row>
    <row r="75" spans="1:21" s="238" customFormat="1" ht="11.4">
      <c r="A75" s="246" t="s">
        <v>562</v>
      </c>
      <c r="B75" s="240">
        <f>SUM(C75+D75)</f>
        <v>0</v>
      </c>
      <c r="C75" s="241"/>
      <c r="D75" s="241"/>
      <c r="E75" s="241">
        <f t="shared" si="29"/>
        <v>0</v>
      </c>
      <c r="F75" s="241"/>
      <c r="G75" s="241"/>
      <c r="H75" s="241"/>
      <c r="I75" s="241"/>
      <c r="J75" s="241"/>
      <c r="K75" s="241"/>
      <c r="L75" s="241"/>
      <c r="M75" s="241"/>
      <c r="N75" s="241"/>
      <c r="O75" s="241"/>
      <c r="P75" s="241"/>
      <c r="Q75" s="241"/>
      <c r="R75" s="241">
        <f>SUM(E75:Q75)</f>
        <v>0</v>
      </c>
      <c r="S75" s="242"/>
      <c r="T75" s="242"/>
      <c r="U75" s="237"/>
    </row>
    <row r="76" spans="1:21" s="238" customFormat="1">
      <c r="A76" s="243" t="s">
        <v>302</v>
      </c>
      <c r="B76" s="240">
        <f>SUM(C76:D76)</f>
        <v>255317</v>
      </c>
      <c r="C76" s="240">
        <f t="shared" ref="C76:Q76" si="30">SUM(C71:C75)</f>
        <v>255317</v>
      </c>
      <c r="D76" s="240">
        <f t="shared" si="30"/>
        <v>0</v>
      </c>
      <c r="E76" s="240">
        <f>SUM(E71:E75)</f>
        <v>255317</v>
      </c>
      <c r="F76" s="240">
        <f>SUM(F71:F75)</f>
        <v>0</v>
      </c>
      <c r="G76" s="240">
        <f>SUM(G71:G75)</f>
        <v>0</v>
      </c>
      <c r="H76" s="240">
        <f t="shared" si="30"/>
        <v>0</v>
      </c>
      <c r="I76" s="240">
        <f t="shared" si="30"/>
        <v>0</v>
      </c>
      <c r="J76" s="240">
        <f t="shared" si="30"/>
        <v>0</v>
      </c>
      <c r="K76" s="240">
        <f t="shared" si="30"/>
        <v>0</v>
      </c>
      <c r="L76" s="240">
        <f t="shared" si="30"/>
        <v>0</v>
      </c>
      <c r="M76" s="240">
        <f t="shared" si="30"/>
        <v>0</v>
      </c>
      <c r="N76" s="240">
        <f t="shared" si="30"/>
        <v>0</v>
      </c>
      <c r="O76" s="240">
        <f t="shared" si="30"/>
        <v>0</v>
      </c>
      <c r="P76" s="240">
        <f t="shared" si="30"/>
        <v>0</v>
      </c>
      <c r="Q76" s="240">
        <f t="shared" si="30"/>
        <v>0</v>
      </c>
      <c r="R76" s="240">
        <f>SUM(R71:R75)</f>
        <v>255317</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1812</v>
      </c>
      <c r="B78" s="240">
        <f>SUM(C78+D78)</f>
        <v>1525942</v>
      </c>
      <c r="C78" s="241">
        <v>1525942</v>
      </c>
      <c r="D78" s="241"/>
      <c r="E78" s="241">
        <f t="shared" ref="E78:E79" si="31">B78-SUM(F78:Q78)</f>
        <v>1525942</v>
      </c>
      <c r="F78" s="241"/>
      <c r="G78" s="241"/>
      <c r="H78" s="241"/>
      <c r="I78" s="241"/>
      <c r="J78" s="241"/>
      <c r="K78" s="241"/>
      <c r="L78" s="241"/>
      <c r="M78" s="241"/>
      <c r="N78" s="241"/>
      <c r="O78" s="241"/>
      <c r="P78" s="241"/>
      <c r="Q78" s="241"/>
      <c r="R78" s="241">
        <f>SUM(E78:Q78)</f>
        <v>1525942</v>
      </c>
      <c r="S78" s="241">
        <f t="shared" ref="S78:S79" si="32">B78</f>
        <v>1525942</v>
      </c>
      <c r="T78" s="241"/>
      <c r="U78" s="237"/>
    </row>
    <row r="79" spans="1:21" s="238" customFormat="1" ht="11.4">
      <c r="A79" s="239" t="s">
        <v>567</v>
      </c>
      <c r="B79" s="240">
        <f>SUM(C79+D79)</f>
        <v>366962</v>
      </c>
      <c r="C79" s="241">
        <v>366962</v>
      </c>
      <c r="D79" s="241"/>
      <c r="E79" s="241">
        <f t="shared" si="31"/>
        <v>366962</v>
      </c>
      <c r="F79" s="241"/>
      <c r="G79" s="241"/>
      <c r="H79" s="241"/>
      <c r="I79" s="241"/>
      <c r="J79" s="241"/>
      <c r="K79" s="241"/>
      <c r="L79" s="241"/>
      <c r="M79" s="241"/>
      <c r="N79" s="241"/>
      <c r="O79" s="241"/>
      <c r="P79" s="241"/>
      <c r="Q79" s="241"/>
      <c r="R79" s="241">
        <f>SUM(E79:Q79)</f>
        <v>366962</v>
      </c>
      <c r="S79" s="241">
        <f t="shared" si="32"/>
        <v>366962</v>
      </c>
      <c r="T79" s="241"/>
      <c r="U79" s="237"/>
    </row>
    <row r="80" spans="1:21" s="238" customFormat="1">
      <c r="A80" s="243" t="s">
        <v>1813</v>
      </c>
      <c r="B80" s="240">
        <f>SUM(C80:D80)</f>
        <v>1892904</v>
      </c>
      <c r="C80" s="673">
        <f>SUM(C78:C79)</f>
        <v>1892904</v>
      </c>
      <c r="D80" s="673">
        <f t="shared" ref="D80:R80" si="33">SUM(D78:D79)</f>
        <v>0</v>
      </c>
      <c r="E80" s="673">
        <f t="shared" si="33"/>
        <v>1892904</v>
      </c>
      <c r="F80" s="673">
        <f t="shared" si="33"/>
        <v>0</v>
      </c>
      <c r="G80" s="673">
        <f t="shared" si="33"/>
        <v>0</v>
      </c>
      <c r="H80" s="673">
        <f t="shared" si="33"/>
        <v>0</v>
      </c>
      <c r="I80" s="673">
        <f t="shared" si="33"/>
        <v>0</v>
      </c>
      <c r="J80" s="673">
        <f t="shared" si="33"/>
        <v>0</v>
      </c>
      <c r="K80" s="673">
        <f t="shared" si="33"/>
        <v>0</v>
      </c>
      <c r="L80" s="673">
        <f t="shared" si="33"/>
        <v>0</v>
      </c>
      <c r="M80" s="673">
        <f t="shared" si="33"/>
        <v>0</v>
      </c>
      <c r="N80" s="673">
        <f t="shared" si="33"/>
        <v>0</v>
      </c>
      <c r="O80" s="673">
        <f t="shared" si="33"/>
        <v>0</v>
      </c>
      <c r="P80" s="673">
        <f t="shared" si="33"/>
        <v>0</v>
      </c>
      <c r="Q80" s="673">
        <f t="shared" si="33"/>
        <v>0</v>
      </c>
      <c r="R80" s="673">
        <f t="shared" si="33"/>
        <v>1892904</v>
      </c>
      <c r="S80" s="673">
        <f>SUM(S78:S79)</f>
        <v>1892904</v>
      </c>
      <c r="T80" s="673">
        <f>SUM(T78:T79)</f>
        <v>0</v>
      </c>
      <c r="U80" s="237"/>
    </row>
    <row r="81" spans="1:21" s="238" customFormat="1" ht="11.4">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2230</v>
      </c>
      <c r="B82" s="240">
        <f>SUM(C82+D82)</f>
        <v>117170</v>
      </c>
      <c r="C82" s="241">
        <v>117170</v>
      </c>
      <c r="D82" s="241"/>
      <c r="E82" s="241">
        <f t="shared" ref="E82:E93" si="34">B82-SUM(F82:Q82)</f>
        <v>115170</v>
      </c>
      <c r="F82" s="241"/>
      <c r="G82" s="241"/>
      <c r="H82" s="241"/>
      <c r="I82" s="241">
        <v>2000</v>
      </c>
      <c r="J82" s="241"/>
      <c r="K82" s="241"/>
      <c r="L82" s="241"/>
      <c r="M82" s="241"/>
      <c r="N82" s="241"/>
      <c r="O82" s="241"/>
      <c r="P82" s="241"/>
      <c r="Q82" s="241"/>
      <c r="R82" s="241">
        <f>SUM(E82:Q82)</f>
        <v>117170</v>
      </c>
      <c r="S82" s="242"/>
      <c r="T82" s="242"/>
      <c r="U82" s="237"/>
    </row>
    <row r="83" spans="1:21" s="238" customFormat="1" ht="11.4">
      <c r="A83" s="239" t="s">
        <v>545</v>
      </c>
      <c r="B83" s="240">
        <f t="shared" ref="B83:B93" si="35">SUM(C83+D83)</f>
        <v>150000</v>
      </c>
      <c r="C83" s="241">
        <v>150000</v>
      </c>
      <c r="D83" s="241"/>
      <c r="E83" s="241">
        <f t="shared" si="34"/>
        <v>62384</v>
      </c>
      <c r="F83" s="241"/>
      <c r="G83" s="241"/>
      <c r="H83" s="241"/>
      <c r="I83" s="241">
        <v>87616</v>
      </c>
      <c r="J83" s="241"/>
      <c r="K83" s="241"/>
      <c r="L83" s="241"/>
      <c r="M83" s="241"/>
      <c r="N83" s="241"/>
      <c r="O83" s="241"/>
      <c r="P83" s="241"/>
      <c r="Q83" s="241"/>
      <c r="R83" s="241">
        <f t="shared" ref="R83:R93" si="36">SUM(E83:Q83)</f>
        <v>150000</v>
      </c>
      <c r="S83" s="241">
        <f t="shared" ref="S83:S86" si="37">B83</f>
        <v>150000</v>
      </c>
      <c r="T83" s="241"/>
      <c r="U83" s="237"/>
    </row>
    <row r="84" spans="1:21" s="238" customFormat="1" ht="11.4">
      <c r="A84" s="239" t="s">
        <v>546</v>
      </c>
      <c r="B84" s="240">
        <f t="shared" si="35"/>
        <v>1216269</v>
      </c>
      <c r="C84" s="241">
        <v>1216269</v>
      </c>
      <c r="D84" s="241"/>
      <c r="E84" s="241">
        <f t="shared" si="34"/>
        <v>1216269</v>
      </c>
      <c r="F84" s="241"/>
      <c r="G84" s="241"/>
      <c r="H84" s="241"/>
      <c r="I84" s="241"/>
      <c r="J84" s="241"/>
      <c r="K84" s="241"/>
      <c r="L84" s="241"/>
      <c r="M84" s="241"/>
      <c r="N84" s="241"/>
      <c r="O84" s="241"/>
      <c r="P84" s="241"/>
      <c r="Q84" s="241"/>
      <c r="R84" s="241">
        <f t="shared" si="36"/>
        <v>1216269</v>
      </c>
      <c r="S84" s="241">
        <f>B84</f>
        <v>1216269</v>
      </c>
      <c r="T84" s="241"/>
      <c r="U84" s="237"/>
    </row>
    <row r="85" spans="1:21" s="238" customFormat="1" ht="11.4">
      <c r="A85" s="239" t="s">
        <v>547</v>
      </c>
      <c r="B85" s="240">
        <f t="shared" si="35"/>
        <v>370000</v>
      </c>
      <c r="C85" s="241">
        <v>370000</v>
      </c>
      <c r="D85" s="241"/>
      <c r="E85" s="241">
        <f t="shared" si="34"/>
        <v>370000</v>
      </c>
      <c r="F85" s="241"/>
      <c r="G85" s="241"/>
      <c r="H85" s="241"/>
      <c r="I85" s="241"/>
      <c r="J85" s="241"/>
      <c r="K85" s="241"/>
      <c r="L85" s="241"/>
      <c r="M85" s="241"/>
      <c r="N85" s="241"/>
      <c r="O85" s="241"/>
      <c r="P85" s="241"/>
      <c r="Q85" s="241"/>
      <c r="R85" s="241">
        <f t="shared" si="36"/>
        <v>370000</v>
      </c>
      <c r="S85" s="241">
        <f t="shared" si="37"/>
        <v>370000</v>
      </c>
      <c r="T85" s="241"/>
      <c r="U85" s="237"/>
    </row>
    <row r="86" spans="1:21" s="238" customFormat="1" ht="11.4">
      <c r="A86" s="239" t="s">
        <v>548</v>
      </c>
      <c r="B86" s="240">
        <f t="shared" si="35"/>
        <v>0</v>
      </c>
      <c r="C86" s="241"/>
      <c r="D86" s="241"/>
      <c r="E86" s="241">
        <f t="shared" si="34"/>
        <v>0</v>
      </c>
      <c r="F86" s="241"/>
      <c r="G86" s="241"/>
      <c r="H86" s="241"/>
      <c r="I86" s="241"/>
      <c r="J86" s="241"/>
      <c r="K86" s="241"/>
      <c r="L86" s="241"/>
      <c r="M86" s="241"/>
      <c r="N86" s="241"/>
      <c r="O86" s="241"/>
      <c r="P86" s="241"/>
      <c r="Q86" s="241"/>
      <c r="R86" s="241">
        <f t="shared" si="36"/>
        <v>0</v>
      </c>
      <c r="S86" s="241">
        <f t="shared" si="37"/>
        <v>0</v>
      </c>
      <c r="T86" s="241"/>
      <c r="U86" s="237"/>
    </row>
    <row r="87" spans="1:21" s="238" customFormat="1" ht="11.4">
      <c r="A87" s="239" t="s">
        <v>549</v>
      </c>
      <c r="B87" s="240">
        <f t="shared" si="35"/>
        <v>10000</v>
      </c>
      <c r="C87" s="241">
        <v>10000</v>
      </c>
      <c r="D87" s="241"/>
      <c r="E87" s="241">
        <f t="shared" si="34"/>
        <v>9826.93</v>
      </c>
      <c r="F87" s="241"/>
      <c r="G87" s="241"/>
      <c r="H87" s="241"/>
      <c r="I87" s="241">
        <v>173.07</v>
      </c>
      <c r="J87" s="241"/>
      <c r="K87" s="241"/>
      <c r="L87" s="241"/>
      <c r="M87" s="241"/>
      <c r="N87" s="241"/>
      <c r="O87" s="241"/>
      <c r="P87" s="241"/>
      <c r="Q87" s="241"/>
      <c r="R87" s="241">
        <f t="shared" si="36"/>
        <v>10000</v>
      </c>
      <c r="S87" s="242"/>
      <c r="T87" s="242"/>
      <c r="U87" s="237"/>
    </row>
    <row r="88" spans="1:21" s="238" customFormat="1" ht="11.4">
      <c r="A88" s="239" t="s">
        <v>550</v>
      </c>
      <c r="B88" s="240">
        <f t="shared" si="35"/>
        <v>78976</v>
      </c>
      <c r="C88" s="241">
        <v>78976</v>
      </c>
      <c r="D88" s="241"/>
      <c r="E88" s="241">
        <f t="shared" si="34"/>
        <v>73537.37</v>
      </c>
      <c r="F88" s="241"/>
      <c r="G88" s="241"/>
      <c r="H88" s="241"/>
      <c r="I88" s="241">
        <v>5438.63</v>
      </c>
      <c r="J88" s="241"/>
      <c r="K88" s="241"/>
      <c r="L88" s="241"/>
      <c r="M88" s="241"/>
      <c r="N88" s="241"/>
      <c r="O88" s="241"/>
      <c r="P88" s="241"/>
      <c r="Q88" s="241"/>
      <c r="R88" s="241">
        <f t="shared" si="36"/>
        <v>78976</v>
      </c>
      <c r="S88" s="241">
        <f t="shared" ref="S88" si="38">B88</f>
        <v>78976</v>
      </c>
      <c r="T88" s="241"/>
      <c r="U88" s="237"/>
    </row>
    <row r="89" spans="1:21" s="238" customFormat="1" ht="11.4">
      <c r="A89" s="239" t="s">
        <v>551</v>
      </c>
      <c r="B89" s="240">
        <f t="shared" si="35"/>
        <v>15000</v>
      </c>
      <c r="C89" s="241">
        <v>15000</v>
      </c>
      <c r="D89" s="241"/>
      <c r="E89" s="241">
        <f t="shared" si="34"/>
        <v>5000</v>
      </c>
      <c r="F89" s="241"/>
      <c r="G89" s="241"/>
      <c r="H89" s="241"/>
      <c r="I89" s="241">
        <v>10000</v>
      </c>
      <c r="J89" s="241"/>
      <c r="K89" s="241"/>
      <c r="L89" s="241"/>
      <c r="M89" s="241"/>
      <c r="N89" s="241"/>
      <c r="O89" s="241"/>
      <c r="P89" s="241"/>
      <c r="Q89" s="241"/>
      <c r="R89" s="241">
        <f t="shared" si="36"/>
        <v>15000</v>
      </c>
      <c r="S89" s="241">
        <v>0</v>
      </c>
      <c r="T89" s="241"/>
      <c r="U89" s="237"/>
    </row>
    <row r="90" spans="1:21" s="238" customFormat="1" ht="11.4">
      <c r="A90" s="250" t="s">
        <v>1366</v>
      </c>
      <c r="B90" s="240">
        <f t="shared" si="35"/>
        <v>0</v>
      </c>
      <c r="C90" s="241">
        <f>25000*0</f>
        <v>0</v>
      </c>
      <c r="D90" s="241"/>
      <c r="E90" s="241">
        <f t="shared" si="34"/>
        <v>0</v>
      </c>
      <c r="F90" s="241"/>
      <c r="G90" s="241"/>
      <c r="H90" s="241"/>
      <c r="I90" s="241"/>
      <c r="J90" s="241"/>
      <c r="K90" s="241"/>
      <c r="L90" s="241"/>
      <c r="M90" s="241"/>
      <c r="N90" s="241"/>
      <c r="O90" s="241"/>
      <c r="P90" s="241"/>
      <c r="Q90" s="241"/>
      <c r="R90" s="241">
        <f t="shared" si="36"/>
        <v>0</v>
      </c>
      <c r="S90" s="241">
        <v>0</v>
      </c>
      <c r="T90" s="241"/>
      <c r="U90" s="237"/>
    </row>
    <row r="91" spans="1:21" s="238" customFormat="1" ht="11.4">
      <c r="A91" s="250" t="s">
        <v>1811</v>
      </c>
      <c r="B91" s="240">
        <f t="shared" si="35"/>
        <v>15000</v>
      </c>
      <c r="C91" s="241">
        <v>15000</v>
      </c>
      <c r="D91" s="241"/>
      <c r="E91" s="241">
        <f t="shared" si="34"/>
        <v>6750</v>
      </c>
      <c r="F91" s="241"/>
      <c r="G91" s="241"/>
      <c r="H91" s="241"/>
      <c r="I91" s="241">
        <v>8250</v>
      </c>
      <c r="J91" s="241"/>
      <c r="K91" s="241"/>
      <c r="L91" s="241"/>
      <c r="M91" s="241"/>
      <c r="N91" s="241"/>
      <c r="O91" s="241"/>
      <c r="P91" s="241"/>
      <c r="Q91" s="241"/>
      <c r="R91" s="241">
        <f t="shared" si="36"/>
        <v>15000</v>
      </c>
      <c r="S91" s="241">
        <v>0</v>
      </c>
      <c r="T91" s="241"/>
      <c r="U91" s="237"/>
    </row>
    <row r="92" spans="1:21" s="238" customFormat="1" ht="11.4">
      <c r="A92" s="246" t="s">
        <v>2512</v>
      </c>
      <c r="B92" s="240">
        <f t="shared" si="35"/>
        <v>64000</v>
      </c>
      <c r="C92" s="241">
        <v>64000</v>
      </c>
      <c r="D92" s="241"/>
      <c r="E92" s="241">
        <f t="shared" si="34"/>
        <v>64000</v>
      </c>
      <c r="F92" s="241"/>
      <c r="G92" s="241"/>
      <c r="H92" s="241"/>
      <c r="I92" s="241"/>
      <c r="J92" s="241"/>
      <c r="K92" s="241"/>
      <c r="L92" s="241"/>
      <c r="M92" s="241"/>
      <c r="N92" s="241"/>
      <c r="O92" s="241"/>
      <c r="P92" s="241"/>
      <c r="Q92" s="241"/>
      <c r="R92" s="241">
        <f t="shared" si="36"/>
        <v>64000</v>
      </c>
      <c r="S92" s="241">
        <v>0</v>
      </c>
      <c r="T92" s="241"/>
      <c r="U92" s="237"/>
    </row>
    <row r="93" spans="1:21" s="238" customFormat="1" ht="11.4">
      <c r="A93" s="246" t="s">
        <v>2515</v>
      </c>
      <c r="B93" s="240">
        <f t="shared" si="35"/>
        <v>5000</v>
      </c>
      <c r="C93" s="241">
        <v>5000</v>
      </c>
      <c r="D93" s="241"/>
      <c r="E93" s="241">
        <f t="shared" si="34"/>
        <v>5000</v>
      </c>
      <c r="F93" s="241"/>
      <c r="G93" s="241"/>
      <c r="H93" s="241"/>
      <c r="I93" s="241"/>
      <c r="J93" s="241"/>
      <c r="K93" s="241"/>
      <c r="L93" s="241"/>
      <c r="M93" s="241"/>
      <c r="N93" s="241"/>
      <c r="O93" s="241"/>
      <c r="P93" s="241"/>
      <c r="Q93" s="241"/>
      <c r="R93" s="241">
        <f t="shared" si="36"/>
        <v>5000</v>
      </c>
      <c r="S93" s="241">
        <v>0</v>
      </c>
      <c r="T93" s="241"/>
      <c r="U93" s="237"/>
    </row>
    <row r="94" spans="1:21" s="238" customFormat="1" ht="68.400000000000006">
      <c r="A94" s="246" t="s">
        <v>2514</v>
      </c>
      <c r="B94" s="240">
        <f>SUM(C94+D94)</f>
        <v>476999</v>
      </c>
      <c r="C94" s="241">
        <f>60000+65000+75000+27000+117000+25000+108000-1</f>
        <v>476999</v>
      </c>
      <c r="D94" s="241"/>
      <c r="E94" s="241">
        <f>B94-SUM(F94:Q94)</f>
        <v>346964.5</v>
      </c>
      <c r="F94" s="241"/>
      <c r="G94" s="241"/>
      <c r="H94" s="241"/>
      <c r="I94" s="241">
        <f>26703+103331.5</f>
        <v>130034.5</v>
      </c>
      <c r="J94" s="241"/>
      <c r="K94" s="241"/>
      <c r="L94" s="241"/>
      <c r="M94" s="241"/>
      <c r="N94" s="241"/>
      <c r="O94" s="241"/>
      <c r="P94" s="241"/>
      <c r="Q94" s="241"/>
      <c r="R94" s="241">
        <f>SUM(E94:Q94)</f>
        <v>476999</v>
      </c>
      <c r="S94" s="241">
        <f>60000+65000+75000+27000+117000+25000+108000-1</f>
        <v>476999</v>
      </c>
      <c r="T94" s="241"/>
      <c r="U94" s="237"/>
    </row>
    <row r="95" spans="1:21" s="238" customFormat="1">
      <c r="A95" s="243" t="s">
        <v>552</v>
      </c>
      <c r="B95" s="240">
        <f>SUM(C95:D95)</f>
        <v>2518414</v>
      </c>
      <c r="C95" s="240">
        <f t="shared" ref="C95:R95" si="39">SUM(C82:C94)</f>
        <v>2518414</v>
      </c>
      <c r="D95" s="240">
        <f t="shared" si="39"/>
        <v>0</v>
      </c>
      <c r="E95" s="240">
        <f t="shared" si="39"/>
        <v>2274901.7999999998</v>
      </c>
      <c r="F95" s="240">
        <f t="shared" si="39"/>
        <v>0</v>
      </c>
      <c r="G95" s="240">
        <f t="shared" si="39"/>
        <v>0</v>
      </c>
      <c r="H95" s="240">
        <f t="shared" si="39"/>
        <v>0</v>
      </c>
      <c r="I95" s="240">
        <f t="shared" si="39"/>
        <v>243512.2</v>
      </c>
      <c r="J95" s="240">
        <f t="shared" si="39"/>
        <v>0</v>
      </c>
      <c r="K95" s="240">
        <f t="shared" si="39"/>
        <v>0</v>
      </c>
      <c r="L95" s="240">
        <f t="shared" si="39"/>
        <v>0</v>
      </c>
      <c r="M95" s="240">
        <f t="shared" si="39"/>
        <v>0</v>
      </c>
      <c r="N95" s="240">
        <f t="shared" si="39"/>
        <v>0</v>
      </c>
      <c r="O95" s="240">
        <f t="shared" si="39"/>
        <v>0</v>
      </c>
      <c r="P95" s="240">
        <f t="shared" si="39"/>
        <v>0</v>
      </c>
      <c r="Q95" s="240">
        <f t="shared" si="39"/>
        <v>0</v>
      </c>
      <c r="R95" s="240">
        <f t="shared" si="39"/>
        <v>2518414</v>
      </c>
      <c r="S95" s="244">
        <f>SUM(S83:S86,S88:S94)</f>
        <v>2292244</v>
      </c>
      <c r="T95" s="240">
        <f>SUM(T83:T86,T88:T94)</f>
        <v>0</v>
      </c>
      <c r="U95" s="237"/>
    </row>
    <row r="96" spans="1:21" s="238" customFormat="1">
      <c r="A96" s="243" t="s">
        <v>553</v>
      </c>
      <c r="B96" s="240">
        <f>SUM(C96:D96)</f>
        <v>45946709</v>
      </c>
      <c r="C96" s="240">
        <f t="shared" ref="C96:R96" si="40">SUM(C62+C69+C76+C80+C95)</f>
        <v>45946709</v>
      </c>
      <c r="D96" s="240">
        <f t="shared" si="40"/>
        <v>0</v>
      </c>
      <c r="E96" s="240">
        <f t="shared" si="40"/>
        <v>32484709</v>
      </c>
      <c r="F96" s="240">
        <f t="shared" si="40"/>
        <v>6562000</v>
      </c>
      <c r="G96" s="240">
        <f t="shared" si="40"/>
        <v>1400000</v>
      </c>
      <c r="H96" s="240">
        <f t="shared" si="40"/>
        <v>1000000</v>
      </c>
      <c r="I96" s="240">
        <f t="shared" si="40"/>
        <v>500000</v>
      </c>
      <c r="J96" s="240">
        <f t="shared" si="40"/>
        <v>4000000</v>
      </c>
      <c r="K96" s="240">
        <f t="shared" si="40"/>
        <v>0</v>
      </c>
      <c r="L96" s="240">
        <f t="shared" si="40"/>
        <v>0</v>
      </c>
      <c r="M96" s="240">
        <f t="shared" si="40"/>
        <v>0</v>
      </c>
      <c r="N96" s="240">
        <f t="shared" si="40"/>
        <v>0</v>
      </c>
      <c r="O96" s="240">
        <f t="shared" si="40"/>
        <v>0</v>
      </c>
      <c r="P96" s="240">
        <f t="shared" si="40"/>
        <v>0</v>
      </c>
      <c r="Q96" s="240">
        <f t="shared" si="40"/>
        <v>0</v>
      </c>
      <c r="R96" s="240">
        <f t="shared" si="40"/>
        <v>45946709</v>
      </c>
      <c r="S96" s="244">
        <f>SUM(+S62+S69+S80+S95)</f>
        <v>39137612</v>
      </c>
      <c r="T96" s="244">
        <f>SUM(T62+T69+T80+T95)</f>
        <v>0</v>
      </c>
      <c r="U96" s="237"/>
    </row>
    <row r="97" spans="1:21" s="238" customFormat="1" ht="11.4">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555</v>
      </c>
      <c r="B98" s="240">
        <f>SUM(C98+D98)</f>
        <v>2200000</v>
      </c>
      <c r="C98" s="241">
        <v>2200000</v>
      </c>
      <c r="D98" s="241"/>
      <c r="E98" s="241">
        <f t="shared" ref="E98" si="41">B98-SUM(F98:Q98)</f>
        <v>2200000</v>
      </c>
      <c r="F98" s="241"/>
      <c r="G98" s="241"/>
      <c r="H98" s="241"/>
      <c r="I98" s="241"/>
      <c r="J98" s="241"/>
      <c r="K98" s="241"/>
      <c r="L98" s="241"/>
      <c r="M98" s="241"/>
      <c r="N98" s="241"/>
      <c r="O98" s="241"/>
      <c r="P98" s="241"/>
      <c r="Q98" s="241"/>
      <c r="R98" s="241">
        <f>SUM(E98:Q98)</f>
        <v>2200000</v>
      </c>
      <c r="S98" s="241">
        <f t="shared" ref="S98" si="42">B98</f>
        <v>2200000</v>
      </c>
      <c r="T98" s="241"/>
      <c r="U98" s="237"/>
    </row>
    <row r="99" spans="1:21" s="238" customFormat="1" ht="11.4">
      <c r="A99" s="239" t="s">
        <v>2052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43">SUM(C98:C102)</f>
        <v>2200000</v>
      </c>
      <c r="D103" s="240">
        <f t="shared" si="43"/>
        <v>0</v>
      </c>
      <c r="E103" s="240">
        <f t="shared" si="43"/>
        <v>2200000</v>
      </c>
      <c r="F103" s="240">
        <f t="shared" si="43"/>
        <v>0</v>
      </c>
      <c r="G103" s="240">
        <f t="shared" si="43"/>
        <v>0</v>
      </c>
      <c r="H103" s="240">
        <f t="shared" si="43"/>
        <v>0</v>
      </c>
      <c r="I103" s="240">
        <f t="shared" si="43"/>
        <v>0</v>
      </c>
      <c r="J103" s="240">
        <f t="shared" si="43"/>
        <v>0</v>
      </c>
      <c r="K103" s="240">
        <f t="shared" si="43"/>
        <v>0</v>
      </c>
      <c r="L103" s="240">
        <f t="shared" si="43"/>
        <v>0</v>
      </c>
      <c r="M103" s="240">
        <f t="shared" si="43"/>
        <v>0</v>
      </c>
      <c r="N103" s="240">
        <f t="shared" si="43"/>
        <v>0</v>
      </c>
      <c r="O103" s="240">
        <f t="shared" si="43"/>
        <v>0</v>
      </c>
      <c r="P103" s="240">
        <f t="shared" si="43"/>
        <v>0</v>
      </c>
      <c r="Q103" s="240">
        <f t="shared" si="43"/>
        <v>0</v>
      </c>
      <c r="R103" s="240">
        <f t="shared" si="43"/>
        <v>2200000</v>
      </c>
      <c r="S103" s="244">
        <f t="shared" si="43"/>
        <v>2200000</v>
      </c>
      <c r="T103" s="244">
        <f t="shared" si="43"/>
        <v>0</v>
      </c>
      <c r="U103" s="237"/>
    </row>
    <row r="104" spans="1:21" s="238" customFormat="1">
      <c r="A104" s="243" t="s">
        <v>1202</v>
      </c>
      <c r="B104" s="244">
        <f>SUM(C104:D104)</f>
        <v>48146709</v>
      </c>
      <c r="C104" s="244">
        <f t="shared" ref="C104:R104" si="44">SUM(C96+C103)</f>
        <v>48146709</v>
      </c>
      <c r="D104" s="244">
        <f t="shared" si="44"/>
        <v>0</v>
      </c>
      <c r="E104" s="244">
        <f t="shared" si="44"/>
        <v>34684709</v>
      </c>
      <c r="F104" s="244">
        <f t="shared" si="44"/>
        <v>6562000</v>
      </c>
      <c r="G104" s="244">
        <f t="shared" si="44"/>
        <v>1400000</v>
      </c>
      <c r="H104" s="244">
        <f t="shared" si="44"/>
        <v>1000000</v>
      </c>
      <c r="I104" s="244">
        <f t="shared" si="44"/>
        <v>500000</v>
      </c>
      <c r="J104" s="244">
        <f t="shared" si="44"/>
        <v>4000000</v>
      </c>
      <c r="K104" s="244">
        <f t="shared" si="44"/>
        <v>0</v>
      </c>
      <c r="L104" s="244">
        <f t="shared" si="44"/>
        <v>0</v>
      </c>
      <c r="M104" s="244">
        <f t="shared" si="44"/>
        <v>0</v>
      </c>
      <c r="N104" s="244">
        <f t="shared" si="44"/>
        <v>0</v>
      </c>
      <c r="O104" s="244">
        <f t="shared" si="44"/>
        <v>0</v>
      </c>
      <c r="P104" s="244">
        <f t="shared" si="44"/>
        <v>0</v>
      </c>
      <c r="Q104" s="244">
        <f t="shared" si="44"/>
        <v>0</v>
      </c>
      <c r="R104" s="240">
        <f t="shared" si="44"/>
        <v>48146709</v>
      </c>
      <c r="S104" s="244">
        <f>S96+S103</f>
        <v>41337612</v>
      </c>
      <c r="T104" s="244">
        <f>T96+T103</f>
        <v>0</v>
      </c>
      <c r="U104" s="237"/>
    </row>
    <row r="105" spans="1:21" s="253" customFormat="1">
      <c r="A105" s="787" t="s">
        <v>1362</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S104+S105</f>
        <v>41337612</v>
      </c>
      <c r="T106" s="244">
        <f>T104+T105</f>
        <v>0</v>
      </c>
      <c r="U106" s="256"/>
    </row>
    <row r="107" spans="1:21" s="258" customFormat="1">
      <c r="A107" s="257" t="s">
        <v>1152</v>
      </c>
      <c r="B107" s="252"/>
      <c r="C107" s="252"/>
      <c r="D107" s="252"/>
      <c r="E107" s="240">
        <f>Application!AO631</f>
        <v>34684709</v>
      </c>
      <c r="F107" s="240">
        <f>Application!AO618</f>
        <v>6562000</v>
      </c>
      <c r="G107" s="240">
        <f>Application!AO619</f>
        <v>1400000</v>
      </c>
      <c r="H107" s="240">
        <f>Application!AO620</f>
        <v>1000000</v>
      </c>
      <c r="I107" s="240">
        <f>Application!AO621</f>
        <v>500000</v>
      </c>
      <c r="J107" s="240">
        <f>Application!AO622</f>
        <v>4000000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2">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2">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6">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6">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6">
      <c r="A120" s="297"/>
      <c r="U120" s="256"/>
    </row>
    <row r="121" spans="1:21" s="559" customFormat="1" ht="15.6">
      <c r="A121" s="558" t="s">
        <v>1356</v>
      </c>
      <c r="U121" s="560"/>
    </row>
    <row r="122" spans="1:21" s="253" customFormat="1" ht="11.4">
      <c r="A122" s="254" t="s">
        <v>1341</v>
      </c>
      <c r="D122" s="1576" t="s">
        <v>1342</v>
      </c>
      <c r="E122" s="1576"/>
      <c r="F122" s="1576"/>
      <c r="U122" s="256"/>
    </row>
    <row r="123" spans="1:21" s="253" customFormat="1" ht="11.4">
      <c r="A123" s="253" t="s">
        <v>1343</v>
      </c>
      <c r="B123" s="553"/>
      <c r="D123" s="1567" t="s">
        <v>1367</v>
      </c>
      <c r="E123" s="1568"/>
      <c r="F123" s="1568"/>
      <c r="G123" s="1568"/>
      <c r="H123" s="1568"/>
      <c r="I123" s="1568"/>
      <c r="J123" s="1568"/>
      <c r="K123" s="1568"/>
      <c r="L123" s="1568"/>
      <c r="M123" s="1568"/>
      <c r="N123" s="1568"/>
      <c r="O123" s="1568"/>
      <c r="P123" s="1568"/>
      <c r="Q123" s="1568"/>
      <c r="R123" s="1568"/>
      <c r="S123" s="1568"/>
      <c r="U123" s="256"/>
    </row>
    <row r="124" spans="1:21" s="253" customFormat="1" ht="13.2">
      <c r="A124" s="209" t="s">
        <v>1344</v>
      </c>
      <c r="B124" s="553"/>
      <c r="C124" s="209"/>
      <c r="D124" s="1568"/>
      <c r="E124" s="1568"/>
      <c r="F124" s="1568"/>
      <c r="G124" s="1568"/>
      <c r="H124" s="1568"/>
      <c r="I124" s="1568"/>
      <c r="J124" s="1568"/>
      <c r="K124" s="1568"/>
      <c r="L124" s="1568"/>
      <c r="M124" s="1568"/>
      <c r="N124" s="1568"/>
      <c r="O124" s="1568"/>
      <c r="P124" s="1568"/>
      <c r="Q124" s="1568"/>
      <c r="R124" s="1568"/>
      <c r="S124" s="1568"/>
      <c r="U124" s="256"/>
    </row>
    <row r="125" spans="1:21" s="253" customFormat="1" ht="13.2">
      <c r="A125" s="209" t="s">
        <v>1345</v>
      </c>
      <c r="B125" s="553"/>
      <c r="C125" s="209"/>
      <c r="D125" s="1568"/>
      <c r="E125" s="1568"/>
      <c r="F125" s="1568"/>
      <c r="G125" s="1568"/>
      <c r="H125" s="1568"/>
      <c r="I125" s="1568"/>
      <c r="J125" s="1568"/>
      <c r="K125" s="1568"/>
      <c r="L125" s="1568"/>
      <c r="M125" s="1568"/>
      <c r="N125" s="1568"/>
      <c r="O125" s="1568"/>
      <c r="P125" s="1568"/>
      <c r="Q125" s="1568"/>
      <c r="R125" s="1568"/>
      <c r="S125" s="1568"/>
      <c r="U125" s="256"/>
    </row>
    <row r="126" spans="1:21" s="253" customFormat="1" ht="13.2">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1348</v>
      </c>
      <c r="B128" s="553"/>
      <c r="C128" s="209"/>
      <c r="D128" s="1571"/>
      <c r="E128" s="1571"/>
      <c r="F128" s="1571"/>
      <c r="G128" s="1571"/>
      <c r="H128" s="1571"/>
      <c r="I128" s="209"/>
      <c r="J128" s="1566"/>
      <c r="K128" s="1566"/>
      <c r="L128" s="209"/>
      <c r="M128" s="209"/>
      <c r="N128" s="209"/>
      <c r="O128" s="209"/>
      <c r="P128" s="209"/>
      <c r="Q128" s="209"/>
      <c r="R128" s="209"/>
      <c r="S128" s="209"/>
      <c r="U128" s="256"/>
    </row>
    <row r="129" spans="1:21" s="253" customFormat="1" ht="13.2">
      <c r="A129" s="209" t="s">
        <v>526</v>
      </c>
      <c r="B129" s="553"/>
      <c r="C129" s="209"/>
      <c r="D129" s="1575" t="s">
        <v>1349</v>
      </c>
      <c r="E129" s="1575"/>
      <c r="F129" s="1575"/>
      <c r="G129" s="1575"/>
      <c r="H129" s="1575"/>
      <c r="I129" s="209"/>
      <c r="J129" s="209" t="s">
        <v>1350</v>
      </c>
      <c r="K129" s="209"/>
      <c r="L129" s="209"/>
      <c r="M129" s="209"/>
      <c r="N129" s="209"/>
      <c r="O129" s="209"/>
      <c r="P129" s="209"/>
      <c r="Q129" s="209"/>
      <c r="R129" s="209"/>
      <c r="S129" s="209"/>
      <c r="U129" s="256"/>
    </row>
    <row r="130" spans="1:21" s="253" customFormat="1" ht="13.2">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1351</v>
      </c>
      <c r="B131" s="554">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3.2">
      <c r="A132" s="555"/>
      <c r="B132" s="209"/>
      <c r="C132" s="209"/>
      <c r="D132" s="1569" t="s">
        <v>1352</v>
      </c>
      <c r="E132" s="1569"/>
      <c r="F132" s="1569"/>
      <c r="G132" s="1569"/>
      <c r="H132" s="1569"/>
      <c r="I132" s="209"/>
      <c r="J132" s="1569" t="s">
        <v>1353</v>
      </c>
      <c r="K132" s="1569"/>
      <c r="L132" s="1569"/>
      <c r="M132" s="1569"/>
      <c r="N132" s="209"/>
      <c r="O132" s="209"/>
      <c r="P132" s="209"/>
      <c r="Q132" s="209"/>
      <c r="R132" s="209"/>
      <c r="S132" s="209"/>
      <c r="U132" s="256"/>
    </row>
    <row r="133" spans="1:21" s="253" customFormat="1" ht="13.2">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2248</v>
      </c>
      <c r="B135" s="209"/>
      <c r="C135" s="209"/>
      <c r="D135" s="209"/>
      <c r="E135" s="209"/>
      <c r="F135" s="209"/>
      <c r="G135" s="209"/>
      <c r="H135" s="209"/>
      <c r="I135" s="209"/>
      <c r="J135" s="209"/>
      <c r="K135" s="209"/>
      <c r="L135" s="209"/>
      <c r="M135" s="209"/>
      <c r="N135" s="956"/>
      <c r="O135" s="209"/>
      <c r="P135" s="209"/>
      <c r="Q135" s="209"/>
      <c r="R135" s="209"/>
      <c r="S135" s="209"/>
      <c r="U135" s="256"/>
    </row>
    <row r="136" spans="1:21" ht="13.2">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0"/>
      <c r="B138" s="1571"/>
      <c r="C138" s="1571"/>
      <c r="D138" s="356"/>
      <c r="E138" s="1566"/>
      <c r="F138" s="1566"/>
      <c r="G138" s="209"/>
      <c r="H138" s="209"/>
      <c r="I138" s="209"/>
      <c r="J138" s="209"/>
      <c r="K138" s="209"/>
      <c r="L138" s="209"/>
      <c r="M138" s="209"/>
      <c r="N138" s="209"/>
      <c r="O138" s="209"/>
      <c r="P138" s="209"/>
      <c r="Q138" s="209"/>
      <c r="R138" s="209"/>
      <c r="S138" s="209"/>
    </row>
    <row r="139" spans="1:21" ht="12" customHeight="1">
      <c r="A139" s="1565" t="s">
        <v>1355</v>
      </c>
      <c r="B139" s="1565"/>
      <c r="C139" s="1565"/>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Y63" sqref="Y63:AC63"/>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0" t="s">
        <v>1817</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687</v>
      </c>
      <c r="C5" s="3" t="s">
        <v>219</v>
      </c>
      <c r="F5" s="3"/>
    </row>
    <row r="6" spans="1:40" ht="12.9" customHeight="1">
      <c r="B6" s="90" t="s">
        <v>1904</v>
      </c>
    </row>
    <row r="7" spans="1:40" ht="12.9" customHeight="1">
      <c r="B7" s="6"/>
      <c r="C7" s="7"/>
      <c r="D7" s="7"/>
      <c r="E7" s="7"/>
      <c r="F7" s="7"/>
      <c r="G7" s="7"/>
      <c r="H7" s="7"/>
      <c r="I7" s="7"/>
      <c r="J7" s="7"/>
      <c r="K7" s="7"/>
      <c r="L7" s="7"/>
      <c r="M7" s="7"/>
      <c r="N7" s="7"/>
      <c r="O7" s="7"/>
      <c r="P7" s="7"/>
      <c r="Q7" s="7"/>
      <c r="R7" s="7"/>
      <c r="S7" s="7"/>
      <c r="T7" s="1596" t="str">
        <f>IF(T25=100%,'Sources and Basis Breakdown'!G2,'Sources and Basis Breakdown'!F2)</f>
        <v>70% PVC for New Const/
Rehabilitation
DDA/QCT
Building(s)</v>
      </c>
      <c r="U7" s="1596"/>
      <c r="V7" s="1596"/>
      <c r="W7" s="1596"/>
      <c r="X7" s="1596"/>
      <c r="Y7" s="1596" t="str">
        <f>IF(T25=100%," ",'Sources and Basis Breakdown'!G2)</f>
        <v>70% PVC for New Const/
Rehabilitation
NON-DDA/
NON-QCT Building(s)</v>
      </c>
      <c r="Z7" s="1596"/>
      <c r="AA7" s="1596"/>
      <c r="AB7" s="1596"/>
      <c r="AC7" s="1596"/>
      <c r="AD7" s="1596" t="str">
        <f>IF(T25=100%,'Sources and Basis Breakdown'!J2,'Sources and Basis Breakdown'!I2)</f>
        <v>30% PVC for Acquisition
DDA/QCT Building(s)</v>
      </c>
      <c r="AE7" s="1596"/>
      <c r="AF7" s="1596"/>
      <c r="AG7" s="1596"/>
      <c r="AH7" s="1596"/>
      <c r="AI7" s="1596" t="str">
        <f>IF(T25=100%," ",'Sources and Basis Breakdown'!J2)</f>
        <v>30% PVC for Acquisition
NON-DDA/
NON-QCT Building(s)</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44" t="s">
        <v>537</v>
      </c>
      <c r="C11" s="1145"/>
      <c r="D11" s="1145"/>
      <c r="E11" s="1145"/>
      <c r="F11" s="1145"/>
      <c r="G11" s="1145"/>
      <c r="H11" s="1145"/>
      <c r="I11" s="1145"/>
      <c r="J11" s="1145"/>
      <c r="K11" s="1145"/>
      <c r="L11" s="1145"/>
      <c r="M11" s="1145"/>
      <c r="N11" s="1145"/>
      <c r="O11" s="1145"/>
      <c r="P11" s="1145"/>
      <c r="Q11" s="1145"/>
      <c r="R11" s="1145"/>
      <c r="S11" s="1146"/>
      <c r="T11" s="1604">
        <f>IF('Sources and Basis Breakdown'!F105=0,'Sources and Basis Breakdown'!E105,'Sources and Basis Breakdown'!F105)</f>
        <v>41337612</v>
      </c>
      <c r="U11" s="1597"/>
      <c r="V11" s="1597"/>
      <c r="W11" s="1597"/>
      <c r="X11" s="1597"/>
      <c r="Y11" s="1611">
        <f>IF(Y7=" ",0,IF('Sources and Basis Breakdown'!G105+'Sources and Basis Breakdown'!F105='Sources and Basis Breakdown'!E105,'Sources and Basis Breakdown'!G105,0))</f>
        <v>0</v>
      </c>
      <c r="Z11" s="1597"/>
      <c r="AA11" s="1597"/>
      <c r="AB11" s="1597"/>
      <c r="AC11" s="1597"/>
      <c r="AD11" s="1597">
        <f>IF('Sources and Basis Breakdown'!I105=0,'Sources and Basis Breakdown'!H105,'Sources and Basis Breakdown'!I105)</f>
        <v>0</v>
      </c>
      <c r="AE11" s="1597"/>
      <c r="AF11" s="1597"/>
      <c r="AG11" s="1597"/>
      <c r="AH11" s="1597"/>
      <c r="AI11" s="1597">
        <f>IF(AI7=" ",0,IF('Sources and Basis Breakdown'!I105+'Sources and Basis Breakdown'!J105='Sources and Basis Breakdown'!H105,'Sources and Basis Breakdown'!J105,0))</f>
        <v>0</v>
      </c>
      <c r="AJ11" s="1597"/>
      <c r="AK11" s="1597"/>
      <c r="AL11" s="1597"/>
      <c r="AM11" s="1597"/>
    </row>
    <row r="12" spans="1:40" ht="12.9" customHeight="1">
      <c r="B12" s="1598" t="s">
        <v>474</v>
      </c>
      <c r="C12" s="1028"/>
      <c r="D12" s="1028"/>
      <c r="E12" s="1028"/>
      <c r="F12" s="1028"/>
      <c r="G12" s="1028"/>
      <c r="H12" s="1028"/>
      <c r="I12" s="1028"/>
      <c r="J12" s="1028"/>
      <c r="K12" s="1028"/>
      <c r="L12" s="1028"/>
      <c r="M12" s="1028"/>
      <c r="N12" s="1028"/>
      <c r="O12" s="1028"/>
      <c r="P12" s="1028"/>
      <c r="Q12" s="1028"/>
      <c r="R12" s="1028"/>
      <c r="S12" s="1599"/>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 customHeight="1">
      <c r="B13" s="8"/>
      <c r="C13" s="1600" t="s">
        <v>1783</v>
      </c>
      <c r="D13" s="1601"/>
      <c r="E13" s="1601"/>
      <c r="F13" s="1601"/>
      <c r="G13" s="1601"/>
      <c r="H13" s="1601"/>
      <c r="I13" s="1601"/>
      <c r="J13" s="1601"/>
      <c r="K13" s="1601"/>
      <c r="L13" s="1601"/>
      <c r="M13" s="1601"/>
      <c r="N13" s="1601"/>
      <c r="O13" s="1601"/>
      <c r="P13" s="1601"/>
      <c r="Q13" s="1601"/>
      <c r="R13" s="1601"/>
      <c r="S13" s="1602"/>
      <c r="T13" s="1605"/>
      <c r="U13" s="1606"/>
      <c r="V13" s="1606"/>
      <c r="W13" s="1606"/>
      <c r="X13" s="1606"/>
      <c r="Y13" s="1605"/>
      <c r="Z13" s="1606"/>
      <c r="AA13" s="1606"/>
      <c r="AB13" s="1606"/>
      <c r="AC13" s="1606"/>
      <c r="AD13" s="1606"/>
      <c r="AE13" s="1606"/>
      <c r="AF13" s="1606"/>
      <c r="AG13" s="1606"/>
      <c r="AH13" s="1606"/>
      <c r="AI13" s="1606"/>
      <c r="AJ13" s="1606"/>
      <c r="AK13" s="1606"/>
      <c r="AL13" s="1606"/>
      <c r="AM13" s="1606"/>
    </row>
    <row r="14" spans="1:40" ht="12.9" customHeight="1">
      <c r="B14" s="8"/>
      <c r="C14" s="1601" t="s">
        <v>803</v>
      </c>
      <c r="D14" s="1601"/>
      <c r="E14" s="1601"/>
      <c r="F14" s="1601"/>
      <c r="G14" s="1601"/>
      <c r="H14" s="1601"/>
      <c r="I14" s="1601"/>
      <c r="J14" s="1601"/>
      <c r="K14" s="1601"/>
      <c r="L14" s="1601"/>
      <c r="M14" s="1601"/>
      <c r="N14" s="1601"/>
      <c r="O14" s="1601"/>
      <c r="P14" s="1601"/>
      <c r="Q14" s="1601"/>
      <c r="R14" s="1601"/>
      <c r="S14" s="1602"/>
      <c r="T14" s="1125"/>
      <c r="U14" s="1147"/>
      <c r="V14" s="1147"/>
      <c r="W14" s="1147"/>
      <c r="X14" s="1147"/>
      <c r="Y14" s="1125"/>
      <c r="Z14" s="1147"/>
      <c r="AA14" s="1147"/>
      <c r="AB14" s="1147"/>
      <c r="AC14" s="1147"/>
      <c r="AD14" s="1147"/>
      <c r="AE14" s="1147"/>
      <c r="AF14" s="1147"/>
      <c r="AG14" s="1147"/>
      <c r="AH14" s="1147"/>
      <c r="AI14" s="1147"/>
      <c r="AJ14" s="1147"/>
      <c r="AK14" s="1147"/>
      <c r="AL14" s="1147"/>
      <c r="AM14" s="1147"/>
    </row>
    <row r="15" spans="1:40" ht="12.9" customHeight="1">
      <c r="B15" s="8"/>
      <c r="C15" s="1601" t="s">
        <v>804</v>
      </c>
      <c r="D15" s="1601"/>
      <c r="E15" s="1601"/>
      <c r="F15" s="1601"/>
      <c r="G15" s="1601"/>
      <c r="H15" s="1601"/>
      <c r="I15" s="1601"/>
      <c r="J15" s="1601"/>
      <c r="K15" s="1601"/>
      <c r="L15" s="1601"/>
      <c r="M15" s="1601"/>
      <c r="N15" s="1601"/>
      <c r="O15" s="1601"/>
      <c r="P15" s="1601"/>
      <c r="Q15" s="1601"/>
      <c r="R15" s="1601"/>
      <c r="S15" s="1602"/>
      <c r="T15" s="1125"/>
      <c r="U15" s="1147"/>
      <c r="V15" s="1147"/>
      <c r="W15" s="1147"/>
      <c r="X15" s="1147"/>
      <c r="Y15" s="1125"/>
      <c r="Z15" s="1147"/>
      <c r="AA15" s="1147"/>
      <c r="AB15" s="1147"/>
      <c r="AC15" s="1147"/>
      <c r="AD15" s="1147"/>
      <c r="AE15" s="1147"/>
      <c r="AF15" s="1147"/>
      <c r="AG15" s="1147"/>
      <c r="AH15" s="1147"/>
      <c r="AI15" s="1147"/>
      <c r="AJ15" s="1147"/>
      <c r="AK15" s="1147"/>
      <c r="AL15" s="1147"/>
      <c r="AM15" s="1147"/>
    </row>
    <row r="16" spans="1:40" ht="12.9" customHeight="1">
      <c r="B16" s="8"/>
      <c r="C16" s="1600" t="s">
        <v>1055</v>
      </c>
      <c r="D16" s="1600"/>
      <c r="E16" s="1600"/>
      <c r="F16" s="1600"/>
      <c r="G16" s="1600"/>
      <c r="H16" s="1600"/>
      <c r="I16" s="1600"/>
      <c r="J16" s="1600"/>
      <c r="K16" s="1600"/>
      <c r="L16" s="1600"/>
      <c r="M16" s="1600"/>
      <c r="N16" s="1600"/>
      <c r="O16" s="1600"/>
      <c r="P16" s="1600"/>
      <c r="Q16" s="1600"/>
      <c r="R16" s="1600"/>
      <c r="S16" s="1603"/>
      <c r="T16" s="1125"/>
      <c r="U16" s="1147"/>
      <c r="V16" s="1147"/>
      <c r="W16" s="1147"/>
      <c r="X16" s="1147"/>
      <c r="Y16" s="1125"/>
      <c r="Z16" s="1147"/>
      <c r="AA16" s="1147"/>
      <c r="AB16" s="1147"/>
      <c r="AC16" s="1147"/>
      <c r="AD16" s="1147"/>
      <c r="AE16" s="1147"/>
      <c r="AF16" s="1147"/>
      <c r="AG16" s="1147"/>
      <c r="AH16" s="1147"/>
      <c r="AI16" s="1147"/>
      <c r="AJ16" s="1147"/>
      <c r="AK16" s="1147"/>
      <c r="AL16" s="1147"/>
      <c r="AM16" s="1147"/>
    </row>
    <row r="17" spans="1:39" ht="12.9" customHeight="1">
      <c r="B17" s="8"/>
      <c r="C17" s="1601" t="s">
        <v>805</v>
      </c>
      <c r="D17" s="1601"/>
      <c r="E17" s="1601"/>
      <c r="F17" s="1601"/>
      <c r="G17" s="1601"/>
      <c r="H17" s="1601"/>
      <c r="I17" s="1601"/>
      <c r="J17" s="1601"/>
      <c r="K17" s="1601"/>
      <c r="L17" s="1601"/>
      <c r="M17" s="1601"/>
      <c r="N17" s="1601"/>
      <c r="O17" s="1601"/>
      <c r="P17" s="1601"/>
      <c r="Q17" s="1601"/>
      <c r="R17" s="1601"/>
      <c r="S17" s="1602"/>
      <c r="T17" s="1125"/>
      <c r="U17" s="1147"/>
      <c r="V17" s="1147"/>
      <c r="W17" s="1147"/>
      <c r="X17" s="1147"/>
      <c r="Y17" s="1125"/>
      <c r="Z17" s="1147"/>
      <c r="AA17" s="1147"/>
      <c r="AB17" s="1147"/>
      <c r="AC17" s="1147"/>
      <c r="AD17" s="1147"/>
      <c r="AE17" s="1147"/>
      <c r="AF17" s="1147"/>
      <c r="AG17" s="1147"/>
      <c r="AH17" s="1147"/>
      <c r="AI17" s="1147"/>
      <c r="AJ17" s="1147"/>
      <c r="AK17" s="1147"/>
      <c r="AL17" s="1147"/>
      <c r="AM17" s="1147"/>
    </row>
    <row r="18" spans="1:39" ht="12.9" customHeight="1">
      <c r="B18" s="947"/>
      <c r="C18" s="1577" t="s">
        <v>1267</v>
      </c>
      <c r="D18" s="1577"/>
      <c r="E18" s="1577"/>
      <c r="F18" s="1577"/>
      <c r="G18" s="1577"/>
      <c r="H18" s="1577"/>
      <c r="I18" s="1577"/>
      <c r="J18" s="1577"/>
      <c r="K18" s="1577"/>
      <c r="L18" s="1577"/>
      <c r="M18" s="1577"/>
      <c r="N18" s="1577"/>
      <c r="O18" s="1577"/>
      <c r="P18" s="1577"/>
      <c r="Q18" s="1577"/>
      <c r="R18" s="1577"/>
      <c r="S18" s="1578"/>
      <c r="T18" s="1123"/>
      <c r="U18" s="1124"/>
      <c r="V18" s="1124"/>
      <c r="W18" s="1124"/>
      <c r="X18" s="1125"/>
      <c r="Y18" s="1125"/>
      <c r="Z18" s="1147"/>
      <c r="AA18" s="1147"/>
      <c r="AB18" s="1147"/>
      <c r="AC18" s="1147"/>
      <c r="AD18" s="1147"/>
      <c r="AE18" s="1147"/>
      <c r="AF18" s="1147"/>
      <c r="AG18" s="1147"/>
      <c r="AH18" s="1147"/>
      <c r="AI18" s="1147"/>
      <c r="AJ18" s="1147"/>
      <c r="AK18" s="1147"/>
      <c r="AL18" s="1147"/>
      <c r="AM18" s="1147"/>
    </row>
    <row r="19" spans="1:39" ht="12.9" customHeight="1">
      <c r="B19" s="490"/>
      <c r="C19" s="1577" t="s">
        <v>1267</v>
      </c>
      <c r="D19" s="1577"/>
      <c r="E19" s="1577"/>
      <c r="F19" s="1577"/>
      <c r="G19" s="1577"/>
      <c r="H19" s="1577"/>
      <c r="I19" s="1577"/>
      <c r="J19" s="1577"/>
      <c r="K19" s="1577"/>
      <c r="L19" s="1577"/>
      <c r="M19" s="1577"/>
      <c r="N19" s="1577"/>
      <c r="O19" s="1577"/>
      <c r="P19" s="1577"/>
      <c r="Q19" s="1577"/>
      <c r="R19" s="1577"/>
      <c r="S19" s="1578"/>
      <c r="T19" s="1125"/>
      <c r="U19" s="1147"/>
      <c r="V19" s="1147"/>
      <c r="W19" s="1147"/>
      <c r="X19" s="1147"/>
      <c r="Y19" s="1125"/>
      <c r="Z19" s="1147"/>
      <c r="AA19" s="1147"/>
      <c r="AB19" s="1147"/>
      <c r="AC19" s="1147"/>
      <c r="AD19" s="1147"/>
      <c r="AE19" s="1147"/>
      <c r="AF19" s="1147"/>
      <c r="AG19" s="1147"/>
      <c r="AH19" s="1147"/>
      <c r="AI19" s="1147"/>
      <c r="AJ19" s="1147"/>
      <c r="AK19" s="1147"/>
      <c r="AL19" s="1147"/>
      <c r="AM19" s="1147"/>
    </row>
    <row r="20" spans="1:39" ht="12.9" customHeight="1">
      <c r="B20" s="1144" t="s">
        <v>806</v>
      </c>
      <c r="C20" s="1145"/>
      <c r="D20" s="1145"/>
      <c r="E20" s="1145"/>
      <c r="F20" s="1145"/>
      <c r="G20" s="1145"/>
      <c r="H20" s="1145"/>
      <c r="I20" s="1145"/>
      <c r="J20" s="1145"/>
      <c r="K20" s="1145"/>
      <c r="L20" s="1145"/>
      <c r="M20" s="1145"/>
      <c r="N20" s="1145"/>
      <c r="O20" s="1145"/>
      <c r="P20" s="1145"/>
      <c r="Q20" s="1145"/>
      <c r="R20" s="1145"/>
      <c r="S20" s="1146"/>
      <c r="T20" s="1589">
        <f>SUM(T13:X19)</f>
        <v>0</v>
      </c>
      <c r="U20" s="1132"/>
      <c r="V20" s="1132"/>
      <c r="W20" s="1132"/>
      <c r="X20" s="1132"/>
      <c r="Y20" s="1589">
        <f>SUM(Y13:AC19)</f>
        <v>0</v>
      </c>
      <c r="Z20" s="1132"/>
      <c r="AA20" s="1132"/>
      <c r="AB20" s="1132"/>
      <c r="AC20" s="1132"/>
      <c r="AD20" s="1132">
        <f>SUM(AD13:AH19)</f>
        <v>0</v>
      </c>
      <c r="AE20" s="1132"/>
      <c r="AF20" s="1132"/>
      <c r="AG20" s="1132"/>
      <c r="AH20" s="1132"/>
      <c r="AI20" s="1132">
        <f>SUM(AI13:AM19)</f>
        <v>0</v>
      </c>
      <c r="AJ20" s="1132"/>
      <c r="AK20" s="1132"/>
      <c r="AL20" s="1132"/>
      <c r="AM20" s="1132"/>
    </row>
    <row r="21" spans="1:39" ht="12.9" customHeight="1">
      <c r="B21" s="1144" t="s">
        <v>1782</v>
      </c>
      <c r="C21" s="1145"/>
      <c r="D21" s="1145"/>
      <c r="E21" s="1145"/>
      <c r="F21" s="1145"/>
      <c r="G21" s="1145"/>
      <c r="H21" s="1145"/>
      <c r="I21" s="1145"/>
      <c r="J21" s="1145"/>
      <c r="K21" s="1145"/>
      <c r="L21" s="1145"/>
      <c r="M21" s="1145"/>
      <c r="N21" s="1145"/>
      <c r="O21" s="1145"/>
      <c r="P21" s="1145"/>
      <c r="Q21" s="1145"/>
      <c r="R21" s="1145"/>
      <c r="S21" s="1146"/>
      <c r="T21" s="1125">
        <v>2077352</v>
      </c>
      <c r="U21" s="1147"/>
      <c r="V21" s="1147"/>
      <c r="W21" s="1147"/>
      <c r="X21" s="1147"/>
      <c r="Y21" s="1125"/>
      <c r="Z21" s="1147"/>
      <c r="AA21" s="1147"/>
      <c r="AB21" s="1147"/>
      <c r="AC21" s="1147"/>
      <c r="AD21" s="1125"/>
      <c r="AE21" s="1147"/>
      <c r="AF21" s="1147"/>
      <c r="AG21" s="1147"/>
      <c r="AH21" s="1147"/>
      <c r="AI21" s="1125"/>
      <c r="AJ21" s="1147"/>
      <c r="AK21" s="1147"/>
      <c r="AL21" s="1147"/>
      <c r="AM21" s="1147"/>
    </row>
    <row r="22" spans="1:39" ht="12.9" customHeight="1">
      <c r="B22" s="1144" t="s">
        <v>807</v>
      </c>
      <c r="C22" s="1145"/>
      <c r="D22" s="1145"/>
      <c r="E22" s="1145"/>
      <c r="F22" s="1145"/>
      <c r="G22" s="1145"/>
      <c r="H22" s="1145"/>
      <c r="I22" s="1145"/>
      <c r="J22" s="1145"/>
      <c r="K22" s="1145"/>
      <c r="L22" s="1145"/>
      <c r="M22" s="1145"/>
      <c r="N22" s="1145"/>
      <c r="O22" s="1145"/>
      <c r="P22" s="1145"/>
      <c r="Q22" s="1145"/>
      <c r="R22" s="1145"/>
      <c r="S22" s="1146"/>
      <c r="T22" s="1590">
        <f>(ABS(T20)+ABS(T21))*-1</f>
        <v>-2077352</v>
      </c>
      <c r="U22" s="1591"/>
      <c r="V22" s="1591"/>
      <c r="W22" s="1591"/>
      <c r="X22" s="1591"/>
      <c r="Y22" s="1590">
        <f t="shared" ref="Y22" si="0">(ABS(Y20)+ABS(Y21))*-1</f>
        <v>0</v>
      </c>
      <c r="Z22" s="1591"/>
      <c r="AA22" s="1591"/>
      <c r="AB22" s="1591"/>
      <c r="AC22" s="1591"/>
      <c r="AD22" s="1590">
        <f t="shared" ref="AD22" si="1">(ABS(AD20)+ABS(AD21))*-1</f>
        <v>0</v>
      </c>
      <c r="AE22" s="1591"/>
      <c r="AF22" s="1591"/>
      <c r="AG22" s="1591"/>
      <c r="AH22" s="1591"/>
      <c r="AI22" s="1590">
        <f t="shared" ref="AI22" si="2">(ABS(AI20)+ABS(AI21))*-1</f>
        <v>0</v>
      </c>
      <c r="AJ22" s="1591"/>
      <c r="AK22" s="1591"/>
      <c r="AL22" s="1591"/>
      <c r="AM22" s="1591"/>
    </row>
    <row r="23" spans="1:39" ht="12.9" customHeight="1">
      <c r="B23" s="1144" t="s">
        <v>1995</v>
      </c>
      <c r="C23" s="1145"/>
      <c r="D23" s="1145"/>
      <c r="E23" s="1145"/>
      <c r="F23" s="1145"/>
      <c r="G23" s="1145"/>
      <c r="H23" s="1145"/>
      <c r="I23" s="1145"/>
      <c r="J23" s="1145"/>
      <c r="K23" s="1145"/>
      <c r="L23" s="1145"/>
      <c r="M23" s="1145"/>
      <c r="N23" s="1145"/>
      <c r="O23" s="1145"/>
      <c r="P23" s="1145"/>
      <c r="Q23" s="1145"/>
      <c r="R23" s="1145"/>
      <c r="S23" s="1146"/>
      <c r="T23" s="1589">
        <f>T11+T22</f>
        <v>39260260</v>
      </c>
      <c r="U23" s="1132"/>
      <c r="V23" s="1132"/>
      <c r="W23" s="1132"/>
      <c r="X23" s="1132"/>
      <c r="Y23" s="1589">
        <f>Y11+Y22</f>
        <v>0</v>
      </c>
      <c r="Z23" s="1132"/>
      <c r="AA23" s="1132"/>
      <c r="AB23" s="1132"/>
      <c r="AC23" s="1132"/>
      <c r="AD23" s="1589">
        <f>IF(AD11=AD21,0,AD11)</f>
        <v>0</v>
      </c>
      <c r="AE23" s="1132"/>
      <c r="AF23" s="1132"/>
      <c r="AG23" s="1132"/>
      <c r="AH23" s="1132"/>
      <c r="AI23" s="1589">
        <f>IF(AI11=AI21,0,AI11)</f>
        <v>0</v>
      </c>
      <c r="AJ23" s="1132"/>
      <c r="AK23" s="1132"/>
      <c r="AL23" s="1132"/>
      <c r="AM23" s="1132"/>
    </row>
    <row r="24" spans="1:39" ht="12.9" customHeight="1">
      <c r="B24" s="1144" t="s">
        <v>1268</v>
      </c>
      <c r="C24" s="1145"/>
      <c r="D24" s="1145"/>
      <c r="E24" s="1145"/>
      <c r="F24" s="1145"/>
      <c r="G24" s="1145"/>
      <c r="H24" s="1145"/>
      <c r="I24" s="1145"/>
      <c r="J24" s="1145"/>
      <c r="K24" s="1145"/>
      <c r="L24" s="1145"/>
      <c r="M24" s="1145"/>
      <c r="N24" s="1145"/>
      <c r="O24" s="1145"/>
      <c r="P24" s="1145"/>
      <c r="Q24" s="1145"/>
      <c r="R24" s="1145"/>
      <c r="S24" s="1146"/>
      <c r="T24" s="1587">
        <f>Application!AJ988</f>
        <v>39260260</v>
      </c>
      <c r="U24" s="1588"/>
      <c r="V24" s="1588"/>
      <c r="W24" s="1588"/>
      <c r="X24" s="1588"/>
      <c r="Y24" s="1588"/>
      <c r="Z24" s="1588"/>
      <c r="AA24" s="1588"/>
      <c r="AB24" s="1588"/>
      <c r="AC24" s="1588"/>
      <c r="AD24" s="1588"/>
      <c r="AE24" s="1588"/>
      <c r="AF24" s="1588"/>
      <c r="AG24" s="1588"/>
      <c r="AH24" s="1588"/>
      <c r="AI24" s="1588"/>
      <c r="AJ24" s="1588"/>
      <c r="AK24" s="1588"/>
      <c r="AL24" s="1588"/>
      <c r="AM24" s="1589"/>
    </row>
    <row r="25" spans="1:39" ht="12.9" customHeight="1">
      <c r="B25" s="1579" t="s">
        <v>1997</v>
      </c>
      <c r="C25" s="1580"/>
      <c r="D25" s="1580"/>
      <c r="E25" s="1580"/>
      <c r="F25" s="1580"/>
      <c r="G25" s="1580"/>
      <c r="H25" s="1580"/>
      <c r="I25" s="1580"/>
      <c r="J25" s="1580"/>
      <c r="K25" s="1580"/>
      <c r="L25" s="1580"/>
      <c r="M25" s="1580"/>
      <c r="N25" s="1580"/>
      <c r="O25" s="1580"/>
      <c r="P25" s="1580"/>
      <c r="Q25" s="1580"/>
      <c r="R25" s="1580"/>
      <c r="S25" s="1581"/>
      <c r="T25" s="1593">
        <f>IF(OR(AND(Application!T193="no",Application!T194="no",Application!T196="no",Application!Y211="no"),Application!T195="yes"),1,1.3)</f>
        <v>1.3</v>
      </c>
      <c r="U25" s="1594"/>
      <c r="V25" s="1594"/>
      <c r="W25" s="1594"/>
      <c r="X25" s="1594"/>
      <c r="Y25" s="1593">
        <v>1</v>
      </c>
      <c r="Z25" s="1594"/>
      <c r="AA25" s="1594"/>
      <c r="AB25" s="1594"/>
      <c r="AC25" s="1595"/>
      <c r="AD25" s="1593">
        <v>1</v>
      </c>
      <c r="AE25" s="1594"/>
      <c r="AF25" s="1594"/>
      <c r="AG25" s="1594"/>
      <c r="AH25" s="1595"/>
      <c r="AI25" s="1593">
        <v>1</v>
      </c>
      <c r="AJ25" s="1594"/>
      <c r="AK25" s="1594"/>
      <c r="AL25" s="1594"/>
      <c r="AM25" s="1595"/>
    </row>
    <row r="26" spans="1:39" ht="12.9" customHeight="1">
      <c r="B26" s="1144" t="s">
        <v>809</v>
      </c>
      <c r="C26" s="1145"/>
      <c r="D26" s="1145"/>
      <c r="E26" s="1145"/>
      <c r="F26" s="1145"/>
      <c r="G26" s="1145"/>
      <c r="H26" s="1145"/>
      <c r="I26" s="1145"/>
      <c r="J26" s="1145"/>
      <c r="K26" s="1145"/>
      <c r="L26" s="1145"/>
      <c r="M26" s="1145"/>
      <c r="N26" s="1145"/>
      <c r="O26" s="1145"/>
      <c r="P26" s="1145"/>
      <c r="Q26" s="1145"/>
      <c r="R26" s="1145"/>
      <c r="S26" s="1146"/>
      <c r="T26" s="1200">
        <f>T23*T25</f>
        <v>51038338</v>
      </c>
      <c r="U26" s="1592"/>
      <c r="V26" s="1592"/>
      <c r="W26" s="1592"/>
      <c r="X26" s="1592"/>
      <c r="Y26" s="1200">
        <f>Y23*Y25</f>
        <v>0</v>
      </c>
      <c r="Z26" s="1592"/>
      <c r="AA26" s="1592"/>
      <c r="AB26" s="1592"/>
      <c r="AC26" s="1592"/>
      <c r="AD26" s="1200">
        <f>AD23*AD25</f>
        <v>0</v>
      </c>
      <c r="AE26" s="1592"/>
      <c r="AF26" s="1592"/>
      <c r="AG26" s="1592"/>
      <c r="AH26" s="1592"/>
      <c r="AI26" s="1200">
        <f>AI23*AI25</f>
        <v>0</v>
      </c>
      <c r="AJ26" s="1592"/>
      <c r="AK26" s="1592"/>
      <c r="AL26" s="1592"/>
      <c r="AM26" s="1592"/>
    </row>
    <row r="27" spans="1:39" ht="12.9" customHeight="1">
      <c r="A27" s="4"/>
      <c r="B27" s="1582" t="s">
        <v>918</v>
      </c>
      <c r="C27" s="1583"/>
      <c r="D27" s="1583"/>
      <c r="E27" s="1583"/>
      <c r="F27" s="1583"/>
      <c r="G27" s="1583"/>
      <c r="H27" s="1583"/>
      <c r="I27" s="1583"/>
      <c r="J27" s="1583"/>
      <c r="K27" s="1583"/>
      <c r="L27" s="1583"/>
      <c r="M27" s="1583"/>
      <c r="N27" s="1583"/>
      <c r="O27" s="1583"/>
      <c r="P27" s="1583"/>
      <c r="Q27" s="1583"/>
      <c r="R27" s="1583"/>
      <c r="S27" s="1584"/>
      <c r="T27" s="1585">
        <f>Application!AG438</f>
        <v>1</v>
      </c>
      <c r="U27" s="1586"/>
      <c r="V27" s="1586"/>
      <c r="W27" s="1586"/>
      <c r="X27" s="1586"/>
      <c r="Y27" s="1585">
        <f>Application!AG438</f>
        <v>1</v>
      </c>
      <c r="Z27" s="1586"/>
      <c r="AA27" s="1586"/>
      <c r="AB27" s="1586"/>
      <c r="AC27" s="1586"/>
      <c r="AD27" s="1585">
        <f>Application!AG438</f>
        <v>1</v>
      </c>
      <c r="AE27" s="1586"/>
      <c r="AF27" s="1586"/>
      <c r="AG27" s="1586"/>
      <c r="AH27" s="1586"/>
      <c r="AI27" s="1585">
        <f>Application!AG438</f>
        <v>1</v>
      </c>
      <c r="AJ27" s="1586"/>
      <c r="AK27" s="1586"/>
      <c r="AL27" s="1586"/>
      <c r="AM27" s="1586"/>
    </row>
    <row r="28" spans="1:39" ht="12.9" customHeight="1">
      <c r="A28" s="3"/>
      <c r="B28" s="1144" t="s">
        <v>882</v>
      </c>
      <c r="C28" s="1145"/>
      <c r="D28" s="1145"/>
      <c r="E28" s="1145"/>
      <c r="F28" s="1145"/>
      <c r="G28" s="1145"/>
      <c r="H28" s="1145"/>
      <c r="I28" s="1145"/>
      <c r="J28" s="1145"/>
      <c r="K28" s="1145"/>
      <c r="L28" s="1145"/>
      <c r="M28" s="1145"/>
      <c r="N28" s="1145"/>
      <c r="O28" s="1145"/>
      <c r="P28" s="1145"/>
      <c r="Q28" s="1145"/>
      <c r="R28" s="1145"/>
      <c r="S28" s="1146"/>
      <c r="T28" s="1200">
        <f>IF(ISERROR((T26*T27)),0,(T26*T27))</f>
        <v>51038338</v>
      </c>
      <c r="U28" s="1592"/>
      <c r="V28" s="1592"/>
      <c r="W28" s="1592"/>
      <c r="X28" s="1592"/>
      <c r="Y28" s="1200">
        <f>IF(ISERROR((Y26*Y27)),0,(Y26*Y27))</f>
        <v>0</v>
      </c>
      <c r="Z28" s="1592"/>
      <c r="AA28" s="1592"/>
      <c r="AB28" s="1592"/>
      <c r="AC28" s="1592"/>
      <c r="AD28" s="1200">
        <f>IF(ISERROR((AD26*AD27)),0,(AD26*AD27))</f>
        <v>0</v>
      </c>
      <c r="AE28" s="1592"/>
      <c r="AF28" s="1592"/>
      <c r="AG28" s="1592"/>
      <c r="AH28" s="1592"/>
      <c r="AI28" s="1200">
        <f>IF(ISERROR((AI26*AI27)),0,(AI26*AI27))</f>
        <v>0</v>
      </c>
      <c r="AJ28" s="1592"/>
      <c r="AK28" s="1592"/>
      <c r="AL28" s="1592"/>
      <c r="AM28" s="1592"/>
    </row>
    <row r="29" spans="1:39" ht="12.9" customHeight="1">
      <c r="B29" s="1144" t="s">
        <v>657</v>
      </c>
      <c r="C29" s="1145"/>
      <c r="D29" s="1145"/>
      <c r="E29" s="1145"/>
      <c r="F29" s="1145"/>
      <c r="G29" s="1145"/>
      <c r="H29" s="1145"/>
      <c r="I29" s="1145"/>
      <c r="J29" s="1145"/>
      <c r="K29" s="1145"/>
      <c r="L29" s="1145"/>
      <c r="M29" s="1145"/>
      <c r="N29" s="1145"/>
      <c r="O29" s="1145"/>
      <c r="P29" s="1145"/>
      <c r="Q29" s="1145"/>
      <c r="R29" s="1145"/>
      <c r="S29" s="1146"/>
      <c r="T29" s="1587">
        <f>T28+Y28+AD28+AI28</f>
        <v>51038338</v>
      </c>
      <c r="U29" s="1588"/>
      <c r="V29" s="1588"/>
      <c r="W29" s="1588"/>
      <c r="X29" s="1588"/>
      <c r="Y29" s="1588"/>
      <c r="Z29" s="1588"/>
      <c r="AA29" s="1588"/>
      <c r="AB29" s="1588"/>
      <c r="AC29" s="1588"/>
      <c r="AD29" s="1588"/>
      <c r="AE29" s="1588"/>
      <c r="AF29" s="1588"/>
      <c r="AG29" s="1588"/>
      <c r="AH29" s="1588"/>
      <c r="AI29" s="1588"/>
      <c r="AJ29" s="1588"/>
      <c r="AK29" s="1588"/>
      <c r="AL29" s="1588"/>
      <c r="AM29" s="1589"/>
    </row>
    <row r="30" spans="1:39" ht="12.9" customHeight="1">
      <c r="B30" s="1624" t="s">
        <v>1996</v>
      </c>
      <c r="C30" s="1624"/>
      <c r="D30" s="1624"/>
      <c r="E30" s="1624"/>
      <c r="F30" s="1624"/>
      <c r="G30" s="1624"/>
      <c r="H30" s="1624"/>
      <c r="I30" s="1624"/>
      <c r="J30" s="1624"/>
      <c r="K30" s="1624"/>
      <c r="L30" s="1624"/>
      <c r="M30" s="1624"/>
      <c r="N30" s="1624"/>
      <c r="O30" s="1624"/>
      <c r="P30" s="1624"/>
      <c r="Q30" s="1624"/>
      <c r="R30" s="1624"/>
      <c r="S30" s="1624"/>
      <c r="T30" s="1624"/>
      <c r="U30" s="1624"/>
      <c r="V30" s="1624"/>
      <c r="W30" s="1624"/>
      <c r="X30" s="1624"/>
      <c r="Y30" s="1624"/>
      <c r="Z30" s="1624"/>
      <c r="AA30" s="1624"/>
      <c r="AB30" s="1624"/>
      <c r="AC30" s="1624"/>
      <c r="AD30" s="1624"/>
      <c r="AE30" s="1624"/>
      <c r="AF30" s="1624"/>
      <c r="AG30" s="1624"/>
      <c r="AH30" s="1624"/>
      <c r="AI30" s="1624"/>
      <c r="AJ30" s="1624"/>
      <c r="AK30" s="1624"/>
      <c r="AL30" s="1624"/>
      <c r="AM30" s="1624"/>
    </row>
    <row r="31" spans="1:39" ht="12.9" customHeight="1">
      <c r="B31" s="1625" t="s">
        <v>1998</v>
      </c>
      <c r="C31" s="1625"/>
      <c r="D31" s="1625"/>
      <c r="E31" s="1625"/>
      <c r="F31" s="1625"/>
      <c r="G31" s="1625"/>
      <c r="H31" s="1625"/>
      <c r="I31" s="1625"/>
      <c r="J31" s="1625"/>
      <c r="K31" s="1625"/>
      <c r="L31" s="1625"/>
      <c r="M31" s="1625"/>
      <c r="N31" s="1625"/>
      <c r="O31" s="1625"/>
      <c r="P31" s="1625"/>
      <c r="Q31" s="1625"/>
      <c r="R31" s="1625"/>
      <c r="S31" s="1625"/>
      <c r="T31" s="1625"/>
      <c r="U31" s="1625"/>
      <c r="V31" s="1625"/>
      <c r="W31" s="1625"/>
      <c r="X31" s="1625"/>
      <c r="Y31" s="1625"/>
      <c r="Z31" s="1625"/>
      <c r="AA31" s="1625"/>
      <c r="AB31" s="1625"/>
      <c r="AC31" s="1625"/>
      <c r="AD31" s="1625"/>
      <c r="AE31" s="1625"/>
      <c r="AF31" s="1625"/>
      <c r="AG31" s="1625"/>
      <c r="AH31" s="1625"/>
      <c r="AI31" s="1625"/>
      <c r="AJ31" s="1625"/>
      <c r="AK31" s="1625"/>
      <c r="AL31" s="1625"/>
      <c r="AM31" s="1625"/>
    </row>
    <row r="33" spans="1:44" ht="12.9" customHeight="1">
      <c r="C33" s="4"/>
      <c r="X33" s="62"/>
      <c r="Y33" s="181"/>
      <c r="Z33" s="181"/>
      <c r="AA33" s="181"/>
      <c r="AB33" s="181"/>
      <c r="AC33" s="181"/>
      <c r="AD33" s="181"/>
      <c r="AE33" s="181"/>
      <c r="AF33" s="181"/>
      <c r="AG33" s="181"/>
      <c r="AH33" s="181"/>
    </row>
    <row r="34" spans="1:44" ht="12.9" customHeight="1">
      <c r="A34" s="3" t="s">
        <v>8</v>
      </c>
      <c r="C34" s="3" t="s">
        <v>220</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6" t="s">
        <v>1674</v>
      </c>
      <c r="Z35" s="1596"/>
      <c r="AA35" s="1596"/>
      <c r="AB35" s="1596"/>
      <c r="AC35" s="1596"/>
      <c r="AD35" s="1189" t="s">
        <v>45</v>
      </c>
      <c r="AE35" s="1189"/>
      <c r="AF35" s="1189"/>
      <c r="AG35" s="1189"/>
      <c r="AH35" s="1189"/>
    </row>
    <row r="36" spans="1:44" ht="12.9" customHeight="1">
      <c r="B36" s="204"/>
      <c r="X36" s="71"/>
      <c r="Y36" s="1596"/>
      <c r="Z36" s="1596"/>
      <c r="AA36" s="1596"/>
      <c r="AB36" s="1596"/>
      <c r="AC36" s="1596"/>
      <c r="AD36" s="1189"/>
      <c r="AE36" s="1189"/>
      <c r="AF36" s="1189"/>
      <c r="AG36" s="1189"/>
      <c r="AH36" s="1189"/>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189"/>
      <c r="AE37" s="1189"/>
      <c r="AF37" s="1189"/>
      <c r="AG37" s="1189"/>
      <c r="AH37" s="1189"/>
    </row>
    <row r="38" spans="1:44" ht="12.9" customHeight="1">
      <c r="A38" s="3"/>
      <c r="B38" s="1144" t="s">
        <v>882</v>
      </c>
      <c r="C38" s="1145"/>
      <c r="D38" s="1145"/>
      <c r="E38" s="1145"/>
      <c r="F38" s="1145"/>
      <c r="G38" s="1145"/>
      <c r="H38" s="1145"/>
      <c r="I38" s="1145"/>
      <c r="J38" s="1145"/>
      <c r="K38" s="1145"/>
      <c r="L38" s="1145"/>
      <c r="M38" s="1145"/>
      <c r="N38" s="1145"/>
      <c r="O38" s="1145"/>
      <c r="P38" s="1145"/>
      <c r="Q38" s="1145"/>
      <c r="R38" s="1145"/>
      <c r="S38" s="1145"/>
      <c r="T38" s="1145"/>
      <c r="U38" s="1145"/>
      <c r="V38" s="1145"/>
      <c r="W38" s="1145"/>
      <c r="X38" s="1146"/>
      <c r="Y38" s="1132">
        <f>IF(T24&gt;=(T23+Y23+AD23+AI23),T28+Y28,0)</f>
        <v>51038338</v>
      </c>
      <c r="Z38" s="1132"/>
      <c r="AA38" s="1132"/>
      <c r="AB38" s="1132"/>
      <c r="AC38" s="1132"/>
      <c r="AD38" s="1132">
        <f>IF(T24&gt;=(T23+Y23+AD23+AI23),AD28+AI28,0)</f>
        <v>0</v>
      </c>
      <c r="AE38" s="1132"/>
      <c r="AF38" s="1132"/>
      <c r="AG38" s="1132"/>
      <c r="AH38" s="1132"/>
    </row>
    <row r="39" spans="1:44" ht="12.9" customHeight="1">
      <c r="B39" s="1144" t="s">
        <v>1889</v>
      </c>
      <c r="C39" s="1145"/>
      <c r="D39" s="1145"/>
      <c r="E39" s="1145"/>
      <c r="F39" s="1145"/>
      <c r="G39" s="1145"/>
      <c r="H39" s="1145"/>
      <c r="I39" s="1145"/>
      <c r="J39" s="1145"/>
      <c r="K39" s="1145"/>
      <c r="L39" s="1145"/>
      <c r="M39" s="1145"/>
      <c r="N39" s="1145"/>
      <c r="O39" s="1145"/>
      <c r="P39" s="1145"/>
      <c r="Q39" s="1145"/>
      <c r="R39" s="1145"/>
      <c r="S39" s="1145"/>
      <c r="T39" s="1145"/>
      <c r="U39" s="1145"/>
      <c r="V39" s="1145"/>
      <c r="W39" s="1145"/>
      <c r="X39" s="1146"/>
      <c r="Y39" s="1629">
        <v>0.09</v>
      </c>
      <c r="Z39" s="1629"/>
      <c r="AA39" s="1629"/>
      <c r="AB39" s="1629"/>
      <c r="AC39" s="1629"/>
      <c r="AD39" s="1629">
        <v>0.04</v>
      </c>
      <c r="AE39" s="1629"/>
      <c r="AF39" s="1629"/>
      <c r="AG39" s="1629"/>
      <c r="AH39" s="1629"/>
    </row>
    <row r="40" spans="1:44" ht="12.9" customHeight="1">
      <c r="A40" s="3"/>
      <c r="B40" s="1144" t="s">
        <v>25</v>
      </c>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6"/>
      <c r="Y40" s="1132">
        <f>ROUND(Y38*Y39,0)</f>
        <v>4593450</v>
      </c>
      <c r="Z40" s="1132"/>
      <c r="AA40" s="1132"/>
      <c r="AB40" s="1132"/>
      <c r="AC40" s="1132"/>
      <c r="AD40" s="1589">
        <f>ROUND(AD38*AD39,0)</f>
        <v>0</v>
      </c>
      <c r="AE40" s="1132"/>
      <c r="AF40" s="1132"/>
      <c r="AG40" s="1132"/>
      <c r="AH40" s="1132"/>
    </row>
    <row r="41" spans="1:44" ht="12.9" customHeight="1">
      <c r="B41" s="1144" t="s">
        <v>651</v>
      </c>
      <c r="C41" s="1145"/>
      <c r="D41" s="1145"/>
      <c r="E41" s="1145"/>
      <c r="F41" s="1145"/>
      <c r="G41" s="1145"/>
      <c r="H41" s="1145"/>
      <c r="I41" s="1145"/>
      <c r="J41" s="1145"/>
      <c r="K41" s="1145"/>
      <c r="L41" s="1145"/>
      <c r="M41" s="1145"/>
      <c r="N41" s="1145"/>
      <c r="O41" s="1145"/>
      <c r="P41" s="1145"/>
      <c r="Q41" s="1145"/>
      <c r="R41" s="1145"/>
      <c r="S41" s="1145"/>
      <c r="T41" s="1145"/>
      <c r="U41" s="1145"/>
      <c r="V41" s="1145"/>
      <c r="W41" s="1145"/>
      <c r="X41" s="1146"/>
      <c r="Y41" s="1587">
        <f>IF(Application!Y211="No",'Basis &amp; Credits'!AR42,AR43)</f>
        <v>2500000</v>
      </c>
      <c r="Z41" s="1588"/>
      <c r="AA41" s="1588"/>
      <c r="AB41" s="1588"/>
      <c r="AC41" s="1588"/>
      <c r="AD41" s="1588"/>
      <c r="AE41" s="1588"/>
      <c r="AF41" s="1588"/>
      <c r="AG41" s="1588"/>
      <c r="AH41" s="1589"/>
    </row>
    <row r="42" spans="1:44" ht="12.9" customHeight="1">
      <c r="A42" s="3"/>
      <c r="B42" s="1619" t="s">
        <v>1890</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c r="AR42">
        <f>IF((Y40+AD40)&gt;2500000,2500000,Y40+AD40)</f>
        <v>2500000</v>
      </c>
    </row>
    <row r="43" spans="1:44"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4000000</v>
      </c>
    </row>
    <row r="44" spans="1:44"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 customHeight="1">
      <c r="A45" s="3" t="s">
        <v>126</v>
      </c>
      <c r="C45" s="3" t="s">
        <v>266</v>
      </c>
    </row>
    <row r="46" spans="1:44" ht="12.9" customHeight="1">
      <c r="D46" s="3" t="s">
        <v>267</v>
      </c>
      <c r="AB46" s="1161">
        <f>'Sources and Uses Budget'!B104-(MAX(IF('Sources and Uses Budget'!B15="",0,'Sources and Uses Budget'!B15),IF(Application!AG387="",0,Application!AG387)))</f>
        <v>48146709</v>
      </c>
      <c r="AC46" s="1162"/>
      <c r="AD46" s="1162"/>
      <c r="AE46" s="1162"/>
      <c r="AF46" s="1163"/>
    </row>
    <row r="47" spans="1:44" ht="12.9" customHeight="1">
      <c r="D47" s="3" t="s">
        <v>876</v>
      </c>
      <c r="AB47" s="1161">
        <f>Application!AO630-MAX(IF('Sources and Uses Budget'!B15="",0,'Sources and Uses Budget'!B15),IF(Application!AG387="",0,Application!AG387))</f>
        <v>13462000</v>
      </c>
      <c r="AC47" s="1162"/>
      <c r="AD47" s="1162"/>
      <c r="AE47" s="1162"/>
      <c r="AF47" s="1163"/>
    </row>
    <row r="48" spans="1:44" ht="12.9" customHeight="1">
      <c r="D48" s="3" t="s">
        <v>401</v>
      </c>
      <c r="AB48" s="1161">
        <f>AB46-AB47</f>
        <v>34684709</v>
      </c>
      <c r="AC48" s="1162"/>
      <c r="AD48" s="1162"/>
      <c r="AE48" s="1162"/>
      <c r="AF48" s="1163"/>
    </row>
    <row r="49" spans="1:40" ht="12.9" customHeight="1">
      <c r="D49" s="3" t="s">
        <v>911</v>
      </c>
      <c r="AA49" s="34"/>
      <c r="AB49" s="1614">
        <v>0.97494040000000004</v>
      </c>
      <c r="AC49" s="1615"/>
      <c r="AD49" s="1615"/>
      <c r="AE49" s="1615"/>
      <c r="AF49" s="1616"/>
    </row>
    <row r="50" spans="1:40" s="324" customFormat="1" ht="12.9" customHeight="1">
      <c r="A50"/>
      <c r="B50"/>
      <c r="C50"/>
      <c r="D50"/>
      <c r="E50" s="1623" t="s">
        <v>2045</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8"/>
      <c r="AB50" s="358"/>
      <c r="AC50" s="358"/>
      <c r="AD50" s="358"/>
      <c r="AE50" s="358"/>
      <c r="AF50" s="358"/>
      <c r="AG50"/>
      <c r="AH50"/>
      <c r="AI50"/>
      <c r="AJ50"/>
      <c r="AK50"/>
      <c r="AL50"/>
      <c r="AM50"/>
      <c r="AN50"/>
    </row>
    <row r="51" spans="1:40" s="324"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61">
        <f>ROUND(IF(ISERROR((AB48/AB49)),0,(AB48/AB49)),0)</f>
        <v>35576235</v>
      </c>
      <c r="AC53" s="1162"/>
      <c r="AD53" s="1162"/>
      <c r="AE53" s="1162"/>
      <c r="AF53" s="1163"/>
    </row>
    <row r="54" spans="1:40" ht="12.9" customHeight="1">
      <c r="D54" s="3" t="s">
        <v>590</v>
      </c>
      <c r="AB54" s="1161">
        <f>(AB53/10)</f>
        <v>3557623.5</v>
      </c>
      <c r="AC54" s="1162"/>
      <c r="AD54" s="1162"/>
      <c r="AE54" s="1162"/>
      <c r="AF54" s="1163"/>
    </row>
    <row r="55" spans="1:40" ht="12.9" customHeight="1">
      <c r="D55" s="3" t="s">
        <v>360</v>
      </c>
      <c r="AB55" s="1620">
        <f>(IF((Y41&lt;AB54),Y41,AB54))</f>
        <v>2500000</v>
      </c>
      <c r="AC55" s="1621"/>
      <c r="AD55" s="1621"/>
      <c r="AE55" s="1621"/>
      <c r="AF55" s="1622"/>
    </row>
    <row r="56" spans="1:40" ht="12.9" customHeight="1">
      <c r="D56" s="3" t="s">
        <v>114</v>
      </c>
      <c r="AB56" s="1161">
        <f>ROUND((10*AB55*AB49),0)</f>
        <v>24373510</v>
      </c>
      <c r="AC56" s="1162"/>
      <c r="AD56" s="1162"/>
      <c r="AE56" s="1162"/>
      <c r="AF56" s="1163"/>
    </row>
    <row r="57" spans="1:40" ht="12.9" customHeight="1">
      <c r="D57" s="3"/>
      <c r="AB57" s="276"/>
      <c r="AC57" s="276"/>
      <c r="AD57" s="276"/>
      <c r="AE57" s="276"/>
      <c r="AF57" s="276"/>
    </row>
    <row r="58" spans="1:40" ht="12.9" customHeight="1">
      <c r="D58" s="3" t="s">
        <v>113</v>
      </c>
      <c r="AB58" s="1180">
        <f>AB48-AB56</f>
        <v>10311199</v>
      </c>
      <c r="AC58" s="1180"/>
      <c r="AD58" s="1180"/>
      <c r="AE58" s="1180"/>
      <c r="AF58" s="118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26" t="s">
        <v>1821</v>
      </c>
      <c r="B60" s="1626"/>
      <c r="C60" s="1626"/>
      <c r="D60" s="1626"/>
      <c r="E60" s="1626"/>
      <c r="F60" s="1626"/>
      <c r="G60" s="1626"/>
      <c r="H60" s="1626"/>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626"/>
      <c r="AM60" s="1626"/>
      <c r="AN60" s="1626"/>
    </row>
    <row r="61" spans="1:40" ht="12.9"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 customHeight="1">
      <c r="A62" s="3" t="s">
        <v>129</v>
      </c>
      <c r="C62" s="3" t="s">
        <v>538</v>
      </c>
      <c r="Y62" s="1628" t="s">
        <v>314</v>
      </c>
      <c r="Z62" s="1628"/>
      <c r="AA62" s="1628"/>
      <c r="AB62" s="1628"/>
      <c r="AC62" s="1628"/>
      <c r="AD62" s="1628" t="s">
        <v>45</v>
      </c>
      <c r="AE62" s="1628"/>
      <c r="AF62" s="1628"/>
      <c r="AG62" s="1628"/>
      <c r="AH62" s="1628"/>
    </row>
    <row r="63" spans="1:40" ht="12.9"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2">
        <f>IF(AND(Application!T193="No",Application!T194="No"),T28,IF(OR(AND(T25=1.3,Application!T196="Yes",Application!D214="Special Needs"),T25=1),(T23*T27)+Y28,Y28))</f>
        <v>39260260</v>
      </c>
      <c r="Z63" s="1617"/>
      <c r="AA63" s="1617"/>
      <c r="AB63" s="1617"/>
      <c r="AC63" s="1617"/>
      <c r="AD63" s="1132">
        <f>IF(AND(T25=1.3,Application!D214="At-Risk"),AI28,IF(Application!D214&lt;&gt;"At-Risk",0,AD28))</f>
        <v>0</v>
      </c>
      <c r="AE63" s="1617"/>
      <c r="AF63" s="1617"/>
      <c r="AG63" s="1617"/>
      <c r="AH63" s="1617"/>
    </row>
    <row r="64" spans="1:40" ht="12.9" customHeight="1">
      <c r="C64" s="3"/>
      <c r="E64" s="1627" t="s">
        <v>1340</v>
      </c>
      <c r="F64" s="1627"/>
      <c r="G64" s="1627"/>
      <c r="H64" s="1627"/>
      <c r="I64" s="1627"/>
      <c r="J64" s="1627"/>
      <c r="K64" s="1627"/>
      <c r="L64" s="1627"/>
      <c r="M64" s="1627"/>
      <c r="N64" s="1627"/>
      <c r="O64" s="1627"/>
      <c r="P64" s="1627"/>
      <c r="Q64" s="1627"/>
      <c r="R64" s="1627"/>
      <c r="S64" s="1627"/>
      <c r="T64" s="1627"/>
      <c r="U64" s="1627"/>
      <c r="V64" s="1627"/>
      <c r="W64" s="1627"/>
      <c r="X64" s="1627"/>
      <c r="Y64" s="1627"/>
      <c r="Z64" s="1627"/>
      <c r="AA64" s="1627"/>
      <c r="AB64" s="1627"/>
      <c r="AC64" s="1627"/>
      <c r="AD64" s="1627"/>
      <c r="AE64" s="1627"/>
      <c r="AF64" s="1627"/>
      <c r="AG64" s="1627"/>
      <c r="AH64" s="1627"/>
    </row>
    <row r="65" spans="1:34" ht="21.75" customHeight="1">
      <c r="C65" s="3"/>
      <c r="E65" s="1627"/>
      <c r="F65" s="1627"/>
      <c r="G65" s="1627"/>
      <c r="H65" s="1627"/>
      <c r="I65" s="1627"/>
      <c r="J65" s="1627"/>
      <c r="K65" s="1627"/>
      <c r="L65" s="1627"/>
      <c r="M65" s="1627"/>
      <c r="N65" s="1627"/>
      <c r="O65" s="1627"/>
      <c r="P65" s="1627"/>
      <c r="Q65" s="1627"/>
      <c r="R65" s="1627"/>
      <c r="S65" s="1627"/>
      <c r="T65" s="1627"/>
      <c r="U65" s="1627"/>
      <c r="V65" s="1627"/>
      <c r="W65" s="1627"/>
      <c r="X65" s="1627"/>
      <c r="Y65" s="1627"/>
      <c r="Z65" s="1627"/>
      <c r="AA65" s="1627"/>
      <c r="AB65" s="1627"/>
      <c r="AC65" s="1627"/>
      <c r="AD65" s="1627"/>
      <c r="AE65" s="1627"/>
      <c r="AF65" s="1627"/>
      <c r="AG65" s="1627"/>
      <c r="AH65" s="1627"/>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3">
        <f>IF(Application!W198="Yes",95%, 30%)</f>
        <v>0.3</v>
      </c>
      <c r="Z66" s="1613"/>
      <c r="AA66" s="1613"/>
      <c r="AB66" s="1613"/>
      <c r="AC66" s="1613"/>
      <c r="AD66" s="1613">
        <f>IF(Application!W198="Yes",95%, 13%)</f>
        <v>0.13</v>
      </c>
      <c r="AE66" s="1613"/>
      <c r="AF66" s="1613"/>
      <c r="AG66" s="1613"/>
      <c r="AH66" s="1613"/>
    </row>
    <row r="67" spans="1:34" ht="12.9" customHeight="1">
      <c r="C67" s="3"/>
      <c r="D67" s="3" t="s">
        <v>983</v>
      </c>
      <c r="Y67" s="1132">
        <f>ROUND(Y63*Y66,0)</f>
        <v>11778078</v>
      </c>
      <c r="Z67" s="1617"/>
      <c r="AA67" s="1617"/>
      <c r="AB67" s="1617"/>
      <c r="AC67" s="1617"/>
      <c r="AD67" s="1132" t="str">
        <f>IF(OR(Application!D211="At-Risk",Application!D211="At-Risk/Located in Rural Census Tract",Application!D214="At-Risk"),ROUND(AD63*AD66,0),"$0")</f>
        <v>$0</v>
      </c>
      <c r="AE67" s="1132"/>
      <c r="AF67" s="1132"/>
      <c r="AG67" s="1132"/>
      <c r="AH67" s="1132"/>
    </row>
    <row r="68" spans="1:34" ht="12.9"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 customHeight="1">
      <c r="A70" s="3"/>
      <c r="C70" s="3"/>
      <c r="D70" s="3" t="s">
        <v>912</v>
      </c>
      <c r="AB70" s="1614">
        <v>0.87545684448685102</v>
      </c>
      <c r="AC70" s="1615"/>
      <c r="AD70" s="1615"/>
      <c r="AE70" s="1615"/>
      <c r="AF70" s="1616"/>
    </row>
    <row r="71" spans="1:34" ht="12.9" customHeight="1">
      <c r="A71" s="3"/>
      <c r="C71" s="3"/>
      <c r="D71" s="3"/>
      <c r="E71" s="1618" t="s">
        <v>1816</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3"/>
      <c r="AB71" s="253"/>
      <c r="AC71" s="253"/>
    </row>
    <row r="72" spans="1:34" ht="12.9"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3"/>
      <c r="AB72" s="253"/>
      <c r="AC72" s="253"/>
    </row>
    <row r="73" spans="1:34" ht="12.9"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503">
        <f>ROUND(IF(ISERROR((AB58/AB70)),0,(AB58/AB70)),0)</f>
        <v>11778078</v>
      </c>
      <c r="AC75" s="1503"/>
      <c r="AD75" s="1503"/>
      <c r="AE75" s="1503"/>
      <c r="AF75" s="1503"/>
    </row>
    <row r="76" spans="1:34" ht="12.9" customHeight="1">
      <c r="C76" s="3"/>
      <c r="D76" s="3" t="s">
        <v>112</v>
      </c>
      <c r="AB76" s="1519">
        <f>IF((Y67+AD67&lt;AB75),Y67+AD67,AB75)</f>
        <v>11778078</v>
      </c>
      <c r="AC76" s="1520"/>
      <c r="AD76" s="1520"/>
      <c r="AE76" s="1520"/>
      <c r="AF76" s="1521"/>
    </row>
    <row r="77" spans="1:34" ht="12.9" customHeight="1">
      <c r="C77" s="3"/>
      <c r="D77" s="3" t="s">
        <v>984</v>
      </c>
      <c r="AB77" s="1612">
        <f>AB76*AB70</f>
        <v>10311199.000000002</v>
      </c>
      <c r="AC77" s="1612"/>
      <c r="AD77" s="1612"/>
      <c r="AE77" s="1612"/>
      <c r="AF77" s="1612"/>
    </row>
    <row r="78" spans="1:34" ht="12.9" customHeight="1">
      <c r="C78" s="3"/>
      <c r="D78" s="3"/>
      <c r="AB78" s="605"/>
      <c r="AC78" s="605"/>
      <c r="AD78" s="605"/>
      <c r="AE78" s="605"/>
      <c r="AF78" s="605"/>
    </row>
    <row r="79" spans="1:34" ht="12.9" customHeight="1">
      <c r="D79" s="3" t="s">
        <v>113</v>
      </c>
      <c r="AB79" s="1180">
        <f>AB48-(AB56+AB77)</f>
        <v>0</v>
      </c>
      <c r="AC79" s="1180"/>
      <c r="AD79" s="1180"/>
      <c r="AE79" s="1180"/>
      <c r="AF79" s="1180"/>
    </row>
    <row r="80" spans="1:34" ht="12.9" customHeight="1">
      <c r="F80" s="16"/>
      <c r="J80" s="16" t="str">
        <f>IF(AB79&gt;0,"FUNDING GAP MUST NOT EXCEED ZERO","")</f>
        <v/>
      </c>
    </row>
    <row r="81" spans="4:4" ht="12.9"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2" workbookViewId="0">
      <selection activeCell="C4" sqref="C4"/>
    </sheetView>
  </sheetViews>
  <sheetFormatPr defaultColWidth="8.88671875" defaultRowHeight="12" zeroHeight="1"/>
  <cols>
    <col min="1" max="1" width="32.5546875" style="489" customWidth="1"/>
    <col min="2" max="3" width="12.109375" style="487" customWidth="1"/>
    <col min="4" max="4" width="12.88671875" style="487" customWidth="1"/>
    <col min="5" max="6" width="12.6640625" style="487" customWidth="1"/>
    <col min="7" max="7" width="13.44140625" style="487" customWidth="1"/>
    <col min="8" max="9" width="12.109375" style="487" customWidth="1"/>
    <col min="10" max="10" width="12.109375" style="582" customWidth="1"/>
    <col min="11" max="11" width="7" style="588" customWidth="1"/>
    <col min="12" max="16384" width="8.88671875" style="487"/>
  </cols>
  <sheetData>
    <row r="1" spans="1:11" s="356" customFormat="1" ht="13.2">
      <c r="A1" s="1630" t="s">
        <v>1897</v>
      </c>
      <c r="B1" s="1631"/>
      <c r="C1" s="1631"/>
      <c r="D1" s="1631"/>
      <c r="E1" s="1631"/>
      <c r="F1" s="1631"/>
      <c r="G1" s="1631"/>
      <c r="H1" s="1631"/>
      <c r="I1" s="1631"/>
      <c r="J1" s="1632"/>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ht="11.4">
      <c r="A3" s="235" t="s">
        <v>362</v>
      </c>
      <c r="B3" s="590"/>
      <c r="C3" s="590"/>
      <c r="D3" s="590"/>
      <c r="E3" s="590"/>
      <c r="F3" s="590"/>
      <c r="G3" s="590"/>
      <c r="H3" s="590"/>
      <c r="I3" s="590"/>
      <c r="J3" s="590"/>
      <c r="K3" s="586"/>
    </row>
    <row r="4" spans="1:11" s="253" customFormat="1" ht="13.2">
      <c r="A4" s="300" t="s">
        <v>71</v>
      </c>
      <c r="B4" s="591">
        <f>'Sources and Uses Budget'!C4</f>
        <v>4000000</v>
      </c>
      <c r="C4" s="592"/>
      <c r="D4" s="592"/>
      <c r="E4" s="593"/>
      <c r="F4" s="593"/>
      <c r="G4" s="593"/>
      <c r="H4" s="593"/>
      <c r="I4" s="593"/>
      <c r="J4" s="593"/>
      <c r="K4" s="586"/>
    </row>
    <row r="5" spans="1:11" s="253" customFormat="1" ht="13.2">
      <c r="A5" s="300" t="s">
        <v>72</v>
      </c>
      <c r="B5" s="591">
        <f>'Sources and Uses Budget'!C5</f>
        <v>219214</v>
      </c>
      <c r="C5" s="592"/>
      <c r="D5" s="592"/>
      <c r="E5" s="593"/>
      <c r="F5" s="593"/>
      <c r="G5" s="593"/>
      <c r="H5" s="593"/>
      <c r="I5" s="593"/>
      <c r="J5" s="593"/>
      <c r="K5" s="586"/>
    </row>
    <row r="6" spans="1:11" s="253" customFormat="1" ht="11.4">
      <c r="A6" s="239" t="s">
        <v>363</v>
      </c>
      <c r="B6" s="591">
        <f>'Sources and Uses Budget'!C6</f>
        <v>30000</v>
      </c>
      <c r="C6" s="592"/>
      <c r="D6" s="592"/>
      <c r="E6" s="593"/>
      <c r="F6" s="593"/>
      <c r="G6" s="593"/>
      <c r="H6" s="593"/>
      <c r="I6" s="593"/>
      <c r="J6" s="593"/>
      <c r="K6" s="586"/>
    </row>
    <row r="7" spans="1:11" s="253" customFormat="1" ht="11.4">
      <c r="A7" s="239" t="s">
        <v>295</v>
      </c>
      <c r="B7" s="591">
        <f>'Sources and Uses Budget'!C7</f>
        <v>0</v>
      </c>
      <c r="C7" s="592"/>
      <c r="D7" s="592"/>
      <c r="E7" s="593"/>
      <c r="F7" s="593"/>
      <c r="G7" s="593"/>
      <c r="H7" s="593"/>
      <c r="I7" s="593"/>
      <c r="J7" s="593"/>
      <c r="K7" s="586"/>
    </row>
    <row r="8" spans="1:11" s="253" customFormat="1" ht="13.8">
      <c r="A8" s="301" t="s">
        <v>738</v>
      </c>
      <c r="B8" s="591">
        <f>'Sources and Uses Budget'!C8</f>
        <v>4249214</v>
      </c>
      <c r="C8" s="591">
        <f>SUM(C4:C7)</f>
        <v>0</v>
      </c>
      <c r="D8" s="591">
        <f>SUM(D4:D7)</f>
        <v>0</v>
      </c>
      <c r="E8" s="593"/>
      <c r="F8" s="593"/>
      <c r="G8" s="593"/>
      <c r="H8" s="593"/>
      <c r="I8" s="593"/>
      <c r="J8" s="593"/>
      <c r="K8" s="586"/>
    </row>
    <row r="9" spans="1:11" s="253" customFormat="1" ht="11.4">
      <c r="A9" s="239" t="s">
        <v>1791</v>
      </c>
      <c r="B9" s="591">
        <f>'Sources and Uses Budget'!C9</f>
        <v>0</v>
      </c>
      <c r="C9" s="592"/>
      <c r="D9" s="592"/>
      <c r="E9" s="593"/>
      <c r="F9" s="593"/>
      <c r="G9" s="593"/>
      <c r="H9" s="591">
        <f>'Sources and Uses Budget'!T9</f>
        <v>0</v>
      </c>
      <c r="I9" s="592"/>
      <c r="J9" s="592"/>
      <c r="K9" s="586"/>
    </row>
    <row r="10" spans="1:11" s="253" customFormat="1" ht="13.2">
      <c r="A10" s="300" t="s">
        <v>73</v>
      </c>
      <c r="B10" s="591">
        <f>'Sources and Uses Budget'!C10</f>
        <v>200000</v>
      </c>
      <c r="C10" s="592"/>
      <c r="D10" s="592"/>
      <c r="E10" s="591">
        <f>'Sources and Uses Budget'!S10</f>
        <v>200000</v>
      </c>
      <c r="F10" s="592"/>
      <c r="G10" s="592"/>
      <c r="H10" s="591">
        <f>'Sources and Uses Budget'!T10</f>
        <v>0</v>
      </c>
      <c r="I10" s="592"/>
      <c r="J10" s="592"/>
      <c r="K10" s="586"/>
    </row>
    <row r="11" spans="1:11" s="253" customFormat="1">
      <c r="A11" s="243" t="s">
        <v>615</v>
      </c>
      <c r="B11" s="591">
        <f>'Sources and Uses Budget'!C11</f>
        <v>200000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4449214</v>
      </c>
      <c r="C12" s="591">
        <f>SUM(C8+C11)</f>
        <v>0</v>
      </c>
      <c r="D12" s="591">
        <f>SUM(D8+D11)</f>
        <v>0</v>
      </c>
      <c r="E12" s="593"/>
      <c r="F12" s="593"/>
      <c r="G12" s="593"/>
      <c r="H12" s="593"/>
      <c r="I12" s="593"/>
      <c r="J12" s="593"/>
      <c r="K12" s="586"/>
    </row>
    <row r="13" spans="1:11" s="253" customFormat="1" ht="11.4">
      <c r="A13" s="461" t="s">
        <v>1155</v>
      </c>
      <c r="B13" s="591">
        <f>'Sources and Uses Budget'!C13</f>
        <v>30000</v>
      </c>
      <c r="C13" s="592"/>
      <c r="D13" s="592"/>
      <c r="E13" s="591">
        <f>'Sources and Uses Budget'!S13</f>
        <v>0</v>
      </c>
      <c r="F13" s="592"/>
      <c r="G13" s="592"/>
      <c r="H13" s="591">
        <f>'Sources and Uses Budget'!T13</f>
        <v>0</v>
      </c>
      <c r="I13" s="592"/>
      <c r="J13" s="592"/>
      <c r="K13" s="586"/>
    </row>
    <row r="14" spans="1:11" s="253" customFormat="1" ht="22.8">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ht="11.4">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ht="11.4">
      <c r="A16" s="235" t="s">
        <v>951</v>
      </c>
      <c r="B16" s="590"/>
      <c r="C16" s="590"/>
      <c r="D16" s="590"/>
      <c r="E16" s="590"/>
      <c r="F16" s="590"/>
      <c r="G16" s="590"/>
      <c r="H16" s="590"/>
      <c r="I16" s="590"/>
      <c r="J16" s="590"/>
      <c r="K16" s="586"/>
    </row>
    <row r="17" spans="1:11" s="253" customFormat="1" ht="11.4">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ht="11.4">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ht="11.4">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ht="11.4">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ht="11.4">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ht="11.4">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ht="11.4">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ht="11.4">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ht="11.4">
      <c r="A27" s="235" t="s">
        <v>960</v>
      </c>
      <c r="B27" s="590"/>
      <c r="C27" s="590"/>
      <c r="D27" s="590"/>
      <c r="E27" s="590"/>
      <c r="F27" s="590"/>
      <c r="G27" s="590"/>
      <c r="H27" s="590"/>
      <c r="I27" s="590"/>
      <c r="J27" s="590"/>
      <c r="K27" s="586"/>
    </row>
    <row r="28" spans="1:11" s="253" customFormat="1" ht="11.4">
      <c r="A28" s="239" t="s">
        <v>952</v>
      </c>
      <c r="B28" s="591">
        <f>'Sources and Uses Budget'!C29</f>
        <v>2378573</v>
      </c>
      <c r="C28" s="592"/>
      <c r="D28" s="592"/>
      <c r="E28" s="591">
        <f>'Sources and Uses Budget'!S29</f>
        <v>2378573</v>
      </c>
      <c r="F28" s="592"/>
      <c r="G28" s="592"/>
      <c r="H28" s="591">
        <f>'Sources and Uses Budget'!T29</f>
        <v>0</v>
      </c>
      <c r="I28" s="592"/>
      <c r="J28" s="592"/>
      <c r="K28" s="586"/>
    </row>
    <row r="29" spans="1:11" s="253" customFormat="1" ht="11.4">
      <c r="A29" s="239" t="s">
        <v>953</v>
      </c>
      <c r="B29" s="591">
        <f>'Sources and Uses Budget'!C30</f>
        <v>23503809</v>
      </c>
      <c r="C29" s="592"/>
      <c r="D29" s="592"/>
      <c r="E29" s="591">
        <f>'Sources and Uses Budget'!S30</f>
        <v>23503809</v>
      </c>
      <c r="F29" s="592"/>
      <c r="G29" s="592"/>
      <c r="H29" s="591">
        <f>'Sources and Uses Budget'!T30</f>
        <v>0</v>
      </c>
      <c r="I29" s="592"/>
      <c r="J29" s="592"/>
      <c r="K29" s="586"/>
    </row>
    <row r="30" spans="1:11" s="253" customFormat="1" ht="11.4">
      <c r="A30" s="239" t="s">
        <v>954</v>
      </c>
      <c r="B30" s="591">
        <f>'Sources and Uses Budget'!C31</f>
        <v>2211903</v>
      </c>
      <c r="C30" s="592"/>
      <c r="D30" s="592"/>
      <c r="E30" s="591">
        <f>'Sources and Uses Budget'!S31</f>
        <v>2211903</v>
      </c>
      <c r="F30" s="592"/>
      <c r="G30" s="592"/>
      <c r="H30" s="591">
        <f>'Sources and Uses Budget'!T31</f>
        <v>0</v>
      </c>
      <c r="I30" s="592"/>
      <c r="J30" s="592"/>
      <c r="K30" s="586"/>
    </row>
    <row r="31" spans="1:11" s="253" customFormat="1" ht="11.4">
      <c r="A31" s="239" t="s">
        <v>955</v>
      </c>
      <c r="B31" s="591">
        <f>'Sources and Uses Budget'!C32</f>
        <v>624665.5</v>
      </c>
      <c r="C31" s="592"/>
      <c r="D31" s="592"/>
      <c r="E31" s="591">
        <f>'Sources and Uses Budget'!S32</f>
        <v>624665.5</v>
      </c>
      <c r="F31" s="592"/>
      <c r="G31" s="592"/>
      <c r="H31" s="591">
        <f>'Sources and Uses Budget'!T32</f>
        <v>0</v>
      </c>
      <c r="I31" s="592"/>
      <c r="J31" s="592"/>
      <c r="K31" s="586"/>
    </row>
    <row r="32" spans="1:11" s="253" customFormat="1" ht="11.4">
      <c r="A32" s="239" t="s">
        <v>956</v>
      </c>
      <c r="B32" s="591">
        <f>'Sources and Uses Budget'!C33</f>
        <v>624665.5</v>
      </c>
      <c r="C32" s="592"/>
      <c r="D32" s="592"/>
      <c r="E32" s="591">
        <f>'Sources and Uses Budget'!S33</f>
        <v>624665.5</v>
      </c>
      <c r="F32" s="592"/>
      <c r="G32" s="592"/>
      <c r="H32" s="591">
        <f>'Sources and Uses Budget'!T33</f>
        <v>0</v>
      </c>
      <c r="I32" s="592"/>
      <c r="J32" s="592"/>
      <c r="K32" s="586"/>
    </row>
    <row r="33" spans="1:11" s="253" customFormat="1" ht="11.4">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ht="11.4">
      <c r="A34" s="239" t="s">
        <v>958</v>
      </c>
      <c r="B34" s="591">
        <f>'Sources and Uses Budget'!C35</f>
        <v>522090</v>
      </c>
      <c r="C34" s="592"/>
      <c r="D34" s="592"/>
      <c r="E34" s="591">
        <f>'Sources and Uses Budget'!S35</f>
        <v>522090</v>
      </c>
      <c r="F34" s="592"/>
      <c r="G34" s="592"/>
      <c r="H34" s="591">
        <f>'Sources and Uses Budget'!T35</f>
        <v>0</v>
      </c>
      <c r="I34" s="592"/>
      <c r="J34" s="592"/>
      <c r="K34" s="586"/>
    </row>
    <row r="35" spans="1:11" s="253" customFormat="1" ht="11.4">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ht="11.4">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29865706</v>
      </c>
      <c r="C37" s="591">
        <f>SUM(C28:C36)</f>
        <v>0</v>
      </c>
      <c r="D37" s="591">
        <f>SUM(D28:D36)</f>
        <v>0</v>
      </c>
      <c r="E37" s="591">
        <f>'Sources and Uses Budget'!S38</f>
        <v>29865706</v>
      </c>
      <c r="F37" s="594">
        <f>SUM(F28:F36)</f>
        <v>0</v>
      </c>
      <c r="G37" s="594">
        <f>SUM(G28:G36)</f>
        <v>0</v>
      </c>
      <c r="H37" s="591">
        <f>'Sources and Uses Budget'!T38</f>
        <v>0</v>
      </c>
      <c r="I37" s="594">
        <f>SUM(I28:I36)</f>
        <v>0</v>
      </c>
      <c r="J37" s="594">
        <f>SUM(J28:J36)</f>
        <v>0</v>
      </c>
      <c r="K37" s="586"/>
    </row>
    <row r="38" spans="1:11" s="253" customFormat="1" ht="11.4">
      <c r="A38" s="235" t="s">
        <v>962</v>
      </c>
      <c r="B38" s="590"/>
      <c r="C38" s="590"/>
      <c r="D38" s="590"/>
      <c r="E38" s="590"/>
      <c r="F38" s="590"/>
      <c r="G38" s="590"/>
      <c r="H38" s="590"/>
      <c r="I38" s="590"/>
      <c r="J38" s="590"/>
      <c r="K38" s="586"/>
    </row>
    <row r="39" spans="1:11" s="253" customFormat="1" ht="11.4">
      <c r="A39" s="239" t="s">
        <v>963</v>
      </c>
      <c r="B39" s="591">
        <f>'Sources and Uses Budget'!C40</f>
        <v>850000</v>
      </c>
      <c r="C39" s="592"/>
      <c r="D39" s="592"/>
      <c r="E39" s="591">
        <f>'Sources and Uses Budget'!S40</f>
        <v>850000</v>
      </c>
      <c r="F39" s="592"/>
      <c r="G39" s="592"/>
      <c r="H39" s="591">
        <f>'Sources and Uses Budget'!T40</f>
        <v>0</v>
      </c>
      <c r="I39" s="592"/>
      <c r="J39" s="592"/>
      <c r="K39" s="586"/>
    </row>
    <row r="40" spans="1:11" s="253" customFormat="1" ht="11.4">
      <c r="A40" s="239" t="s">
        <v>964</v>
      </c>
      <c r="B40" s="591">
        <f>'Sources and Uses Budget'!C41</f>
        <v>300000</v>
      </c>
      <c r="C40" s="592"/>
      <c r="D40" s="592"/>
      <c r="E40" s="591">
        <f>'Sources and Uses Budget'!S41</f>
        <v>300000</v>
      </c>
      <c r="F40" s="592"/>
      <c r="G40" s="592"/>
      <c r="H40" s="591">
        <f>'Sources and Uses Budget'!T41</f>
        <v>0</v>
      </c>
      <c r="I40" s="592"/>
      <c r="J40" s="592"/>
      <c r="K40" s="586"/>
    </row>
    <row r="41" spans="1:11" s="253" customFormat="1">
      <c r="A41" s="243" t="s">
        <v>965</v>
      </c>
      <c r="B41" s="591">
        <f>'Sources and Uses Budget'!C42</f>
        <v>1150000</v>
      </c>
      <c r="C41" s="591">
        <f>SUM(C38:C40)</f>
        <v>0</v>
      </c>
      <c r="D41" s="591">
        <f>SUM(D38:D40)</f>
        <v>0</v>
      </c>
      <c r="E41" s="591">
        <f>'Sources and Uses Budget'!S42</f>
        <v>1150000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500000</v>
      </c>
      <c r="C42" s="592"/>
      <c r="D42" s="592"/>
      <c r="E42" s="591">
        <f>'Sources and Uses Budget'!S43</f>
        <v>500000</v>
      </c>
      <c r="F42" s="592"/>
      <c r="G42" s="592"/>
      <c r="H42" s="591">
        <f>'Sources and Uses Budget'!T43</f>
        <v>0</v>
      </c>
      <c r="I42" s="592"/>
      <c r="J42" s="592"/>
      <c r="K42" s="586"/>
    </row>
    <row r="43" spans="1:11" s="253" customFormat="1" ht="11.4">
      <c r="A43" s="235" t="s">
        <v>967</v>
      </c>
      <c r="B43" s="590"/>
      <c r="C43" s="590"/>
      <c r="D43" s="590"/>
      <c r="E43" s="590"/>
      <c r="F43" s="590"/>
      <c r="G43" s="590"/>
      <c r="H43" s="590"/>
      <c r="I43" s="590"/>
      <c r="J43" s="590"/>
      <c r="K43" s="586"/>
    </row>
    <row r="44" spans="1:11" s="253" customFormat="1" ht="11.4">
      <c r="A44" s="239" t="s">
        <v>968</v>
      </c>
      <c r="B44" s="591">
        <f>'Sources and Uses Budget'!C45</f>
        <v>4219958</v>
      </c>
      <c r="C44" s="592"/>
      <c r="D44" s="592"/>
      <c r="E44" s="591">
        <f>'Sources and Uses Budget'!S45</f>
        <v>2454473</v>
      </c>
      <c r="F44" s="592"/>
      <c r="G44" s="592"/>
      <c r="H44" s="591">
        <f>'Sources and Uses Budget'!T45</f>
        <v>0</v>
      </c>
      <c r="I44" s="592"/>
      <c r="J44" s="592"/>
      <c r="K44" s="586"/>
    </row>
    <row r="45" spans="1:11" s="253" customFormat="1" ht="11.4">
      <c r="A45" s="239" t="s">
        <v>969</v>
      </c>
      <c r="B45" s="591">
        <f>'Sources and Uses Budget'!C46</f>
        <v>278361</v>
      </c>
      <c r="C45" s="592"/>
      <c r="D45" s="592"/>
      <c r="E45" s="591">
        <f>'Sources and Uses Budget'!S46</f>
        <v>163063</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ht="11.4">
      <c r="A47" s="239" t="s">
        <v>971</v>
      </c>
      <c r="B47" s="591">
        <f>'Sources and Uses Budget'!C48</f>
        <v>233926</v>
      </c>
      <c r="C47" s="592"/>
      <c r="D47" s="592"/>
      <c r="E47" s="591">
        <f>'Sources and Uses Budget'!S48</f>
        <v>233926</v>
      </c>
      <c r="F47" s="592"/>
      <c r="G47" s="592"/>
      <c r="H47" s="591">
        <f>'Sources and Uses Budget'!T48</f>
        <v>0</v>
      </c>
      <c r="I47" s="592"/>
      <c r="J47" s="592"/>
      <c r="K47" s="586"/>
    </row>
    <row r="48" spans="1:11" s="253" customFormat="1" ht="11.4">
      <c r="A48" s="239" t="s">
        <v>974</v>
      </c>
      <c r="B48" s="591">
        <f>'Sources and Uses Budget'!C49</f>
        <v>80000</v>
      </c>
      <c r="C48" s="592"/>
      <c r="D48" s="592"/>
      <c r="E48" s="591">
        <f>'Sources and Uses Budget'!S49</f>
        <v>80000</v>
      </c>
      <c r="F48" s="592"/>
      <c r="G48" s="592"/>
      <c r="H48" s="591">
        <f>'Sources and Uses Budget'!T49</f>
        <v>0</v>
      </c>
      <c r="I48" s="592"/>
      <c r="J48" s="592"/>
      <c r="K48" s="586"/>
    </row>
    <row r="49" spans="1:11" s="253" customFormat="1" ht="11.4">
      <c r="A49" s="239" t="s">
        <v>972</v>
      </c>
      <c r="B49" s="591">
        <f>'Sources and Uses Budget'!C50</f>
        <v>50000</v>
      </c>
      <c r="C49" s="592"/>
      <c r="D49" s="592"/>
      <c r="E49" s="591">
        <f>'Sources and Uses Budget'!S50</f>
        <v>50000</v>
      </c>
      <c r="F49" s="592"/>
      <c r="G49" s="592"/>
      <c r="H49" s="591">
        <f>'Sources and Uses Budget'!T50</f>
        <v>0</v>
      </c>
      <c r="I49" s="592"/>
      <c r="J49" s="592"/>
      <c r="K49" s="586"/>
    </row>
    <row r="50" spans="1:11" s="253" customFormat="1" ht="11.4">
      <c r="A50" s="239" t="s">
        <v>973</v>
      </c>
      <c r="B50" s="591">
        <f>'Sources and Uses Budget'!C51</f>
        <v>150000</v>
      </c>
      <c r="C50" s="592"/>
      <c r="D50" s="592"/>
      <c r="E50" s="591">
        <f>'Sources and Uses Budget'!S51</f>
        <v>150000</v>
      </c>
      <c r="F50" s="592"/>
      <c r="G50" s="592"/>
      <c r="H50" s="591">
        <f>'Sources and Uses Budget'!T51</f>
        <v>0</v>
      </c>
      <c r="I50" s="592"/>
      <c r="J50" s="592"/>
      <c r="K50" s="586"/>
    </row>
    <row r="51" spans="1:11" s="253" customFormat="1" ht="11.4">
      <c r="A51" s="239" t="str">
        <f>'Sources and Uses Budget'!$A52</f>
        <v>Other: Lender Expenses</v>
      </c>
      <c r="B51" s="591">
        <f>'Sources and Uses Budget'!C52</f>
        <v>60000</v>
      </c>
      <c r="C51" s="592"/>
      <c r="D51" s="592"/>
      <c r="E51" s="591">
        <f>'Sources and Uses Budget'!S52</f>
        <v>35148</v>
      </c>
      <c r="F51" s="592"/>
      <c r="G51" s="592"/>
      <c r="H51" s="591">
        <f>'Sources and Uses Budget'!T52</f>
        <v>0</v>
      </c>
      <c r="I51" s="592"/>
      <c r="J51" s="592"/>
      <c r="K51" s="586"/>
    </row>
    <row r="52" spans="1:11" s="584" customFormat="1">
      <c r="A52" s="243" t="s">
        <v>975</v>
      </c>
      <c r="B52" s="591">
        <f>'Sources and Uses Budget'!C53</f>
        <v>5072245</v>
      </c>
      <c r="C52" s="594">
        <f>SUM(C44:C51)</f>
        <v>0</v>
      </c>
      <c r="D52" s="594">
        <f>SUM(D44:D51)</f>
        <v>0</v>
      </c>
      <c r="E52" s="591">
        <f>'Sources and Uses Budget'!S53</f>
        <v>3166610</v>
      </c>
      <c r="F52" s="594">
        <f>SUM(F44:F51)</f>
        <v>0</v>
      </c>
      <c r="G52" s="594">
        <f>SUM(G44:G51)</f>
        <v>0</v>
      </c>
      <c r="H52" s="591">
        <f>'Sources and Uses Budget'!T53</f>
        <v>0</v>
      </c>
      <c r="I52" s="594">
        <f>SUM(I44:I51)</f>
        <v>0</v>
      </c>
      <c r="J52" s="594">
        <f>SUM(J44:J51)</f>
        <v>0</v>
      </c>
      <c r="K52" s="587"/>
    </row>
    <row r="53" spans="1:11" s="253" customFormat="1" ht="11.4">
      <c r="A53" s="235" t="s">
        <v>717</v>
      </c>
      <c r="B53" s="590"/>
      <c r="C53" s="590"/>
      <c r="D53" s="590"/>
      <c r="E53" s="590"/>
      <c r="F53" s="590"/>
      <c r="G53" s="590"/>
      <c r="H53" s="590"/>
      <c r="I53" s="590"/>
      <c r="J53" s="590"/>
      <c r="K53" s="586"/>
    </row>
    <row r="54" spans="1:11" s="253" customFormat="1" ht="11.4">
      <c r="A54" s="239" t="s">
        <v>976</v>
      </c>
      <c r="B54" s="591">
        <f>'Sources and Uses Budget'!C55</f>
        <v>65620</v>
      </c>
      <c r="C54" s="592"/>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ht="11.4">
      <c r="A56" s="239" t="s">
        <v>974</v>
      </c>
      <c r="B56" s="591">
        <f>'Sources and Uses Budget'!C57</f>
        <v>7289</v>
      </c>
      <c r="C56" s="592"/>
      <c r="D56" s="592"/>
      <c r="E56" s="593"/>
      <c r="F56" s="593"/>
      <c r="G56" s="593"/>
      <c r="H56" s="593"/>
      <c r="I56" s="593"/>
      <c r="J56" s="593"/>
      <c r="K56" s="586"/>
    </row>
    <row r="57" spans="1:11" s="253" customFormat="1" ht="11.4">
      <c r="A57" s="239" t="s">
        <v>972</v>
      </c>
      <c r="B57" s="591">
        <f>'Sources and Uses Budget'!C58</f>
        <v>0</v>
      </c>
      <c r="C57" s="592"/>
      <c r="D57" s="592"/>
      <c r="E57" s="593"/>
      <c r="F57" s="593"/>
      <c r="G57" s="593"/>
      <c r="H57" s="593"/>
      <c r="I57" s="593"/>
      <c r="J57" s="593"/>
      <c r="K57" s="586"/>
    </row>
    <row r="58" spans="1:11" s="253" customFormat="1" ht="11.4">
      <c r="A58" s="239" t="s">
        <v>973</v>
      </c>
      <c r="B58" s="591">
        <f>'Sources and Uses Budget'!C59</f>
        <v>0</v>
      </c>
      <c r="C58" s="592"/>
      <c r="D58" s="592"/>
      <c r="E58" s="593"/>
      <c r="F58" s="593"/>
      <c r="G58" s="593"/>
      <c r="H58" s="593"/>
      <c r="I58" s="593"/>
      <c r="J58" s="593"/>
      <c r="K58" s="586"/>
    </row>
    <row r="59" spans="1:11" s="253" customFormat="1" ht="11.4">
      <c r="A59" s="239" t="str">
        <f>'Sources and Uses Budget'!$A60</f>
        <v>Other: Lender Expenses</v>
      </c>
      <c r="B59" s="591">
        <f>'Sources and Uses Budget'!C60</f>
        <v>15000</v>
      </c>
      <c r="C59" s="592"/>
      <c r="D59" s="592"/>
      <c r="E59" s="593"/>
      <c r="F59" s="593"/>
      <c r="G59" s="593"/>
      <c r="H59" s="593"/>
      <c r="I59" s="593"/>
      <c r="J59" s="593"/>
      <c r="K59" s="586"/>
    </row>
    <row r="60" spans="1:11" s="253" customFormat="1" ht="13.95" customHeight="1">
      <c r="A60" s="243" t="s">
        <v>527</v>
      </c>
      <c r="B60" s="591">
        <f>'Sources and Uses Budget'!C61</f>
        <v>87909</v>
      </c>
      <c r="C60" s="591">
        <f>SUM(C54:C59)</f>
        <v>0</v>
      </c>
      <c r="D60" s="591">
        <f>SUM(D54:D59)</f>
        <v>0</v>
      </c>
      <c r="E60" s="593"/>
      <c r="F60" s="593"/>
      <c r="G60" s="593"/>
      <c r="H60" s="593"/>
      <c r="I60" s="593"/>
      <c r="J60" s="593"/>
      <c r="K60" s="586"/>
    </row>
    <row r="61" spans="1:11" s="253" customFormat="1" ht="11.4">
      <c r="A61" s="249" t="s">
        <v>528</v>
      </c>
      <c r="B61" s="591">
        <f>'Sources and Uses Budget'!C62</f>
        <v>41155074</v>
      </c>
      <c r="C61" s="591">
        <f>SUM(C8+C11+C13+C14+C15+C25+C26+C37+C41+C42+C52+C60)</f>
        <v>0</v>
      </c>
      <c r="D61" s="591">
        <f>SUM(D8+D11+D13+D14+D15+D25+D26+D37+D41+D42+D52+D60)</f>
        <v>0</v>
      </c>
      <c r="E61" s="591">
        <f>'Sources and Uses Budget'!S62</f>
        <v>34882316</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2.8">
      <c r="A62" s="235" t="s">
        <v>2047</v>
      </c>
      <c r="B62" s="590"/>
      <c r="C62" s="590"/>
      <c r="D62" s="590"/>
      <c r="E62" s="590"/>
      <c r="F62" s="590"/>
      <c r="G62" s="590"/>
      <c r="H62" s="590"/>
      <c r="I62" s="590"/>
      <c r="J62" s="590"/>
      <c r="K62" s="586"/>
    </row>
    <row r="63" spans="1:11" s="253" customFormat="1" ht="11.4">
      <c r="A63" s="239" t="s">
        <v>297</v>
      </c>
      <c r="B63" s="591">
        <f>'Sources and Uses Budget'!C64</f>
        <v>80000</v>
      </c>
      <c r="C63" s="592"/>
      <c r="D63" s="592"/>
      <c r="E63" s="591">
        <f>'Sources and Uses Budget'!S64</f>
        <v>35148</v>
      </c>
      <c r="F63" s="592"/>
      <c r="G63" s="592"/>
      <c r="H63" s="591">
        <f>'Sources and Uses Budget'!T64</f>
        <v>0</v>
      </c>
      <c r="I63" s="592"/>
      <c r="J63" s="592"/>
      <c r="K63" s="586"/>
    </row>
    <row r="64" spans="1:11" s="253" customFormat="1" ht="22.8">
      <c r="A64" s="239" t="s">
        <v>2048</v>
      </c>
      <c r="B64" s="591">
        <f>'Sources and Uses Budget'!C65</f>
        <v>0</v>
      </c>
      <c r="C64" s="592"/>
      <c r="D64" s="592"/>
      <c r="E64" s="591">
        <f>'Sources and Uses Budget'!S65</f>
        <v>0</v>
      </c>
      <c r="F64" s="592"/>
      <c r="G64" s="592"/>
      <c r="H64" s="591">
        <f>'Sources and Uses Budget'!T65</f>
        <v>0</v>
      </c>
      <c r="I64" s="592"/>
      <c r="J64" s="592"/>
      <c r="K64" s="586"/>
    </row>
    <row r="65" spans="1:11" s="253" customFormat="1" ht="22.8">
      <c r="A65" s="239" t="s">
        <v>2049</v>
      </c>
      <c r="B65" s="591">
        <f>'Sources and Uses Budget'!C66</f>
        <v>0</v>
      </c>
      <c r="C65" s="592"/>
      <c r="D65" s="592"/>
      <c r="E65" s="591">
        <f>'Sources and Uses Budget'!S66</f>
        <v>0</v>
      </c>
      <c r="F65" s="592"/>
      <c r="G65" s="592"/>
      <c r="H65" s="591">
        <f>'Sources and Uses Budget'!T66</f>
        <v>0</v>
      </c>
      <c r="I65" s="592"/>
      <c r="J65" s="592"/>
      <c r="K65" s="586"/>
    </row>
    <row r="66" spans="1:11" s="253" customFormat="1" ht="11.4">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ht="22.8">
      <c r="A67" s="239" t="str">
        <f>'Sources and Uses Budget'!$A68</f>
        <v>Other: Sponsor Legal Const. &amp; Perm Closing</v>
      </c>
      <c r="B67" s="591">
        <f>'Sources and Uses Budget'!C68</f>
        <v>45000</v>
      </c>
      <c r="C67" s="592"/>
      <c r="D67" s="592"/>
      <c r="E67" s="591">
        <f>'Sources and Uses Budget'!S68</f>
        <v>35000</v>
      </c>
      <c r="F67" s="592"/>
      <c r="G67" s="592"/>
      <c r="H67" s="591">
        <f>'Sources and Uses Budget'!T68</f>
        <v>0</v>
      </c>
      <c r="I67" s="592"/>
      <c r="J67" s="592"/>
      <c r="K67" s="586"/>
    </row>
    <row r="68" spans="1:11" s="253" customFormat="1">
      <c r="A68" s="243" t="s">
        <v>2051</v>
      </c>
      <c r="B68" s="591">
        <f>'Sources and Uses Budget'!C69</f>
        <v>125000</v>
      </c>
      <c r="C68" s="591">
        <f>SUM(C62:C67)</f>
        <v>0</v>
      </c>
      <c r="D68" s="591">
        <f>SUM(D62:D67)</f>
        <v>0</v>
      </c>
      <c r="E68" s="591">
        <f>'Sources and Uses Budget'!S69</f>
        <v>70148</v>
      </c>
      <c r="F68" s="594">
        <f>SUM(F63:F67)</f>
        <v>0</v>
      </c>
      <c r="G68" s="594">
        <f>SUM(G63:G67)</f>
        <v>0</v>
      </c>
      <c r="H68" s="591">
        <f>'Sources and Uses Budget'!T69</f>
        <v>0</v>
      </c>
      <c r="I68" s="594">
        <f>SUM(I63:I67)</f>
        <v>0</v>
      </c>
      <c r="J68" s="594">
        <f>SUM(J63:J67)</f>
        <v>0</v>
      </c>
      <c r="K68" s="586"/>
    </row>
    <row r="69" spans="1:11" s="253" customFormat="1" ht="11.4">
      <c r="A69" s="235" t="s">
        <v>298</v>
      </c>
      <c r="B69" s="590"/>
      <c r="C69" s="590"/>
      <c r="D69" s="590"/>
      <c r="E69" s="590"/>
      <c r="F69" s="590"/>
      <c r="G69" s="590"/>
      <c r="H69" s="590"/>
      <c r="I69" s="590"/>
      <c r="J69" s="590"/>
      <c r="K69" s="586"/>
    </row>
    <row r="70" spans="1:11" s="253" customFormat="1" ht="11.4">
      <c r="A70" s="239" t="s">
        <v>299</v>
      </c>
      <c r="B70" s="591">
        <f>'Sources and Uses Budget'!C71</f>
        <v>0</v>
      </c>
      <c r="C70" s="592"/>
      <c r="D70" s="592"/>
      <c r="E70" s="593"/>
      <c r="F70" s="593"/>
      <c r="G70" s="593"/>
      <c r="H70" s="593"/>
      <c r="I70" s="593"/>
      <c r="J70" s="593"/>
      <c r="K70" s="586"/>
    </row>
    <row r="71" spans="1:11" s="253" customFormat="1" ht="11.4">
      <c r="A71" s="239" t="s">
        <v>300</v>
      </c>
      <c r="B71" s="591">
        <f>'Sources and Uses Budget'!C72</f>
        <v>0</v>
      </c>
      <c r="C71" s="592"/>
      <c r="D71" s="592"/>
      <c r="E71" s="593"/>
      <c r="F71" s="593"/>
      <c r="G71" s="593"/>
      <c r="H71" s="593"/>
      <c r="I71" s="593"/>
      <c r="J71" s="593"/>
      <c r="K71" s="586"/>
    </row>
    <row r="72" spans="1:11" s="253" customFormat="1" ht="11.4">
      <c r="A72" s="461" t="s">
        <v>1290</v>
      </c>
      <c r="B72" s="591">
        <f>'Sources and Uses Budget'!C73</f>
        <v>0</v>
      </c>
      <c r="C72" s="592"/>
      <c r="D72" s="592"/>
      <c r="E72" s="593"/>
      <c r="F72" s="593"/>
      <c r="G72" s="593"/>
      <c r="H72" s="593"/>
      <c r="I72" s="593"/>
      <c r="J72" s="593"/>
      <c r="K72" s="586"/>
    </row>
    <row r="73" spans="1:11" s="253" customFormat="1" ht="11.4">
      <c r="A73" s="239" t="s">
        <v>301</v>
      </c>
      <c r="B73" s="591">
        <f>'Sources and Uses Budget'!C74</f>
        <v>255317</v>
      </c>
      <c r="C73" s="592"/>
      <c r="D73" s="592"/>
      <c r="E73" s="593"/>
      <c r="F73" s="593"/>
      <c r="G73" s="593"/>
      <c r="H73" s="593"/>
      <c r="I73" s="593"/>
      <c r="J73" s="593"/>
      <c r="K73" s="586"/>
    </row>
    <row r="74" spans="1:11" s="253" customFormat="1" ht="11.4">
      <c r="A74" s="239" t="str">
        <f>'Sources and Uses Budget'!$A75</f>
        <v>Other: (Specify)</v>
      </c>
      <c r="B74" s="591">
        <f>'Sources and Uses Budget'!C75</f>
        <v>0</v>
      </c>
      <c r="C74" s="592"/>
      <c r="D74" s="592"/>
      <c r="E74" s="593"/>
      <c r="F74" s="593"/>
      <c r="G74" s="593"/>
      <c r="H74" s="593"/>
      <c r="I74" s="593"/>
      <c r="J74" s="593"/>
      <c r="K74" s="586"/>
    </row>
    <row r="75" spans="1:11" s="253" customFormat="1">
      <c r="A75" s="243" t="s">
        <v>302</v>
      </c>
      <c r="B75" s="591">
        <f>'Sources and Uses Budget'!C76</f>
        <v>255317</v>
      </c>
      <c r="C75" s="591">
        <f>SUM(C70:C74)</f>
        <v>0</v>
      </c>
      <c r="D75" s="591">
        <f>SUM(D70:D74)</f>
        <v>0</v>
      </c>
      <c r="E75" s="593"/>
      <c r="F75" s="593"/>
      <c r="G75" s="593"/>
      <c r="H75" s="593"/>
      <c r="I75" s="593"/>
      <c r="J75" s="593"/>
      <c r="K75" s="586"/>
    </row>
    <row r="76" spans="1:11" s="253" customFormat="1" ht="11.4">
      <c r="A76" s="235" t="s">
        <v>1814</v>
      </c>
      <c r="B76" s="590"/>
      <c r="C76" s="590"/>
      <c r="D76" s="590"/>
      <c r="E76" s="590"/>
      <c r="F76" s="590"/>
      <c r="G76" s="590"/>
      <c r="H76" s="590"/>
      <c r="I76" s="590"/>
      <c r="J76" s="590"/>
      <c r="K76" s="586"/>
    </row>
    <row r="77" spans="1:11" s="253" customFormat="1" ht="11.4">
      <c r="A77" s="239" t="s">
        <v>1815</v>
      </c>
      <c r="B77" s="591">
        <f>'Sources and Uses Budget'!C78</f>
        <v>1525942</v>
      </c>
      <c r="C77" s="592"/>
      <c r="D77" s="592"/>
      <c r="E77" s="591">
        <f>'Sources and Uses Budget'!S78</f>
        <v>1525942</v>
      </c>
      <c r="F77" s="592"/>
      <c r="G77" s="592"/>
      <c r="H77" s="591">
        <f>'Sources and Uses Budget'!T78</f>
        <v>0</v>
      </c>
      <c r="I77" s="592"/>
      <c r="J77" s="592"/>
      <c r="K77" s="586"/>
    </row>
    <row r="78" spans="1:11" s="253" customFormat="1" ht="11.4">
      <c r="A78" s="239" t="s">
        <v>567</v>
      </c>
      <c r="B78" s="591">
        <f>'Sources and Uses Budget'!C79</f>
        <v>366962</v>
      </c>
      <c r="C78" s="592"/>
      <c r="D78" s="592"/>
      <c r="E78" s="591">
        <f>'Sources and Uses Budget'!S79</f>
        <v>366962</v>
      </c>
      <c r="F78" s="592"/>
      <c r="G78" s="592"/>
      <c r="H78" s="591">
        <f>'Sources and Uses Budget'!T79</f>
        <v>0</v>
      </c>
      <c r="I78" s="592"/>
      <c r="J78" s="592"/>
      <c r="K78" s="586"/>
    </row>
    <row r="79" spans="1:11" s="253" customFormat="1">
      <c r="A79" s="243" t="s">
        <v>1813</v>
      </c>
      <c r="B79" s="591">
        <f>'Sources and Uses Budget'!C80</f>
        <v>1892904</v>
      </c>
      <c r="C79" s="674">
        <f>SUM(C77:C78)</f>
        <v>0</v>
      </c>
      <c r="D79" s="674">
        <f>SUM(D77:D78)</f>
        <v>0</v>
      </c>
      <c r="E79" s="591">
        <f>'Sources and Uses Budget'!S80</f>
        <v>1892904</v>
      </c>
      <c r="F79" s="674">
        <f>SUM(F77:F78)</f>
        <v>0</v>
      </c>
      <c r="G79" s="674">
        <f>SUM(G77:G78)</f>
        <v>0</v>
      </c>
      <c r="H79" s="591">
        <f>'Sources and Uses Budget'!T80</f>
        <v>0</v>
      </c>
      <c r="I79" s="674">
        <f>SUM(I77:I78)</f>
        <v>0</v>
      </c>
      <c r="J79" s="674">
        <f>SUM(J77:J78)</f>
        <v>0</v>
      </c>
      <c r="K79" s="586"/>
    </row>
    <row r="80" spans="1:11" s="253" customFormat="1" ht="11.4">
      <c r="A80" s="235" t="s">
        <v>544</v>
      </c>
      <c r="B80" s="590"/>
      <c r="C80" s="590"/>
      <c r="D80" s="590"/>
      <c r="E80" s="590"/>
      <c r="F80" s="590"/>
      <c r="G80" s="590"/>
      <c r="H80" s="590"/>
      <c r="I80" s="590"/>
      <c r="J80" s="590"/>
      <c r="K80" s="586"/>
    </row>
    <row r="81" spans="1:11" s="253" customFormat="1" ht="13.95" customHeight="1">
      <c r="A81" s="239" t="s">
        <v>2230</v>
      </c>
      <c r="B81" s="591">
        <f>'Sources and Uses Budget'!C82</f>
        <v>117170</v>
      </c>
      <c r="C81" s="592"/>
      <c r="D81" s="592"/>
      <c r="E81" s="593"/>
      <c r="F81" s="593"/>
      <c r="G81" s="593"/>
      <c r="H81" s="593"/>
      <c r="I81" s="593"/>
      <c r="J81" s="593"/>
      <c r="K81" s="586"/>
    </row>
    <row r="82" spans="1:11" s="253" customFormat="1" ht="11.4">
      <c r="A82" s="239" t="s">
        <v>545</v>
      </c>
      <c r="B82" s="591">
        <f>'Sources and Uses Budget'!C83</f>
        <v>150000</v>
      </c>
      <c r="C82" s="592"/>
      <c r="D82" s="592"/>
      <c r="E82" s="591">
        <f>'Sources and Uses Budget'!S83</f>
        <v>150000</v>
      </c>
      <c r="F82" s="592"/>
      <c r="G82" s="592"/>
      <c r="H82" s="591">
        <f>'Sources and Uses Budget'!T83</f>
        <v>0</v>
      </c>
      <c r="I82" s="592"/>
      <c r="J82" s="592"/>
      <c r="K82" s="586"/>
    </row>
    <row r="83" spans="1:11" s="253" customFormat="1" ht="11.4">
      <c r="A83" s="239" t="s">
        <v>546</v>
      </c>
      <c r="B83" s="591">
        <f>'Sources and Uses Budget'!C84</f>
        <v>1216269</v>
      </c>
      <c r="C83" s="592"/>
      <c r="D83" s="592"/>
      <c r="E83" s="591">
        <f>'Sources and Uses Budget'!S84</f>
        <v>1216269</v>
      </c>
      <c r="F83" s="592"/>
      <c r="G83" s="592"/>
      <c r="H83" s="591">
        <f>'Sources and Uses Budget'!T84</f>
        <v>0</v>
      </c>
      <c r="I83" s="592"/>
      <c r="J83" s="592"/>
      <c r="K83" s="586"/>
    </row>
    <row r="84" spans="1:11" s="253" customFormat="1" ht="11.4">
      <c r="A84" s="239" t="s">
        <v>547</v>
      </c>
      <c r="B84" s="591">
        <f>'Sources and Uses Budget'!C85</f>
        <v>370000</v>
      </c>
      <c r="C84" s="592"/>
      <c r="D84" s="592"/>
      <c r="E84" s="591">
        <f>'Sources and Uses Budget'!S85</f>
        <v>370000</v>
      </c>
      <c r="F84" s="592"/>
      <c r="G84" s="592"/>
      <c r="H84" s="591">
        <f>'Sources and Uses Budget'!T85</f>
        <v>0</v>
      </c>
      <c r="I84" s="592"/>
      <c r="J84" s="592"/>
      <c r="K84" s="586"/>
    </row>
    <row r="85" spans="1:11" s="253" customFormat="1" ht="11.4">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ht="11.4">
      <c r="A86" s="239" t="s">
        <v>549</v>
      </c>
      <c r="B86" s="591">
        <f>'Sources and Uses Budget'!C87</f>
        <v>10000</v>
      </c>
      <c r="C86" s="592"/>
      <c r="D86" s="592"/>
      <c r="E86" s="593"/>
      <c r="F86" s="593"/>
      <c r="G86" s="593"/>
      <c r="H86" s="593"/>
      <c r="I86" s="593"/>
      <c r="J86" s="593"/>
      <c r="K86" s="586"/>
    </row>
    <row r="87" spans="1:11" s="253" customFormat="1" ht="11.4">
      <c r="A87" s="239" t="s">
        <v>550</v>
      </c>
      <c r="B87" s="591">
        <f>'Sources and Uses Budget'!C88</f>
        <v>78976</v>
      </c>
      <c r="C87" s="592"/>
      <c r="D87" s="592"/>
      <c r="E87" s="591">
        <f>'Sources and Uses Budget'!S88</f>
        <v>78976</v>
      </c>
      <c r="F87" s="592"/>
      <c r="G87" s="592"/>
      <c r="H87" s="591">
        <f>'Sources and Uses Budget'!T88</f>
        <v>0</v>
      </c>
      <c r="I87" s="592"/>
      <c r="J87" s="592"/>
      <c r="K87" s="586"/>
    </row>
    <row r="88" spans="1:11" s="253" customFormat="1" ht="11.4">
      <c r="A88" s="239" t="s">
        <v>551</v>
      </c>
      <c r="B88" s="591">
        <f>'Sources and Uses Budget'!C89</f>
        <v>15000</v>
      </c>
      <c r="C88" s="592"/>
      <c r="D88" s="592"/>
      <c r="E88" s="591">
        <f>'Sources and Uses Budget'!S89</f>
        <v>0</v>
      </c>
      <c r="F88" s="592"/>
      <c r="G88" s="592"/>
      <c r="H88" s="591">
        <f>'Sources and Uses Budget'!T89</f>
        <v>0</v>
      </c>
      <c r="I88" s="592"/>
      <c r="J88" s="592"/>
      <c r="K88" s="586"/>
    </row>
    <row r="89" spans="1:11" s="253" customFormat="1" ht="11.4">
      <c r="A89" s="239" t="s">
        <v>1366</v>
      </c>
      <c r="B89" s="591">
        <f>'Sources and Uses Budget'!C90</f>
        <v>0</v>
      </c>
      <c r="C89" s="592"/>
      <c r="D89" s="592"/>
      <c r="E89" s="591">
        <f>'Sources and Uses Budget'!S90</f>
        <v>0</v>
      </c>
      <c r="F89" s="592"/>
      <c r="G89" s="592"/>
      <c r="H89" s="591">
        <f>'Sources and Uses Budget'!T90</f>
        <v>0</v>
      </c>
      <c r="I89" s="592"/>
      <c r="J89" s="592"/>
      <c r="K89" s="586"/>
    </row>
    <row r="90" spans="1:11" s="253" customFormat="1" ht="11.4">
      <c r="A90" s="239" t="s">
        <v>1811</v>
      </c>
      <c r="B90" s="591">
        <f>'Sources and Uses Budget'!C91</f>
        <v>15000</v>
      </c>
      <c r="C90" s="592"/>
      <c r="D90" s="592"/>
      <c r="E90" s="591">
        <f>'Sources and Uses Budget'!S91</f>
        <v>0</v>
      </c>
      <c r="F90" s="592"/>
      <c r="G90" s="592"/>
      <c r="H90" s="591">
        <f>'Sources and Uses Budget'!T91</f>
        <v>0</v>
      </c>
      <c r="I90" s="592"/>
      <c r="J90" s="592"/>
      <c r="K90" s="586"/>
    </row>
    <row r="91" spans="1:11" s="253" customFormat="1" ht="11.4">
      <c r="A91" s="239" t="str">
        <f>'Sources and Uses Budget'!$A92</f>
        <v>Other: Start-up/Lease-up Expenses</v>
      </c>
      <c r="B91" s="591">
        <f>'Sources and Uses Budget'!C92</f>
        <v>64000</v>
      </c>
      <c r="C91" s="592"/>
      <c r="D91" s="592"/>
      <c r="E91" s="591">
        <f>'Sources and Uses Budget'!S92</f>
        <v>0</v>
      </c>
      <c r="F91" s="592"/>
      <c r="G91" s="592"/>
      <c r="H91" s="591">
        <f>'Sources and Uses Budget'!T92</f>
        <v>0</v>
      </c>
      <c r="I91" s="592"/>
      <c r="J91" s="592"/>
      <c r="K91" s="586"/>
    </row>
    <row r="92" spans="1:11" s="253" customFormat="1" ht="11.4">
      <c r="A92" s="239" t="str">
        <f>'Sources and Uses Budget'!$A93</f>
        <v>Other: Title/Recording/Escrow - Acquisition</v>
      </c>
      <c r="B92" s="591">
        <f>'Sources and Uses Budget'!C93</f>
        <v>5000</v>
      </c>
      <c r="C92" s="592"/>
      <c r="D92" s="592"/>
      <c r="E92" s="591">
        <f>'Sources and Uses Budget'!S93</f>
        <v>0</v>
      </c>
      <c r="F92" s="592"/>
      <c r="G92" s="592"/>
      <c r="H92" s="591">
        <f>'Sources and Uses Budget'!T93</f>
        <v>0</v>
      </c>
      <c r="I92" s="592"/>
      <c r="J92" s="592"/>
      <c r="K92" s="586"/>
    </row>
    <row r="93" spans="1:11" s="253" customFormat="1" ht="68.400000000000006">
      <c r="A93" s="239" t="str">
        <f>'Sources and Uses Budget'!$A94</f>
        <v>Other: LEED Consultant, Geotech/Soils/ALTA, Special Inspections/Testing, Prevailing Wage, 3rd Party Construction Manager, Utility Fees, Security, Entitlement Fees, Other Consultants</v>
      </c>
      <c r="B93" s="591">
        <f>'Sources and Uses Budget'!C94</f>
        <v>476999</v>
      </c>
      <c r="C93" s="592"/>
      <c r="D93" s="592"/>
      <c r="E93" s="591">
        <f>'Sources and Uses Budget'!S94</f>
        <v>476999</v>
      </c>
      <c r="F93" s="592"/>
      <c r="G93" s="592"/>
      <c r="H93" s="591">
        <f>'Sources and Uses Budget'!T94</f>
        <v>0</v>
      </c>
      <c r="I93" s="592"/>
      <c r="J93" s="592"/>
      <c r="K93" s="586"/>
    </row>
    <row r="94" spans="1:11" s="253" customFormat="1">
      <c r="A94" s="243" t="s">
        <v>552</v>
      </c>
      <c r="B94" s="591">
        <f>'Sources and Uses Budget'!C95</f>
        <v>2518414</v>
      </c>
      <c r="C94" s="591">
        <f>SUM(C81:C93)</f>
        <v>0</v>
      </c>
      <c r="D94" s="591">
        <f>SUM(D81:D93)</f>
        <v>0</v>
      </c>
      <c r="E94" s="591">
        <f>'Sources and Uses Budget'!S95</f>
        <v>2292244</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'Sources and Uses Budget'!C96</f>
        <v>45946709</v>
      </c>
      <c r="C95" s="591">
        <f>SUM(C61+C68+C75+C79+C94)</f>
        <v>0</v>
      </c>
      <c r="D95" s="591">
        <f>SUM(D61+D68+D75+D79+D94)</f>
        <v>0</v>
      </c>
      <c r="E95" s="591">
        <f>'Sources and Uses Budget'!S96</f>
        <v>39137612</v>
      </c>
      <c r="F95" s="594">
        <f>SUM(+F61+F68+F79+F94)</f>
        <v>0</v>
      </c>
      <c r="G95" s="594">
        <f>SUM(+G61+G68+G79+G94)</f>
        <v>0</v>
      </c>
      <c r="H95" s="591">
        <f>'Sources and Uses Budget'!T96</f>
        <v>0</v>
      </c>
      <c r="I95" s="594">
        <f>SUM(I61+I68+I79+I94)</f>
        <v>0</v>
      </c>
      <c r="J95" s="594">
        <f>SUM(J61+J68+J79+J94)</f>
        <v>0</v>
      </c>
      <c r="K95" s="586"/>
    </row>
    <row r="96" spans="1:11" s="253" customFormat="1" ht="11.4">
      <c r="A96" s="235" t="s">
        <v>554</v>
      </c>
      <c r="B96" s="590"/>
      <c r="C96" s="590"/>
      <c r="D96" s="590"/>
      <c r="E96" s="590"/>
      <c r="F96" s="590"/>
      <c r="G96" s="590"/>
      <c r="H96" s="590"/>
      <c r="I96" s="590"/>
      <c r="J96" s="590"/>
      <c r="K96" s="586"/>
    </row>
    <row r="97" spans="1:11" s="253" customFormat="1" ht="11.4">
      <c r="A97" s="239" t="s">
        <v>555</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ht="11.4">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ht="11.4">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ht="11.4">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1418</v>
      </c>
      <c r="B103" s="591">
        <f>'Sources and Uses Budget'!C104</f>
        <v>48146709</v>
      </c>
      <c r="C103" s="594">
        <f>SUM(C95+C102)</f>
        <v>0</v>
      </c>
      <c r="D103" s="594">
        <f>SUM(D95+D102)</f>
        <v>0</v>
      </c>
      <c r="E103" s="591">
        <f>'Sources and Uses Budget'!S104</f>
        <v>41337612</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41337612</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422" workbookViewId="0">
      <selection activeCell="F372" sqref="F372:AF375"/>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76" customWidth="1"/>
    <col min="41" max="41" width="5.5546875" style="38" hidden="1" customWidth="1"/>
    <col min="42" max="55" width="5.5546875" style="21" hidden="1" customWidth="1"/>
    <col min="56" max="60" width="5.5546875" style="40" hidden="1" customWidth="1"/>
    <col min="61" max="109" width="5.5546875" style="21" hidden="1" customWidth="1"/>
    <col min="110" max="16384" width="9.109375" style="21" hidden="1"/>
  </cols>
  <sheetData>
    <row r="1" spans="1:42" ht="15.75" customHeight="1">
      <c r="A1" s="1405" t="s">
        <v>885</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row>
    <row r="2" spans="1:42" s="5" customFormat="1" ht="12.7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789" t="s">
        <v>387</v>
      </c>
      <c r="AF4" s="1789"/>
      <c r="AG4" s="1789"/>
      <c r="AH4" s="1789"/>
      <c r="AI4" s="1789"/>
      <c r="AJ4" s="1789"/>
      <c r="AK4" s="1789"/>
      <c r="AL4" s="18"/>
      <c r="AN4" s="678"/>
    </row>
    <row r="5" spans="1:42" s="3" customFormat="1" ht="12.9"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95" t="s">
        <v>893</v>
      </c>
      <c r="AG6" s="1695"/>
      <c r="AH6" s="1695"/>
      <c r="AI6" s="1695"/>
      <c r="AJ6" s="1695"/>
      <c r="AK6" s="1695"/>
      <c r="AL6" s="1695"/>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5" t="s">
        <v>2486</v>
      </c>
      <c r="C8" s="1785"/>
      <c r="D8" s="1785"/>
      <c r="E8" s="1785"/>
      <c r="F8" s="1785"/>
      <c r="G8" s="1785"/>
      <c r="H8" s="1785"/>
      <c r="I8" s="1785"/>
      <c r="J8" s="1785"/>
      <c r="K8" s="1785"/>
      <c r="L8" s="1785"/>
      <c r="M8" s="1785"/>
      <c r="N8" s="1785"/>
      <c r="O8" s="1785"/>
      <c r="P8" s="1785"/>
      <c r="Q8" s="1785"/>
      <c r="R8" s="1785"/>
      <c r="S8" s="1785"/>
      <c r="T8" s="1785"/>
      <c r="U8" s="1785"/>
      <c r="V8" s="1785"/>
      <c r="W8" s="1785"/>
      <c r="X8" s="1785"/>
      <c r="Y8" s="1785"/>
      <c r="Z8" s="1785"/>
      <c r="AA8" s="1785"/>
      <c r="AB8" s="1785"/>
      <c r="AC8" s="1785"/>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785" t="s">
        <v>1294</v>
      </c>
      <c r="C11" s="1785"/>
      <c r="D11" s="1785"/>
      <c r="E11" s="1785"/>
      <c r="F11" s="1785"/>
      <c r="G11" s="1785"/>
      <c r="H11" s="1785"/>
      <c r="I11" s="1785"/>
      <c r="J11" s="1785"/>
      <c r="K11" s="1785"/>
      <c r="L11" s="1785"/>
      <c r="M11" s="1785"/>
      <c r="N11" s="1785"/>
      <c r="O11" s="1785"/>
      <c r="P11" s="1785"/>
      <c r="Q11" s="1785"/>
      <c r="R11" s="1785"/>
      <c r="S11" s="1785"/>
      <c r="T11" s="1785"/>
      <c r="U11" s="1785"/>
      <c r="V11" s="1785"/>
      <c r="W11" s="1785"/>
      <c r="X11" s="1785"/>
      <c r="Y11" s="1785"/>
      <c r="Z11" s="1785"/>
      <c r="AA11" s="1785"/>
      <c r="AB11" s="1785"/>
      <c r="AC11" s="1785"/>
      <c r="AD11" s="1785"/>
      <c r="AE11" s="1785"/>
      <c r="AF11" s="1785"/>
      <c r="AG11" s="1785"/>
      <c r="AH11" s="1785"/>
      <c r="AI11" s="1785"/>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6" t="s">
        <v>131</v>
      </c>
      <c r="AC13" s="1786"/>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785" t="s">
        <v>1164</v>
      </c>
      <c r="C16" s="1785"/>
      <c r="D16" s="1785"/>
      <c r="E16" s="1785"/>
      <c r="F16" s="1785"/>
      <c r="G16" s="1785"/>
      <c r="H16" s="1785"/>
      <c r="I16" s="1785"/>
      <c r="J16" s="1785"/>
      <c r="K16" s="1785"/>
      <c r="L16" s="1785"/>
      <c r="M16" s="1785"/>
      <c r="N16" s="1785"/>
      <c r="O16" s="1785"/>
      <c r="P16" s="1785"/>
      <c r="Q16" s="1785"/>
      <c r="R16" s="1785"/>
      <c r="S16" s="1785"/>
      <c r="T16" s="1785"/>
      <c r="U16" s="1785"/>
      <c r="V16" s="1785"/>
      <c r="W16" s="1785"/>
      <c r="X16" s="1785"/>
      <c r="Y16" s="1785"/>
      <c r="Z16" s="1785"/>
      <c r="AA16" s="1785"/>
      <c r="AB16" s="1785"/>
      <c r="AC16" s="1785"/>
      <c r="AD16" s="1785"/>
      <c r="AE16" s="1785"/>
      <c r="AF16" s="1785"/>
      <c r="AG16" s="1785"/>
      <c r="AH16" s="1785"/>
      <c r="AI16" s="1785"/>
      <c r="AJ16" s="1785"/>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3" t="s">
        <v>2328</v>
      </c>
      <c r="C20" s="1633"/>
      <c r="D20" s="1633"/>
      <c r="E20" s="1633"/>
      <c r="F20" s="1633"/>
      <c r="G20" s="1633"/>
      <c r="H20" s="1633"/>
      <c r="I20" s="1633"/>
      <c r="J20" s="1633"/>
      <c r="K20" s="1633"/>
      <c r="L20" s="1633"/>
      <c r="M20" s="1633"/>
      <c r="N20" s="1633"/>
      <c r="O20" s="1633"/>
      <c r="P20" s="1633"/>
      <c r="Q20" s="1633"/>
      <c r="R20" s="1633"/>
      <c r="S20" s="1633"/>
      <c r="T20" s="1633"/>
      <c r="U20" s="1633"/>
      <c r="V20" s="1633"/>
      <c r="W20" s="1633"/>
      <c r="X20" s="1633"/>
      <c r="Y20" s="1633"/>
      <c r="Z20" s="1633"/>
      <c r="AA20" s="1633"/>
      <c r="AB20" s="1633"/>
      <c r="AC20" s="1633"/>
      <c r="AD20" s="1633"/>
      <c r="AE20" s="1633"/>
      <c r="AF20" s="1633"/>
      <c r="AG20" s="1633"/>
      <c r="AH20" s="1633"/>
      <c r="AI20" s="1633"/>
      <c r="AJ20" s="1633"/>
      <c r="AK20" s="1633"/>
      <c r="AL20" s="103"/>
      <c r="AM20" s="27"/>
      <c r="AN20" s="677"/>
    </row>
    <row r="21" spans="1:42" s="5" customFormat="1" ht="12.75" customHeight="1">
      <c r="A21" s="27"/>
      <c r="B21" s="1633"/>
      <c r="C21" s="1633"/>
      <c r="D21" s="1633"/>
      <c r="E21" s="1633"/>
      <c r="F21" s="1633"/>
      <c r="G21" s="1633"/>
      <c r="H21" s="1633"/>
      <c r="I21" s="1633"/>
      <c r="J21" s="1633"/>
      <c r="K21" s="1633"/>
      <c r="L21" s="1633"/>
      <c r="M21" s="1633"/>
      <c r="N21" s="1633"/>
      <c r="O21" s="1633"/>
      <c r="P21" s="1633"/>
      <c r="Q21" s="1633"/>
      <c r="R21" s="1633"/>
      <c r="S21" s="1633"/>
      <c r="T21" s="1633"/>
      <c r="U21" s="1633"/>
      <c r="V21" s="1633"/>
      <c r="W21" s="1633"/>
      <c r="X21" s="1633"/>
      <c r="Y21" s="1633"/>
      <c r="Z21" s="1633"/>
      <c r="AA21" s="1633"/>
      <c r="AB21" s="1633"/>
      <c r="AC21" s="1633"/>
      <c r="AD21" s="1633"/>
      <c r="AE21" s="1633"/>
      <c r="AF21" s="1633"/>
      <c r="AG21" s="1633"/>
      <c r="AH21" s="1633"/>
      <c r="AI21" s="1633"/>
      <c r="AJ21" s="1633"/>
      <c r="AK21" s="1633"/>
      <c r="AL21" s="103"/>
      <c r="AM21" s="27"/>
      <c r="AN21" s="677"/>
      <c r="AP21" s="341"/>
    </row>
    <row r="22" spans="1:42" s="5" customFormat="1" ht="12.75" customHeight="1">
      <c r="A22" s="27"/>
      <c r="B22" s="1633"/>
      <c r="C22" s="1633"/>
      <c r="D22" s="1633"/>
      <c r="E22" s="1633"/>
      <c r="F22" s="1633"/>
      <c r="G22" s="1633"/>
      <c r="H22" s="1633"/>
      <c r="I22" s="1633"/>
      <c r="J22" s="1633"/>
      <c r="K22" s="1633"/>
      <c r="L22" s="1633"/>
      <c r="M22" s="1633"/>
      <c r="N22" s="1633"/>
      <c r="O22" s="1633"/>
      <c r="P22" s="1633"/>
      <c r="Q22" s="1633"/>
      <c r="R22" s="1633"/>
      <c r="S22" s="1633"/>
      <c r="T22" s="1633"/>
      <c r="U22" s="1633"/>
      <c r="V22" s="1633"/>
      <c r="W22" s="1633"/>
      <c r="X22" s="1633"/>
      <c r="Y22" s="1633"/>
      <c r="Z22" s="1633"/>
      <c r="AA22" s="1633"/>
      <c r="AB22" s="1633"/>
      <c r="AC22" s="1633"/>
      <c r="AD22" s="1633"/>
      <c r="AE22" s="1633"/>
      <c r="AF22" s="1633"/>
      <c r="AG22" s="1633"/>
      <c r="AH22" s="1633"/>
      <c r="AI22" s="1633"/>
      <c r="AJ22" s="1633"/>
      <c r="AK22" s="1633"/>
      <c r="AL22" s="103"/>
      <c r="AM22" s="27"/>
      <c r="AN22" s="677"/>
    </row>
    <row r="23" spans="1:42" s="4" customFormat="1" ht="12.75" customHeight="1">
      <c r="A23" s="27"/>
      <c r="B23" s="1633"/>
      <c r="C23" s="1633"/>
      <c r="D23" s="1633"/>
      <c r="E23" s="1633"/>
      <c r="F23" s="1633"/>
      <c r="G23" s="1633"/>
      <c r="H23" s="1633"/>
      <c r="I23" s="1633"/>
      <c r="J23" s="1633"/>
      <c r="K23" s="1633"/>
      <c r="L23" s="1633"/>
      <c r="M23" s="1633"/>
      <c r="N23" s="1633"/>
      <c r="O23" s="1633"/>
      <c r="P23" s="1633"/>
      <c r="Q23" s="1633"/>
      <c r="R23" s="1633"/>
      <c r="S23" s="1633"/>
      <c r="T23" s="1633"/>
      <c r="U23" s="1633"/>
      <c r="V23" s="1633"/>
      <c r="W23" s="1633"/>
      <c r="X23" s="1633"/>
      <c r="Y23" s="1633"/>
      <c r="Z23" s="1633"/>
      <c r="AA23" s="1633"/>
      <c r="AB23" s="1633"/>
      <c r="AC23" s="1633"/>
      <c r="AD23" s="1633"/>
      <c r="AE23" s="1633"/>
      <c r="AF23" s="1633"/>
      <c r="AG23" s="1633"/>
      <c r="AH23" s="1633"/>
      <c r="AI23" s="1633"/>
      <c r="AJ23" s="1633"/>
      <c r="AK23" s="1633"/>
      <c r="AL23" s="103"/>
      <c r="AM23" s="27"/>
      <c r="AN23" s="281"/>
    </row>
    <row r="24" spans="1:42" s="4" customFormat="1" ht="12.75" customHeight="1">
      <c r="A24" s="27"/>
      <c r="B24" s="1633"/>
      <c r="C24" s="1633"/>
      <c r="D24" s="1633"/>
      <c r="E24" s="1633"/>
      <c r="F24" s="1633"/>
      <c r="G24" s="1633"/>
      <c r="H24" s="1633"/>
      <c r="I24" s="1633"/>
      <c r="J24" s="1633"/>
      <c r="K24" s="1633"/>
      <c r="L24" s="1633"/>
      <c r="M24" s="1633"/>
      <c r="N24" s="1633"/>
      <c r="O24" s="1633"/>
      <c r="P24" s="1633"/>
      <c r="Q24" s="1633"/>
      <c r="R24" s="1633"/>
      <c r="S24" s="1633"/>
      <c r="T24" s="1633"/>
      <c r="U24" s="1633"/>
      <c r="V24" s="1633"/>
      <c r="W24" s="1633"/>
      <c r="X24" s="1633"/>
      <c r="Y24" s="1633"/>
      <c r="Z24" s="1633"/>
      <c r="AA24" s="1633"/>
      <c r="AB24" s="1633"/>
      <c r="AC24" s="1633"/>
      <c r="AD24" s="1633"/>
      <c r="AE24" s="1633"/>
      <c r="AF24" s="1633"/>
      <c r="AG24" s="1633"/>
      <c r="AH24" s="1633"/>
      <c r="AI24" s="1633"/>
      <c r="AJ24" s="1633"/>
      <c r="AK24" s="1633"/>
      <c r="AL24" s="103"/>
      <c r="AM24" s="27"/>
      <c r="AN24" s="679"/>
      <c r="AO24" s="91"/>
    </row>
    <row r="25" spans="1:42" s="4" customFormat="1" ht="12.75" customHeight="1">
      <c r="A25" s="27"/>
      <c r="B25" s="1633"/>
      <c r="C25" s="1633"/>
      <c r="D25" s="1633"/>
      <c r="E25" s="1633"/>
      <c r="F25" s="1633"/>
      <c r="G25" s="1633"/>
      <c r="H25" s="1633"/>
      <c r="I25" s="1633"/>
      <c r="J25" s="1633"/>
      <c r="K25" s="1633"/>
      <c r="L25" s="1633"/>
      <c r="M25" s="1633"/>
      <c r="N25" s="1633"/>
      <c r="O25" s="1633"/>
      <c r="P25" s="1633"/>
      <c r="Q25" s="1633"/>
      <c r="R25" s="1633"/>
      <c r="S25" s="1633"/>
      <c r="T25" s="1633"/>
      <c r="U25" s="1633"/>
      <c r="V25" s="1633"/>
      <c r="W25" s="1633"/>
      <c r="X25" s="1633"/>
      <c r="Y25" s="1633"/>
      <c r="Z25" s="1633"/>
      <c r="AA25" s="1633"/>
      <c r="AB25" s="1633"/>
      <c r="AC25" s="1633"/>
      <c r="AD25" s="1633"/>
      <c r="AE25" s="1633"/>
      <c r="AF25" s="1633"/>
      <c r="AG25" s="1633"/>
      <c r="AH25" s="1633"/>
      <c r="AI25" s="1633"/>
      <c r="AJ25" s="1633"/>
      <c r="AK25" s="1633"/>
      <c r="AL25" s="103"/>
      <c r="AM25" s="27"/>
      <c r="AN25" s="679"/>
    </row>
    <row r="26" spans="1:42" s="4" customFormat="1" ht="12.75" customHeight="1">
      <c r="A26" s="27"/>
      <c r="B26" s="1633"/>
      <c r="C26" s="1633"/>
      <c r="D26" s="1633"/>
      <c r="E26" s="1633"/>
      <c r="F26" s="1633"/>
      <c r="G26" s="1633"/>
      <c r="H26" s="1633"/>
      <c r="I26" s="1633"/>
      <c r="J26" s="1633"/>
      <c r="K26" s="1633"/>
      <c r="L26" s="1633"/>
      <c r="M26" s="1633"/>
      <c r="N26" s="1633"/>
      <c r="O26" s="1633"/>
      <c r="P26" s="1633"/>
      <c r="Q26" s="1633"/>
      <c r="R26" s="1633"/>
      <c r="S26" s="1633"/>
      <c r="T26" s="1633"/>
      <c r="U26" s="1633"/>
      <c r="V26" s="1633"/>
      <c r="W26" s="1633"/>
      <c r="X26" s="1633"/>
      <c r="Y26" s="1633"/>
      <c r="Z26" s="1633"/>
      <c r="AA26" s="1633"/>
      <c r="AB26" s="1633"/>
      <c r="AC26" s="1633"/>
      <c r="AD26" s="1633"/>
      <c r="AE26" s="1633"/>
      <c r="AF26" s="1633"/>
      <c r="AG26" s="1633"/>
      <c r="AH26" s="1633"/>
      <c r="AI26" s="1633"/>
      <c r="AJ26" s="1633"/>
      <c r="AK26" s="1633"/>
      <c r="AL26" s="103"/>
      <c r="AM26" s="27"/>
      <c r="AN26" s="281"/>
    </row>
    <row r="27" spans="1:42" s="4" customFormat="1" ht="12.75" customHeight="1">
      <c r="A27" s="27"/>
      <c r="B27" s="1633"/>
      <c r="C27" s="1633"/>
      <c r="D27" s="1633"/>
      <c r="E27" s="1633"/>
      <c r="F27" s="1633"/>
      <c r="G27" s="1633"/>
      <c r="H27" s="1633"/>
      <c r="I27" s="1633"/>
      <c r="J27" s="1633"/>
      <c r="K27" s="1633"/>
      <c r="L27" s="1633"/>
      <c r="M27" s="1633"/>
      <c r="N27" s="1633"/>
      <c r="O27" s="1633"/>
      <c r="P27" s="1633"/>
      <c r="Q27" s="1633"/>
      <c r="R27" s="1633"/>
      <c r="S27" s="1633"/>
      <c r="T27" s="1633"/>
      <c r="U27" s="1633"/>
      <c r="V27" s="1633"/>
      <c r="W27" s="1633"/>
      <c r="X27" s="1633"/>
      <c r="Y27" s="1633"/>
      <c r="Z27" s="1633"/>
      <c r="AA27" s="1633"/>
      <c r="AB27" s="1633"/>
      <c r="AC27" s="1633"/>
      <c r="AD27" s="1633"/>
      <c r="AE27" s="1633"/>
      <c r="AF27" s="1633"/>
      <c r="AG27" s="1633"/>
      <c r="AH27" s="1633"/>
      <c r="AI27" s="1633"/>
      <c r="AJ27" s="1633"/>
      <c r="AK27" s="1633"/>
      <c r="AL27" s="103"/>
      <c r="AM27" s="27"/>
      <c r="AN27" s="621"/>
    </row>
    <row r="28" spans="1:42" s="4" customFormat="1" ht="12.75" customHeight="1">
      <c r="A28" s="27"/>
      <c r="B28" s="1633"/>
      <c r="C28" s="1633"/>
      <c r="D28" s="1633"/>
      <c r="E28" s="1633"/>
      <c r="F28" s="1633"/>
      <c r="G28" s="1633"/>
      <c r="H28" s="1633"/>
      <c r="I28" s="1633"/>
      <c r="J28" s="1633"/>
      <c r="K28" s="1633"/>
      <c r="L28" s="1633"/>
      <c r="M28" s="1633"/>
      <c r="N28" s="1633"/>
      <c r="O28" s="1633"/>
      <c r="P28" s="1633"/>
      <c r="Q28" s="1633"/>
      <c r="R28" s="1633"/>
      <c r="S28" s="1633"/>
      <c r="T28" s="1633"/>
      <c r="U28" s="1633"/>
      <c r="V28" s="1633"/>
      <c r="W28" s="1633"/>
      <c r="X28" s="1633"/>
      <c r="Y28" s="1633"/>
      <c r="Z28" s="1633"/>
      <c r="AA28" s="1633"/>
      <c r="AB28" s="1633"/>
      <c r="AC28" s="1633"/>
      <c r="AD28" s="1633"/>
      <c r="AE28" s="1633"/>
      <c r="AF28" s="1633"/>
      <c r="AG28" s="1633"/>
      <c r="AH28" s="1633"/>
      <c r="AI28" s="1633"/>
      <c r="AJ28" s="1633"/>
      <c r="AK28" s="1633"/>
      <c r="AL28" s="103"/>
      <c r="AM28" s="27"/>
      <c r="AN28" s="621"/>
    </row>
    <row r="29" spans="1:42" s="4" customFormat="1" ht="31.65" customHeight="1">
      <c r="A29" s="27"/>
      <c r="B29" s="1633"/>
      <c r="C29" s="1633"/>
      <c r="D29" s="1633"/>
      <c r="E29" s="1633"/>
      <c r="F29" s="1633"/>
      <c r="G29" s="1633"/>
      <c r="H29" s="1633"/>
      <c r="I29" s="1633"/>
      <c r="J29" s="1633"/>
      <c r="K29" s="1633"/>
      <c r="L29" s="1633"/>
      <c r="M29" s="1633"/>
      <c r="N29" s="1633"/>
      <c r="O29" s="1633"/>
      <c r="P29" s="1633"/>
      <c r="Q29" s="1633"/>
      <c r="R29" s="1633"/>
      <c r="S29" s="1633"/>
      <c r="T29" s="1633"/>
      <c r="U29" s="1633"/>
      <c r="V29" s="1633"/>
      <c r="W29" s="1633"/>
      <c r="X29" s="1633"/>
      <c r="Y29" s="1633"/>
      <c r="Z29" s="1633"/>
      <c r="AA29" s="1633"/>
      <c r="AB29" s="1633"/>
      <c r="AC29" s="1633"/>
      <c r="AD29" s="1633"/>
      <c r="AE29" s="1633"/>
      <c r="AF29" s="1633"/>
      <c r="AG29" s="1633"/>
      <c r="AH29" s="1633"/>
      <c r="AI29" s="1633"/>
      <c r="AJ29" s="1633"/>
      <c r="AK29" s="1633"/>
      <c r="AL29" s="103"/>
      <c r="AM29" s="27"/>
      <c r="AN29" s="621"/>
      <c r="AO29" s="365" t="s">
        <v>83</v>
      </c>
      <c r="AP29" s="365"/>
    </row>
    <row r="30" spans="1:42" s="4" customFormat="1" ht="12.75" customHeight="1">
      <c r="A30" s="5"/>
      <c r="B30" s="1792"/>
      <c r="C30" s="1792"/>
      <c r="D30" s="1792"/>
      <c r="E30" s="1792"/>
      <c r="F30" s="1792"/>
      <c r="G30" s="1792"/>
      <c r="H30" s="1792"/>
      <c r="I30" s="1792"/>
      <c r="J30" s="1792"/>
      <c r="K30" s="1792"/>
      <c r="L30" s="1792"/>
      <c r="M30" s="1792"/>
      <c r="N30" s="1792"/>
      <c r="O30" s="1792"/>
      <c r="P30" s="1792"/>
      <c r="Q30" s="1792"/>
      <c r="R30" s="1792"/>
      <c r="S30" s="1792"/>
      <c r="T30" s="1792"/>
      <c r="U30" s="1792"/>
      <c r="V30" s="1792"/>
      <c r="W30" s="1792"/>
      <c r="X30" s="1792"/>
      <c r="Y30" s="1792"/>
      <c r="Z30" s="1792"/>
      <c r="AA30" s="1792"/>
      <c r="AB30" s="1792"/>
      <c r="AC30" s="1792"/>
      <c r="AD30" s="1792"/>
      <c r="AE30" s="1792"/>
      <c r="AF30" s="1792"/>
      <c r="AG30" s="1792"/>
      <c r="AH30" s="1792"/>
      <c r="AI30" s="1792"/>
      <c r="AJ30" s="1792"/>
      <c r="AK30" s="1792"/>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2">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2"/>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64</v>
      </c>
      <c r="AG33" s="1695"/>
      <c r="AH33" s="1695"/>
      <c r="AI33" s="1695"/>
      <c r="AJ33" s="1695"/>
      <c r="AK33" s="1695"/>
      <c r="AL33" s="1695"/>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85" t="s">
        <v>1298</v>
      </c>
      <c r="D35" s="1785"/>
      <c r="E35" s="1785"/>
      <c r="F35" s="1785"/>
      <c r="G35" s="1785"/>
      <c r="H35" s="1785"/>
      <c r="I35" s="1785"/>
      <c r="J35" s="1785"/>
      <c r="K35" s="1785"/>
      <c r="L35" s="1785"/>
      <c r="M35" s="1785"/>
      <c r="N35" s="1785"/>
      <c r="O35" s="1785"/>
      <c r="P35" s="1785"/>
      <c r="Q35" s="1785"/>
      <c r="R35" s="1785"/>
      <c r="S35" s="1785"/>
      <c r="T35" s="1785"/>
      <c r="U35" s="1785"/>
      <c r="V35" s="1785"/>
      <c r="W35" s="1785"/>
      <c r="X35" s="1785"/>
      <c r="Y35" s="1785"/>
      <c r="Z35" s="1785"/>
      <c r="AA35" s="1785"/>
      <c r="AB35" s="1785"/>
      <c r="AC35" s="1785"/>
      <c r="AD35" s="1785"/>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6" t="s">
        <v>115</v>
      </c>
      <c r="AD37" s="1786"/>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5" t="s">
        <v>1164</v>
      </c>
      <c r="D40" s="1785"/>
      <c r="E40" s="1785"/>
      <c r="F40" s="1785"/>
      <c r="G40" s="1785"/>
      <c r="H40" s="1785"/>
      <c r="I40" s="1785"/>
      <c r="J40" s="1785"/>
      <c r="K40" s="1785"/>
      <c r="L40" s="1785"/>
      <c r="M40" s="1785"/>
      <c r="N40" s="1785"/>
      <c r="O40" s="1785"/>
      <c r="P40" s="1785"/>
      <c r="Q40" s="1785"/>
      <c r="R40" s="1785"/>
      <c r="S40" s="1785"/>
      <c r="T40" s="1785"/>
      <c r="U40" s="1785"/>
      <c r="V40" s="1785"/>
      <c r="W40" s="1785"/>
      <c r="X40" s="1785"/>
      <c r="Y40" s="1785"/>
      <c r="Z40" s="1785"/>
      <c r="AA40" s="1785"/>
      <c r="AB40" s="1785"/>
      <c r="AC40" s="1785"/>
      <c r="AD40" s="1785"/>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5" t="s">
        <v>2436</v>
      </c>
      <c r="D45" s="1785"/>
      <c r="E45" s="1785"/>
      <c r="F45" s="1785"/>
      <c r="G45" s="1785"/>
      <c r="H45" s="1785"/>
      <c r="I45" s="1785"/>
      <c r="J45" s="1785"/>
      <c r="K45" s="1785"/>
      <c r="L45" s="1785"/>
      <c r="M45" s="1785"/>
      <c r="N45" s="1785"/>
      <c r="O45" s="1785"/>
      <c r="P45" s="1785"/>
      <c r="Q45" s="1785"/>
      <c r="R45" s="1785"/>
      <c r="S45" s="1785"/>
      <c r="T45" s="1785"/>
      <c r="U45" s="1785"/>
      <c r="V45" s="1785"/>
      <c r="W45" s="1785"/>
      <c r="X45" s="1785"/>
      <c r="Y45" s="1785"/>
      <c r="Z45" s="1785"/>
      <c r="AA45" s="1785"/>
      <c r="AB45" s="1785"/>
      <c r="AC45" s="1785"/>
      <c r="AD45" s="1785"/>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46">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6"/>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33" t="s">
        <v>1535</v>
      </c>
      <c r="C49" s="1633"/>
      <c r="D49" s="1633"/>
      <c r="E49" s="1633"/>
      <c r="F49" s="1633"/>
      <c r="G49" s="1633"/>
      <c r="H49" s="1633"/>
      <c r="I49" s="1633"/>
      <c r="J49" s="1633"/>
      <c r="K49" s="1633"/>
      <c r="L49" s="1633"/>
      <c r="M49" s="1633"/>
      <c r="N49" s="1633"/>
      <c r="O49" s="1633"/>
      <c r="P49" s="1633"/>
      <c r="Q49" s="1633"/>
      <c r="R49" s="1633"/>
      <c r="S49" s="1633"/>
      <c r="T49" s="1633"/>
      <c r="U49" s="1633"/>
      <c r="V49" s="1633"/>
      <c r="W49" s="1633"/>
      <c r="X49" s="1633"/>
      <c r="Y49" s="1633"/>
      <c r="Z49" s="1633"/>
      <c r="AA49" s="1633"/>
      <c r="AB49" s="1633"/>
      <c r="AC49" s="1633"/>
      <c r="AD49" s="1633"/>
      <c r="AE49" s="1633"/>
      <c r="AF49" s="1633"/>
      <c r="AG49" s="1633"/>
      <c r="AH49" s="1633"/>
      <c r="AI49" s="1633"/>
      <c r="AJ49" s="1633"/>
      <c r="AK49" s="1633"/>
      <c r="AL49" s="103"/>
      <c r="AM49" s="27"/>
      <c r="AN49" s="281"/>
      <c r="AP49" s="4" t="s">
        <v>593</v>
      </c>
      <c r="AQ49" s="4">
        <v>10</v>
      </c>
    </row>
    <row r="50" spans="1:43" s="4" customFormat="1" ht="12.75" customHeight="1">
      <c r="A50" s="26"/>
      <c r="B50" s="1633"/>
      <c r="C50" s="1633"/>
      <c r="D50" s="1633"/>
      <c r="E50" s="1633"/>
      <c r="F50" s="1633"/>
      <c r="G50" s="1633"/>
      <c r="H50" s="1633"/>
      <c r="I50" s="1633"/>
      <c r="J50" s="1633"/>
      <c r="K50" s="1633"/>
      <c r="L50" s="1633"/>
      <c r="M50" s="1633"/>
      <c r="N50" s="1633"/>
      <c r="O50" s="1633"/>
      <c r="P50" s="1633"/>
      <c r="Q50" s="1633"/>
      <c r="R50" s="1633"/>
      <c r="S50" s="1633"/>
      <c r="T50" s="1633"/>
      <c r="U50" s="1633"/>
      <c r="V50" s="1633"/>
      <c r="W50" s="1633"/>
      <c r="X50" s="1633"/>
      <c r="Y50" s="1633"/>
      <c r="Z50" s="1633"/>
      <c r="AA50" s="1633"/>
      <c r="AB50" s="1633"/>
      <c r="AC50" s="1633"/>
      <c r="AD50" s="1633"/>
      <c r="AE50" s="1633"/>
      <c r="AF50" s="1633"/>
      <c r="AG50" s="1633"/>
      <c r="AH50" s="1633"/>
      <c r="AI50" s="1633"/>
      <c r="AJ50" s="1633"/>
      <c r="AK50" s="1633"/>
      <c r="AL50" s="103"/>
      <c r="AM50" s="27"/>
      <c r="AN50" s="281"/>
      <c r="AP50" s="4" t="s">
        <v>649</v>
      </c>
      <c r="AQ50" s="4">
        <v>10</v>
      </c>
    </row>
    <row r="51" spans="1:43" s="4" customFormat="1" ht="12.75" customHeight="1">
      <c r="A51" s="26"/>
      <c r="B51" s="1633"/>
      <c r="C51" s="1633"/>
      <c r="D51" s="1633"/>
      <c r="E51" s="1633"/>
      <c r="F51" s="1633"/>
      <c r="G51" s="1633"/>
      <c r="H51" s="1633"/>
      <c r="I51" s="1633"/>
      <c r="J51" s="1633"/>
      <c r="K51" s="1633"/>
      <c r="L51" s="1633"/>
      <c r="M51" s="1633"/>
      <c r="N51" s="1633"/>
      <c r="O51" s="1633"/>
      <c r="P51" s="1633"/>
      <c r="Q51" s="1633"/>
      <c r="R51" s="1633"/>
      <c r="S51" s="1633"/>
      <c r="T51" s="1633"/>
      <c r="U51" s="1633"/>
      <c r="V51" s="1633"/>
      <c r="W51" s="1633"/>
      <c r="X51" s="1633"/>
      <c r="Y51" s="1633"/>
      <c r="Z51" s="1633"/>
      <c r="AA51" s="1633"/>
      <c r="AB51" s="1633"/>
      <c r="AC51" s="1633"/>
      <c r="AD51" s="1633"/>
      <c r="AE51" s="1633"/>
      <c r="AF51" s="1633"/>
      <c r="AG51" s="1633"/>
      <c r="AH51" s="1633"/>
      <c r="AI51" s="1633"/>
      <c r="AJ51" s="1633"/>
      <c r="AK51" s="1633"/>
      <c r="AL51" s="103"/>
      <c r="AM51" s="27"/>
      <c r="AN51" s="281"/>
    </row>
    <row r="52" spans="1:43" s="4" customFormat="1" ht="12.75" customHeight="1">
      <c r="A52" s="26"/>
      <c r="B52" s="1633"/>
      <c r="C52" s="1633"/>
      <c r="D52" s="1633"/>
      <c r="E52" s="1633"/>
      <c r="F52" s="1633"/>
      <c r="G52" s="1633"/>
      <c r="H52" s="1633"/>
      <c r="I52" s="1633"/>
      <c r="J52" s="1633"/>
      <c r="K52" s="1633"/>
      <c r="L52" s="1633"/>
      <c r="M52" s="1633"/>
      <c r="N52" s="1633"/>
      <c r="O52" s="1633"/>
      <c r="P52" s="1633"/>
      <c r="Q52" s="1633"/>
      <c r="R52" s="1633"/>
      <c r="S52" s="1633"/>
      <c r="T52" s="1633"/>
      <c r="U52" s="1633"/>
      <c r="V52" s="1633"/>
      <c r="W52" s="1633"/>
      <c r="X52" s="1633"/>
      <c r="Y52" s="1633"/>
      <c r="Z52" s="1633"/>
      <c r="AA52" s="1633"/>
      <c r="AB52" s="1633"/>
      <c r="AC52" s="1633"/>
      <c r="AD52" s="1633"/>
      <c r="AE52" s="1633"/>
      <c r="AF52" s="1633"/>
      <c r="AG52" s="1633"/>
      <c r="AH52" s="1633"/>
      <c r="AI52" s="1633"/>
      <c r="AJ52" s="1633"/>
      <c r="AK52" s="1633"/>
      <c r="AL52" s="103"/>
      <c r="AM52" s="27"/>
      <c r="AN52" s="281"/>
    </row>
    <row r="53" spans="1:43" s="4" customFormat="1" ht="12.75" customHeight="1">
      <c r="A53" s="26"/>
      <c r="B53" s="1633"/>
      <c r="C53" s="1633"/>
      <c r="D53" s="1633"/>
      <c r="E53" s="1633"/>
      <c r="F53" s="1633"/>
      <c r="G53" s="1633"/>
      <c r="H53" s="1633"/>
      <c r="I53" s="1633"/>
      <c r="J53" s="1633"/>
      <c r="K53" s="1633"/>
      <c r="L53" s="1633"/>
      <c r="M53" s="1633"/>
      <c r="N53" s="1633"/>
      <c r="O53" s="1633"/>
      <c r="P53" s="1633"/>
      <c r="Q53" s="1633"/>
      <c r="R53" s="1633"/>
      <c r="S53" s="1633"/>
      <c r="T53" s="1633"/>
      <c r="U53" s="1633"/>
      <c r="V53" s="1633"/>
      <c r="W53" s="1633"/>
      <c r="X53" s="1633"/>
      <c r="Y53" s="1633"/>
      <c r="Z53" s="1633"/>
      <c r="AA53" s="1633"/>
      <c r="AB53" s="1633"/>
      <c r="AC53" s="1633"/>
      <c r="AD53" s="1633"/>
      <c r="AE53" s="1633"/>
      <c r="AF53" s="1633"/>
      <c r="AG53" s="1633"/>
      <c r="AH53" s="1633"/>
      <c r="AI53" s="1633"/>
      <c r="AJ53" s="1633"/>
      <c r="AK53" s="1633"/>
      <c r="AL53" s="103"/>
      <c r="AM53" s="27"/>
      <c r="AN53" s="281"/>
    </row>
    <row r="54" spans="1:43" s="4" customFormat="1" ht="12.75" customHeight="1">
      <c r="A54" s="26"/>
      <c r="B54" s="1633"/>
      <c r="C54" s="1633"/>
      <c r="D54" s="1633"/>
      <c r="E54" s="1633"/>
      <c r="F54" s="1633"/>
      <c r="G54" s="1633"/>
      <c r="H54" s="1633"/>
      <c r="I54" s="1633"/>
      <c r="J54" s="1633"/>
      <c r="K54" s="1633"/>
      <c r="L54" s="1633"/>
      <c r="M54" s="1633"/>
      <c r="N54" s="1633"/>
      <c r="O54" s="1633"/>
      <c r="P54" s="1633"/>
      <c r="Q54" s="1633"/>
      <c r="R54" s="1633"/>
      <c r="S54" s="1633"/>
      <c r="T54" s="1633"/>
      <c r="U54" s="1633"/>
      <c r="V54" s="1633"/>
      <c r="W54" s="1633"/>
      <c r="X54" s="1633"/>
      <c r="Y54" s="1633"/>
      <c r="Z54" s="1633"/>
      <c r="AA54" s="1633"/>
      <c r="AB54" s="1633"/>
      <c r="AC54" s="1633"/>
      <c r="AD54" s="1633"/>
      <c r="AE54" s="1633"/>
      <c r="AF54" s="1633"/>
      <c r="AG54" s="1633"/>
      <c r="AH54" s="1633"/>
      <c r="AI54" s="1633"/>
      <c r="AJ54" s="1633"/>
      <c r="AK54" s="1633"/>
      <c r="AL54" s="103"/>
      <c r="AM54" s="27"/>
      <c r="AN54" s="281"/>
    </row>
    <row r="55" spans="1:43" s="4" customFormat="1" ht="33.450000000000003" customHeight="1">
      <c r="A55" s="26"/>
      <c r="B55" s="1633"/>
      <c r="C55" s="1633"/>
      <c r="D55" s="1633"/>
      <c r="E55" s="1633"/>
      <c r="F55" s="1633"/>
      <c r="G55" s="1633"/>
      <c r="H55" s="1633"/>
      <c r="I55" s="1633"/>
      <c r="J55" s="1633"/>
      <c r="K55" s="1633"/>
      <c r="L55" s="1633"/>
      <c r="M55" s="1633"/>
      <c r="N55" s="1633"/>
      <c r="O55" s="1633"/>
      <c r="P55" s="1633"/>
      <c r="Q55" s="1633"/>
      <c r="R55" s="1633"/>
      <c r="S55" s="1633"/>
      <c r="T55" s="1633"/>
      <c r="U55" s="1633"/>
      <c r="V55" s="1633"/>
      <c r="W55" s="1633"/>
      <c r="X55" s="1633"/>
      <c r="Y55" s="1633"/>
      <c r="Z55" s="1633"/>
      <c r="AA55" s="1633"/>
      <c r="AB55" s="1633"/>
      <c r="AC55" s="1633"/>
      <c r="AD55" s="1633"/>
      <c r="AE55" s="1633"/>
      <c r="AF55" s="1633"/>
      <c r="AG55" s="1633"/>
      <c r="AH55" s="1633"/>
      <c r="AI55" s="1633"/>
      <c r="AJ55" s="1633"/>
      <c r="AK55" s="1633"/>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3" t="s">
        <v>2319</v>
      </c>
      <c r="C57" s="1633"/>
      <c r="D57" s="1633"/>
      <c r="E57" s="1633"/>
      <c r="F57" s="1633"/>
      <c r="G57" s="1633"/>
      <c r="H57" s="1633"/>
      <c r="I57" s="1633"/>
      <c r="J57" s="1633"/>
      <c r="K57" s="1633"/>
      <c r="L57" s="1633"/>
      <c r="M57" s="1633"/>
      <c r="N57" s="1633"/>
      <c r="O57" s="1633"/>
      <c r="P57" s="1633"/>
      <c r="Q57" s="1633"/>
      <c r="R57" s="1633"/>
      <c r="S57" s="1633"/>
      <c r="T57" s="1633"/>
      <c r="U57" s="1633"/>
      <c r="V57" s="1633"/>
      <c r="W57" s="1633"/>
      <c r="X57" s="1633"/>
      <c r="Y57" s="1633"/>
      <c r="Z57" s="1633"/>
      <c r="AA57" s="1633"/>
      <c r="AB57" s="1633"/>
      <c r="AC57" s="1633"/>
      <c r="AD57" s="1633"/>
      <c r="AE57" s="1633"/>
      <c r="AF57" s="1633"/>
      <c r="AG57" s="1633"/>
      <c r="AH57" s="1633"/>
      <c r="AI57" s="1633"/>
      <c r="AJ57" s="1633"/>
      <c r="AK57" s="1633"/>
      <c r="AL57" s="103"/>
      <c r="AM57" s="27"/>
      <c r="AN57" s="281"/>
    </row>
    <row r="58" spans="1:43" s="4" customFormat="1" ht="12.75" customHeight="1">
      <c r="B58" s="1633"/>
      <c r="C58" s="1633"/>
      <c r="D58" s="1633"/>
      <c r="E58" s="1633"/>
      <c r="F58" s="1633"/>
      <c r="G58" s="1633"/>
      <c r="H58" s="1633"/>
      <c r="I58" s="1633"/>
      <c r="J58" s="1633"/>
      <c r="K58" s="1633"/>
      <c r="L58" s="1633"/>
      <c r="M58" s="1633"/>
      <c r="N58" s="1633"/>
      <c r="O58" s="1633"/>
      <c r="P58" s="1633"/>
      <c r="Q58" s="1633"/>
      <c r="R58" s="1633"/>
      <c r="S58" s="1633"/>
      <c r="T58" s="1633"/>
      <c r="U58" s="1633"/>
      <c r="V58" s="1633"/>
      <c r="W58" s="1633"/>
      <c r="X58" s="1633"/>
      <c r="Y58" s="1633"/>
      <c r="Z58" s="1633"/>
      <c r="AA58" s="1633"/>
      <c r="AB58" s="1633"/>
      <c r="AC58" s="1633"/>
      <c r="AD58" s="1633"/>
      <c r="AE58" s="1633"/>
      <c r="AF58" s="1633"/>
      <c r="AG58" s="1633"/>
      <c r="AH58" s="1633"/>
      <c r="AI58" s="1633"/>
      <c r="AJ58" s="1633"/>
      <c r="AK58" s="1633"/>
      <c r="AL58" s="103"/>
      <c r="AM58" s="27"/>
      <c r="AN58" s="281"/>
    </row>
    <row r="59" spans="1:43" s="4" customFormat="1" ht="22.95" customHeight="1">
      <c r="A59" s="430"/>
      <c r="B59" s="1633"/>
      <c r="C59" s="1633"/>
      <c r="D59" s="1633"/>
      <c r="E59" s="1633"/>
      <c r="F59" s="1633"/>
      <c r="G59" s="1633"/>
      <c r="H59" s="1633"/>
      <c r="I59" s="1633"/>
      <c r="J59" s="1633"/>
      <c r="K59" s="1633"/>
      <c r="L59" s="1633"/>
      <c r="M59" s="1633"/>
      <c r="N59" s="1633"/>
      <c r="O59" s="1633"/>
      <c r="P59" s="1633"/>
      <c r="Q59" s="1633"/>
      <c r="R59" s="1633"/>
      <c r="S59" s="1633"/>
      <c r="T59" s="1633"/>
      <c r="U59" s="1633"/>
      <c r="V59" s="1633"/>
      <c r="W59" s="1633"/>
      <c r="X59" s="1633"/>
      <c r="Y59" s="1633"/>
      <c r="Z59" s="1633"/>
      <c r="AA59" s="1633"/>
      <c r="AB59" s="1633"/>
      <c r="AC59" s="1633"/>
      <c r="AD59" s="1633"/>
      <c r="AE59" s="1633"/>
      <c r="AF59" s="1633"/>
      <c r="AG59" s="1633"/>
      <c r="AH59" s="1633"/>
      <c r="AI59" s="1633"/>
      <c r="AJ59" s="1633"/>
      <c r="AK59" s="1633"/>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26">
        <f>$AJ$31+$AJ$47</f>
        <v>10</v>
      </c>
      <c r="AL61" s="1727"/>
      <c r="AM61" s="1728"/>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789" t="s">
        <v>387</v>
      </c>
      <c r="AF64" s="1789"/>
      <c r="AG64" s="1789"/>
      <c r="AH64" s="1789"/>
      <c r="AI64" s="1789"/>
      <c r="AJ64" s="1789"/>
      <c r="AK64" s="1789"/>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5" t="s">
        <v>698</v>
      </c>
      <c r="C66" s="1785"/>
      <c r="D66" s="1785"/>
      <c r="E66" s="1785"/>
      <c r="F66" s="1785"/>
      <c r="G66" s="1785"/>
      <c r="H66" s="1785"/>
      <c r="I66" s="1785"/>
      <c r="J66" s="1785"/>
      <c r="K66" s="1785"/>
      <c r="AF66" s="1695" t="s">
        <v>980</v>
      </c>
      <c r="AG66" s="1695"/>
      <c r="AH66" s="1695"/>
      <c r="AI66" s="1695"/>
      <c r="AJ66" s="1695"/>
      <c r="AK66" s="1695"/>
      <c r="AL66" s="1695"/>
      <c r="AN66" s="281"/>
      <c r="AP66" s="4" t="s">
        <v>131</v>
      </c>
    </row>
    <row r="67" spans="1:42" s="4" customFormat="1" ht="12.75" customHeight="1">
      <c r="B67" s="1795" t="s">
        <v>1370</v>
      </c>
      <c r="C67" s="1795"/>
      <c r="D67" s="1795"/>
      <c r="E67" s="1795"/>
      <c r="F67" s="1795"/>
      <c r="G67" s="1795"/>
      <c r="H67" s="1795"/>
      <c r="I67" s="1795"/>
      <c r="J67" s="1795"/>
      <c r="K67" s="1795"/>
      <c r="L67" s="1795"/>
      <c r="M67" s="1795"/>
      <c r="N67" s="1795"/>
      <c r="O67" s="1795"/>
      <c r="P67" s="1795"/>
      <c r="Q67" s="1795"/>
      <c r="R67" s="1795"/>
      <c r="S67" s="1795"/>
      <c r="T67" s="1785" t="s">
        <v>131</v>
      </c>
      <c r="U67" s="1785"/>
      <c r="V67" s="1785"/>
      <c r="W67" s="1785"/>
      <c r="X67" s="1785"/>
      <c r="Y67" s="1785"/>
      <c r="Z67" s="1785"/>
      <c r="AA67" s="1785"/>
      <c r="AB67" s="1785"/>
      <c r="AC67" s="1785"/>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59">
        <f>VLOOKUP($B$66,$AP$45:$AR$50,2,FALSE)</f>
        <v>10</v>
      </c>
      <c r="AL68" s="1260"/>
      <c r="AM68" s="1260"/>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9" t="s">
        <v>1019</v>
      </c>
      <c r="AF73" s="1789"/>
      <c r="AG73" s="1789"/>
      <c r="AH73" s="1789"/>
      <c r="AI73" s="1789"/>
      <c r="AJ73" s="1789"/>
      <c r="AK73" s="1789"/>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3" t="s">
        <v>2232</v>
      </c>
      <c r="C75" s="1633"/>
      <c r="D75" s="1633"/>
      <c r="E75" s="1633"/>
      <c r="F75" s="1633"/>
      <c r="G75" s="1633"/>
      <c r="H75" s="1633"/>
      <c r="I75" s="1633"/>
      <c r="J75" s="1633"/>
      <c r="K75" s="1633"/>
      <c r="L75" s="1633"/>
      <c r="M75" s="1633"/>
      <c r="N75" s="1633"/>
      <c r="O75" s="1633"/>
      <c r="P75" s="1633"/>
      <c r="Q75" s="1633"/>
      <c r="R75" s="1633"/>
      <c r="S75" s="1633"/>
      <c r="T75" s="1633"/>
      <c r="U75" s="1633"/>
      <c r="V75" s="1633"/>
      <c r="W75" s="1633"/>
      <c r="X75" s="1633"/>
      <c r="Y75" s="1633"/>
      <c r="Z75" s="1633"/>
      <c r="AA75" s="1633"/>
      <c r="AB75" s="1633"/>
      <c r="AC75" s="1633"/>
      <c r="AD75" s="1633"/>
      <c r="AE75" s="1633"/>
      <c r="AF75" s="1633"/>
      <c r="AG75" s="1633"/>
      <c r="AH75" s="1633"/>
      <c r="AI75" s="1633"/>
      <c r="AJ75" s="1633"/>
      <c r="AK75" s="1633"/>
      <c r="AL75" s="103"/>
      <c r="AM75" s="27"/>
      <c r="AN75" s="281"/>
    </row>
    <row r="76" spans="1:42" s="4" customFormat="1" ht="12.75" customHeight="1">
      <c r="A76" s="27"/>
      <c r="B76" s="1633"/>
      <c r="C76" s="1633"/>
      <c r="D76" s="1633"/>
      <c r="E76" s="1633"/>
      <c r="F76" s="1633"/>
      <c r="G76" s="1633"/>
      <c r="H76" s="1633"/>
      <c r="I76" s="1633"/>
      <c r="J76" s="1633"/>
      <c r="K76" s="1633"/>
      <c r="L76" s="1633"/>
      <c r="M76" s="1633"/>
      <c r="N76" s="1633"/>
      <c r="O76" s="1633"/>
      <c r="P76" s="1633"/>
      <c r="Q76" s="1633"/>
      <c r="R76" s="1633"/>
      <c r="S76" s="1633"/>
      <c r="T76" s="1633"/>
      <c r="U76" s="1633"/>
      <c r="V76" s="1633"/>
      <c r="W76" s="1633"/>
      <c r="X76" s="1633"/>
      <c r="Y76" s="1633"/>
      <c r="Z76" s="1633"/>
      <c r="AA76" s="1633"/>
      <c r="AB76" s="1633"/>
      <c r="AC76" s="1633"/>
      <c r="AD76" s="1633"/>
      <c r="AE76" s="1633"/>
      <c r="AF76" s="1633"/>
      <c r="AG76" s="1633"/>
      <c r="AH76" s="1633"/>
      <c r="AI76" s="1633"/>
      <c r="AJ76" s="1633"/>
      <c r="AK76" s="1633"/>
      <c r="AL76" s="103"/>
      <c r="AM76" s="27"/>
      <c r="AN76" s="281"/>
    </row>
    <row r="77" spans="1:42" s="4" customFormat="1" ht="12.75" customHeight="1">
      <c r="A77" s="27"/>
      <c r="B77" s="1633"/>
      <c r="C77" s="1633"/>
      <c r="D77" s="1633"/>
      <c r="E77" s="1633"/>
      <c r="F77" s="1633"/>
      <c r="G77" s="1633"/>
      <c r="H77" s="1633"/>
      <c r="I77" s="1633"/>
      <c r="J77" s="1633"/>
      <c r="K77" s="1633"/>
      <c r="L77" s="1633"/>
      <c r="M77" s="1633"/>
      <c r="N77" s="1633"/>
      <c r="O77" s="1633"/>
      <c r="P77" s="1633"/>
      <c r="Q77" s="1633"/>
      <c r="R77" s="1633"/>
      <c r="S77" s="1633"/>
      <c r="T77" s="1633"/>
      <c r="U77" s="1633"/>
      <c r="V77" s="1633"/>
      <c r="W77" s="1633"/>
      <c r="X77" s="1633"/>
      <c r="Y77" s="1633"/>
      <c r="Z77" s="1633"/>
      <c r="AA77" s="1633"/>
      <c r="AB77" s="1633"/>
      <c r="AC77" s="1633"/>
      <c r="AD77" s="1633"/>
      <c r="AE77" s="1633"/>
      <c r="AF77" s="1633"/>
      <c r="AG77" s="1633"/>
      <c r="AH77" s="1633"/>
      <c r="AI77" s="1633"/>
      <c r="AJ77" s="1633"/>
      <c r="AK77" s="1633"/>
      <c r="AL77" s="103"/>
      <c r="AM77" s="27"/>
      <c r="AN77" s="281"/>
    </row>
    <row r="78" spans="1:42" s="4" customFormat="1" ht="12.75" customHeight="1">
      <c r="A78" s="27"/>
      <c r="B78" s="1633"/>
      <c r="C78" s="1633"/>
      <c r="D78" s="1633"/>
      <c r="E78" s="1633"/>
      <c r="F78" s="1633"/>
      <c r="G78" s="1633"/>
      <c r="H78" s="1633"/>
      <c r="I78" s="1633"/>
      <c r="J78" s="1633"/>
      <c r="K78" s="1633"/>
      <c r="L78" s="1633"/>
      <c r="M78" s="1633"/>
      <c r="N78" s="1633"/>
      <c r="O78" s="1633"/>
      <c r="P78" s="1633"/>
      <c r="Q78" s="1633"/>
      <c r="R78" s="1633"/>
      <c r="S78" s="1633"/>
      <c r="T78" s="1633"/>
      <c r="U78" s="1633"/>
      <c r="V78" s="1633"/>
      <c r="W78" s="1633"/>
      <c r="X78" s="1633"/>
      <c r="Y78" s="1633"/>
      <c r="Z78" s="1633"/>
      <c r="AA78" s="1633"/>
      <c r="AB78" s="1633"/>
      <c r="AC78" s="1633"/>
      <c r="AD78" s="1633"/>
      <c r="AE78" s="1633"/>
      <c r="AF78" s="1633"/>
      <c r="AG78" s="1633"/>
      <c r="AH78" s="1633"/>
      <c r="AI78" s="1633"/>
      <c r="AJ78" s="1633"/>
      <c r="AK78" s="1633"/>
      <c r="AL78" s="103"/>
      <c r="AM78" s="27"/>
      <c r="AN78" s="281"/>
    </row>
    <row r="79" spans="1:42" s="4" customFormat="1" ht="12.75" customHeight="1">
      <c r="A79" s="27"/>
      <c r="B79" s="1633"/>
      <c r="C79" s="1633"/>
      <c r="D79" s="1633"/>
      <c r="E79" s="1633"/>
      <c r="F79" s="1633"/>
      <c r="G79" s="1633"/>
      <c r="H79" s="1633"/>
      <c r="I79" s="1633"/>
      <c r="J79" s="1633"/>
      <c r="K79" s="1633"/>
      <c r="L79" s="1633"/>
      <c r="M79" s="1633"/>
      <c r="N79" s="1633"/>
      <c r="O79" s="1633"/>
      <c r="P79" s="1633"/>
      <c r="Q79" s="1633"/>
      <c r="R79" s="1633"/>
      <c r="S79" s="1633"/>
      <c r="T79" s="1633"/>
      <c r="U79" s="1633"/>
      <c r="V79" s="1633"/>
      <c r="W79" s="1633"/>
      <c r="X79" s="1633"/>
      <c r="Y79" s="1633"/>
      <c r="Z79" s="1633"/>
      <c r="AA79" s="1633"/>
      <c r="AB79" s="1633"/>
      <c r="AC79" s="1633"/>
      <c r="AD79" s="1633"/>
      <c r="AE79" s="1633"/>
      <c r="AF79" s="1633"/>
      <c r="AG79" s="1633"/>
      <c r="AH79" s="1633"/>
      <c r="AI79" s="1633"/>
      <c r="AJ79" s="1633"/>
      <c r="AK79" s="1633"/>
      <c r="AL79" s="103"/>
      <c r="AM79" s="27"/>
      <c r="AN79" s="281"/>
    </row>
    <row r="80" spans="1:42" s="4" customFormat="1" ht="12.75" customHeight="1">
      <c r="A80" s="27"/>
      <c r="B80" s="1633"/>
      <c r="C80" s="1633"/>
      <c r="D80" s="1633"/>
      <c r="E80" s="1633"/>
      <c r="F80" s="1633"/>
      <c r="G80" s="1633"/>
      <c r="H80" s="1633"/>
      <c r="I80" s="1633"/>
      <c r="J80" s="1633"/>
      <c r="K80" s="1633"/>
      <c r="L80" s="1633"/>
      <c r="M80" s="1633"/>
      <c r="N80" s="1633"/>
      <c r="O80" s="1633"/>
      <c r="P80" s="1633"/>
      <c r="Q80" s="1633"/>
      <c r="R80" s="1633"/>
      <c r="S80" s="1633"/>
      <c r="T80" s="1633"/>
      <c r="U80" s="1633"/>
      <c r="V80" s="1633"/>
      <c r="W80" s="1633"/>
      <c r="X80" s="1633"/>
      <c r="Y80" s="1633"/>
      <c r="Z80" s="1633"/>
      <c r="AA80" s="1633"/>
      <c r="AB80" s="1633"/>
      <c r="AC80" s="1633"/>
      <c r="AD80" s="1633"/>
      <c r="AE80" s="1633"/>
      <c r="AF80" s="1633"/>
      <c r="AG80" s="1633"/>
      <c r="AH80" s="1633"/>
      <c r="AI80" s="1633"/>
      <c r="AJ80" s="1633"/>
      <c r="AK80" s="1633"/>
      <c r="AL80" s="103"/>
      <c r="AM80" s="27"/>
      <c r="AN80" s="281"/>
    </row>
    <row r="81" spans="1:42" ht="12.75" customHeight="1">
      <c r="A81" s="27"/>
      <c r="B81" s="1633"/>
      <c r="C81" s="1633"/>
      <c r="D81" s="1633"/>
      <c r="E81" s="1633"/>
      <c r="F81" s="1633"/>
      <c r="G81" s="1633"/>
      <c r="H81" s="1633"/>
      <c r="I81" s="1633"/>
      <c r="J81" s="1633"/>
      <c r="K81" s="1633"/>
      <c r="L81" s="1633"/>
      <c r="M81" s="1633"/>
      <c r="N81" s="1633"/>
      <c r="O81" s="1633"/>
      <c r="P81" s="1633"/>
      <c r="Q81" s="1633"/>
      <c r="R81" s="1633"/>
      <c r="S81" s="1633"/>
      <c r="T81" s="1633"/>
      <c r="U81" s="1633"/>
      <c r="V81" s="1633"/>
      <c r="W81" s="1633"/>
      <c r="X81" s="1633"/>
      <c r="Y81" s="1633"/>
      <c r="Z81" s="1633"/>
      <c r="AA81" s="1633"/>
      <c r="AB81" s="1633"/>
      <c r="AC81" s="1633"/>
      <c r="AD81" s="1633"/>
      <c r="AE81" s="1633"/>
      <c r="AF81" s="1633"/>
      <c r="AG81" s="1633"/>
      <c r="AH81" s="1633"/>
      <c r="AI81" s="1633"/>
      <c r="AJ81" s="1633"/>
      <c r="AK81" s="1633"/>
      <c r="AL81" s="103"/>
      <c r="AM81" s="27"/>
    </row>
    <row r="82" spans="1:42" s="4" customFormat="1" ht="12.75" customHeight="1">
      <c r="B82" s="1633"/>
      <c r="C82" s="1633"/>
      <c r="D82" s="1633"/>
      <c r="E82" s="1633"/>
      <c r="F82" s="1633"/>
      <c r="G82" s="1633"/>
      <c r="H82" s="1633"/>
      <c r="I82" s="1633"/>
      <c r="J82" s="1633"/>
      <c r="K82" s="1633"/>
      <c r="L82" s="1633"/>
      <c r="M82" s="1633"/>
      <c r="N82" s="1633"/>
      <c r="O82" s="1633"/>
      <c r="P82" s="1633"/>
      <c r="Q82" s="1633"/>
      <c r="R82" s="1633"/>
      <c r="S82" s="1633"/>
      <c r="T82" s="1633"/>
      <c r="U82" s="1633"/>
      <c r="V82" s="1633"/>
      <c r="W82" s="1633"/>
      <c r="X82" s="1633"/>
      <c r="Y82" s="1633"/>
      <c r="Z82" s="1633"/>
      <c r="AA82" s="1633"/>
      <c r="AB82" s="1633"/>
      <c r="AC82" s="1633"/>
      <c r="AD82" s="1633"/>
      <c r="AE82" s="1633"/>
      <c r="AF82" s="1633"/>
      <c r="AG82" s="1633"/>
      <c r="AH82" s="1633"/>
      <c r="AI82" s="1633"/>
      <c r="AJ82" s="1633"/>
      <c r="AK82" s="1633"/>
      <c r="AL82" s="103"/>
      <c r="AN82" s="281"/>
    </row>
    <row r="83" spans="1:42" s="4" customFormat="1" ht="12.75" customHeight="1">
      <c r="B83" s="1633"/>
      <c r="C83" s="1633"/>
      <c r="D83" s="1633"/>
      <c r="E83" s="1633"/>
      <c r="F83" s="1633"/>
      <c r="G83" s="1633"/>
      <c r="H83" s="1633"/>
      <c r="I83" s="1633"/>
      <c r="J83" s="1633"/>
      <c r="K83" s="1633"/>
      <c r="L83" s="1633"/>
      <c r="M83" s="1633"/>
      <c r="N83" s="1633"/>
      <c r="O83" s="1633"/>
      <c r="P83" s="1633"/>
      <c r="Q83" s="1633"/>
      <c r="R83" s="1633"/>
      <c r="S83" s="1633"/>
      <c r="T83" s="1633"/>
      <c r="U83" s="1633"/>
      <c r="V83" s="1633"/>
      <c r="W83" s="1633"/>
      <c r="X83" s="1633"/>
      <c r="Y83" s="1633"/>
      <c r="Z83" s="1633"/>
      <c r="AA83" s="1633"/>
      <c r="AB83" s="1633"/>
      <c r="AC83" s="1633"/>
      <c r="AD83" s="1633"/>
      <c r="AE83" s="1633"/>
      <c r="AF83" s="1633"/>
      <c r="AG83" s="1633"/>
      <c r="AH83" s="1633"/>
      <c r="AI83" s="1633"/>
      <c r="AJ83" s="1633"/>
      <c r="AK83" s="1633"/>
      <c r="AL83" s="103"/>
      <c r="AN83" s="281"/>
    </row>
    <row r="84" spans="1:42" s="4" customFormat="1" ht="14.4" customHeight="1">
      <c r="B84" s="1633"/>
      <c r="C84" s="1633"/>
      <c r="D84" s="1633"/>
      <c r="E84" s="1633"/>
      <c r="F84" s="1633"/>
      <c r="G84" s="1633"/>
      <c r="H84" s="1633"/>
      <c r="I84" s="1633"/>
      <c r="J84" s="1633"/>
      <c r="K84" s="1633"/>
      <c r="L84" s="1633"/>
      <c r="M84" s="1633"/>
      <c r="N84" s="1633"/>
      <c r="O84" s="1633"/>
      <c r="P84" s="1633"/>
      <c r="Q84" s="1633"/>
      <c r="R84" s="1633"/>
      <c r="S84" s="1633"/>
      <c r="T84" s="1633"/>
      <c r="U84" s="1633"/>
      <c r="V84" s="1633"/>
      <c r="W84" s="1633"/>
      <c r="X84" s="1633"/>
      <c r="Y84" s="1633"/>
      <c r="Z84" s="1633"/>
      <c r="AA84" s="1633"/>
      <c r="AB84" s="1633"/>
      <c r="AC84" s="1633"/>
      <c r="AD84" s="1633"/>
      <c r="AE84" s="1633"/>
      <c r="AF84" s="1633"/>
      <c r="AG84" s="1633"/>
      <c r="AH84" s="1633"/>
      <c r="AI84" s="1633"/>
      <c r="AJ84" s="1633"/>
      <c r="AK84" s="1633"/>
      <c r="AL84" s="103"/>
      <c r="AN84" s="281"/>
    </row>
    <row r="85" spans="1:42" s="4" customFormat="1" ht="12.75" customHeight="1">
      <c r="B85" s="1633"/>
      <c r="C85" s="1633"/>
      <c r="D85" s="1633"/>
      <c r="E85" s="1633"/>
      <c r="F85" s="1633"/>
      <c r="G85" s="1633"/>
      <c r="H85" s="1633"/>
      <c r="I85" s="1633"/>
      <c r="J85" s="1633"/>
      <c r="K85" s="1633"/>
      <c r="L85" s="1633"/>
      <c r="M85" s="1633"/>
      <c r="N85" s="1633"/>
      <c r="O85" s="1633"/>
      <c r="P85" s="1633"/>
      <c r="Q85" s="1633"/>
      <c r="R85" s="1633"/>
      <c r="S85" s="1633"/>
      <c r="T85" s="1633"/>
      <c r="U85" s="1633"/>
      <c r="V85" s="1633"/>
      <c r="W85" s="1633"/>
      <c r="X85" s="1633"/>
      <c r="Y85" s="1633"/>
      <c r="Z85" s="1633"/>
      <c r="AA85" s="1633"/>
      <c r="AB85" s="1633"/>
      <c r="AC85" s="1633"/>
      <c r="AD85" s="1633"/>
      <c r="AE85" s="1633"/>
      <c r="AF85" s="1633"/>
      <c r="AG85" s="1633"/>
      <c r="AH85" s="1633"/>
      <c r="AI85" s="1633"/>
      <c r="AJ85" s="1633"/>
      <c r="AK85" s="1633"/>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95" t="s">
        <v>893</v>
      </c>
      <c r="AG90" s="1695"/>
      <c r="AH90" s="1695"/>
      <c r="AI90" s="1695"/>
      <c r="AJ90" s="1695"/>
      <c r="AK90" s="1695"/>
      <c r="AL90" s="1695"/>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5" t="s">
        <v>61</v>
      </c>
      <c r="AG95" s="1695"/>
      <c r="AH95" s="1695"/>
      <c r="AI95" s="1695"/>
      <c r="AJ95" s="1695"/>
      <c r="AK95" s="1695"/>
      <c r="AL95" s="1695"/>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5" t="s">
        <v>62</v>
      </c>
      <c r="AG100" s="1695"/>
      <c r="AH100" s="1695"/>
      <c r="AI100" s="1695"/>
      <c r="AJ100" s="1695"/>
      <c r="AK100" s="1695"/>
      <c r="AL100" s="1695"/>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5" t="s">
        <v>63</v>
      </c>
      <c r="AG105" s="1695"/>
      <c r="AH105" s="1695"/>
      <c r="AI105" s="1695"/>
      <c r="AJ105" s="1695"/>
      <c r="AK105" s="1695"/>
      <c r="AL105" s="1695"/>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2349</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5" t="s">
        <v>64</v>
      </c>
      <c r="AG109" s="1695"/>
      <c r="AH109" s="1695"/>
      <c r="AI109" s="1695"/>
      <c r="AJ109" s="1695"/>
      <c r="AK109" s="1695"/>
      <c r="AL109" s="1695"/>
      <c r="AN109" s="281"/>
      <c r="AO109" s="4" t="s">
        <v>2199</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790" t="s">
        <v>610</v>
      </c>
      <c r="I112" s="1790"/>
      <c r="J112" s="116"/>
      <c r="K112" s="116"/>
      <c r="L112" s="116"/>
      <c r="M112" s="116"/>
      <c r="O112" s="943" t="s">
        <v>2197</v>
      </c>
      <c r="T112" s="1794"/>
      <c r="U112" s="1794"/>
      <c r="V112" s="1794"/>
      <c r="W112" s="1794"/>
      <c r="X112" s="1794"/>
      <c r="Y112" s="1794"/>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156</v>
      </c>
      <c r="F118" s="116"/>
      <c r="G118" s="116"/>
      <c r="H118" s="1793" t="s">
        <v>131</v>
      </c>
      <c r="I118" s="1793"/>
      <c r="J118" s="1793"/>
      <c r="K118" s="1793"/>
      <c r="L118" s="1793"/>
      <c r="M118" s="1793"/>
      <c r="N118" s="1793"/>
      <c r="O118" s="1793"/>
      <c r="P118" s="1793"/>
      <c r="Q118" s="1793"/>
      <c r="R118" s="1793"/>
      <c r="S118" s="1793"/>
      <c r="T118" s="1793"/>
      <c r="U118" s="1793"/>
      <c r="V118" s="1793"/>
      <c r="W118" s="1793"/>
      <c r="X118" s="1793"/>
      <c r="Y118" s="1793"/>
      <c r="Z118" s="1793"/>
      <c r="AA118" s="1793"/>
      <c r="AB118" s="1793"/>
      <c r="AC118" s="1793"/>
      <c r="AD118" s="1793"/>
      <c r="AE118" s="1793"/>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5" t="s">
        <v>131</v>
      </c>
      <c r="C120" s="1285"/>
      <c r="D120" s="49"/>
      <c r="E120" s="1633" t="s">
        <v>1842</v>
      </c>
      <c r="F120" s="1633"/>
      <c r="G120" s="1633"/>
      <c r="H120" s="1633"/>
      <c r="I120" s="1633"/>
      <c r="J120" s="1633"/>
      <c r="K120" s="1633"/>
      <c r="L120" s="1633"/>
      <c r="M120" s="1633"/>
      <c r="N120" s="1633"/>
      <c r="O120" s="1633"/>
      <c r="P120" s="1633"/>
      <c r="Q120" s="1633"/>
      <c r="R120" s="1633"/>
      <c r="S120" s="1633"/>
      <c r="T120" s="1633"/>
      <c r="U120" s="1633"/>
      <c r="V120" s="1633"/>
      <c r="W120" s="1633"/>
      <c r="X120" s="1633"/>
      <c r="Y120" s="1633"/>
      <c r="Z120" s="1633"/>
      <c r="AA120" s="1633"/>
      <c r="AB120" s="1633"/>
      <c r="AC120" s="1633"/>
      <c r="AD120" s="1633"/>
      <c r="AE120" s="1633"/>
      <c r="AF120" s="1633"/>
      <c r="AG120" s="1633"/>
      <c r="AH120" s="49"/>
      <c r="AI120" s="49"/>
      <c r="AJ120" s="49"/>
      <c r="AK120" s="49"/>
      <c r="AL120" s="49"/>
      <c r="AN120" s="281"/>
    </row>
    <row r="121" spans="1:47" s="4" customFormat="1" ht="12.75" customHeight="1">
      <c r="B121" s="5"/>
      <c r="C121" s="115"/>
      <c r="D121" s="49"/>
      <c r="E121" s="1633"/>
      <c r="F121" s="1633"/>
      <c r="G121" s="1633"/>
      <c r="H121" s="1633"/>
      <c r="I121" s="1633"/>
      <c r="J121" s="1633"/>
      <c r="K121" s="1633"/>
      <c r="L121" s="1633"/>
      <c r="M121" s="1633"/>
      <c r="N121" s="1633"/>
      <c r="O121" s="1633"/>
      <c r="P121" s="1633"/>
      <c r="Q121" s="1633"/>
      <c r="R121" s="1633"/>
      <c r="S121" s="1633"/>
      <c r="T121" s="1633"/>
      <c r="U121" s="1633"/>
      <c r="V121" s="1633"/>
      <c r="W121" s="1633"/>
      <c r="X121" s="1633"/>
      <c r="Y121" s="1633"/>
      <c r="Z121" s="1633"/>
      <c r="AA121" s="1633"/>
      <c r="AB121" s="1633"/>
      <c r="AC121" s="1633"/>
      <c r="AD121" s="1633"/>
      <c r="AE121" s="1633"/>
      <c r="AF121" s="1633"/>
      <c r="AG121" s="1633"/>
      <c r="AH121" s="49"/>
      <c r="AI121" s="49"/>
      <c r="AJ121" s="49"/>
      <c r="AK121" s="49"/>
      <c r="AL121" s="49"/>
      <c r="AN121" s="281"/>
    </row>
    <row r="122" spans="1:47" s="4" customFormat="1" ht="12.75" customHeight="1">
      <c r="B122" s="5"/>
      <c r="C122" s="115"/>
      <c r="D122" s="49"/>
      <c r="E122" s="1633"/>
      <c r="F122" s="1633"/>
      <c r="G122" s="1633"/>
      <c r="H122" s="1633"/>
      <c r="I122" s="1633"/>
      <c r="J122" s="1633"/>
      <c r="K122" s="1633"/>
      <c r="L122" s="1633"/>
      <c r="M122" s="1633"/>
      <c r="N122" s="1633"/>
      <c r="O122" s="1633"/>
      <c r="P122" s="1633"/>
      <c r="Q122" s="1633"/>
      <c r="R122" s="1633"/>
      <c r="S122" s="1633"/>
      <c r="T122" s="1633"/>
      <c r="U122" s="1633"/>
      <c r="V122" s="1633"/>
      <c r="W122" s="1633"/>
      <c r="X122" s="1633"/>
      <c r="Y122" s="1633"/>
      <c r="Z122" s="1633"/>
      <c r="AA122" s="1633"/>
      <c r="AB122" s="1633"/>
      <c r="AC122" s="1633"/>
      <c r="AD122" s="1633"/>
      <c r="AE122" s="1633"/>
      <c r="AF122" s="1633"/>
      <c r="AG122" s="1633"/>
      <c r="AH122" s="49"/>
      <c r="AI122" s="49"/>
      <c r="AJ122" s="49"/>
      <c r="AK122" s="49"/>
      <c r="AL122" s="49"/>
      <c r="AN122" s="281"/>
    </row>
    <row r="123" spans="1:47" s="4" customFormat="1" ht="12.75" customHeight="1">
      <c r="B123" s="5"/>
      <c r="C123" s="115"/>
      <c r="D123" s="299"/>
      <c r="E123" s="1792"/>
      <c r="F123" s="1792"/>
      <c r="G123" s="1792"/>
      <c r="H123" s="1792"/>
      <c r="I123" s="1792"/>
      <c r="J123" s="1792"/>
      <c r="K123" s="1792"/>
      <c r="L123" s="1792"/>
      <c r="M123" s="1792"/>
      <c r="N123" s="1792"/>
      <c r="O123" s="1792"/>
      <c r="P123" s="1792"/>
      <c r="Q123" s="1792"/>
      <c r="R123" s="1792"/>
      <c r="S123" s="1792"/>
      <c r="T123" s="1792"/>
      <c r="U123" s="1792"/>
      <c r="V123" s="1792"/>
      <c r="W123" s="1792"/>
      <c r="X123" s="1792"/>
      <c r="Y123" s="1792"/>
      <c r="Z123" s="1792"/>
      <c r="AA123" s="1792"/>
      <c r="AB123" s="1792"/>
      <c r="AC123" s="1792"/>
      <c r="AD123" s="1792"/>
      <c r="AE123" s="1792"/>
      <c r="AF123" s="1792"/>
      <c r="AG123" s="179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59">
        <f>VLOOKUP($H$112,$AO$96:$AP$101,2,FALSE)+IF(T112=AO108,0,VLOOKUP($H$118,$AO$116:$AP$118,2,FALSE))</f>
        <v>7</v>
      </c>
      <c r="AK124" s="126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91" t="s">
        <v>1915</v>
      </c>
      <c r="F128" s="1791"/>
      <c r="G128" s="1791"/>
      <c r="H128" s="1791"/>
      <c r="I128" s="1791"/>
      <c r="J128" s="1791"/>
      <c r="K128" s="1791"/>
      <c r="L128" s="1791"/>
      <c r="M128" s="1791"/>
      <c r="N128" s="1791"/>
      <c r="O128" s="1791"/>
      <c r="P128" s="1791"/>
      <c r="Q128" s="1791"/>
      <c r="R128" s="1791"/>
      <c r="S128" s="1791"/>
      <c r="T128" s="1791"/>
      <c r="U128" s="1791"/>
      <c r="V128" s="1791"/>
      <c r="W128" s="1791"/>
      <c r="X128" s="1791"/>
      <c r="Y128" s="1791"/>
      <c r="Z128" s="1791"/>
      <c r="AA128" s="1791"/>
      <c r="AB128" s="1791"/>
      <c r="AC128" s="1791"/>
      <c r="AD128" s="1791"/>
      <c r="AF128" s="1695" t="s">
        <v>64</v>
      </c>
      <c r="AG128" s="1695"/>
      <c r="AH128" s="1695"/>
      <c r="AI128" s="1695"/>
      <c r="AJ128" s="1695"/>
      <c r="AK128" s="1695"/>
      <c r="AL128" s="1695"/>
      <c r="AM128" s="4"/>
      <c r="AN128" s="298"/>
    </row>
    <row r="129" spans="1:42" s="4" customFormat="1" ht="12.75" customHeight="1">
      <c r="A129" s="120"/>
      <c r="B129" s="5"/>
      <c r="C129" s="115"/>
      <c r="D129" s="26"/>
      <c r="E129" s="1791"/>
      <c r="F129" s="1791"/>
      <c r="G129" s="1791"/>
      <c r="H129" s="1791"/>
      <c r="I129" s="1791"/>
      <c r="J129" s="1791"/>
      <c r="K129" s="1791"/>
      <c r="L129" s="1791"/>
      <c r="M129" s="1791"/>
      <c r="N129" s="1791"/>
      <c r="O129" s="1791"/>
      <c r="P129" s="1791"/>
      <c r="Q129" s="1791"/>
      <c r="R129" s="1791"/>
      <c r="S129" s="1791"/>
      <c r="T129" s="1791"/>
      <c r="U129" s="1791"/>
      <c r="V129" s="1791"/>
      <c r="W129" s="1791"/>
      <c r="X129" s="1791"/>
      <c r="Y129" s="1791"/>
      <c r="Z129" s="1791"/>
      <c r="AA129" s="1791"/>
      <c r="AB129" s="1791"/>
      <c r="AC129" s="1791"/>
      <c r="AD129" s="1791"/>
      <c r="AF129" s="5"/>
      <c r="AN129" s="281"/>
    </row>
    <row r="130" spans="1:42" s="4" customFormat="1" ht="12.75" customHeight="1">
      <c r="B130" s="5"/>
      <c r="C130" s="45"/>
      <c r="D130" s="26"/>
      <c r="E130" s="1791"/>
      <c r="F130" s="1791"/>
      <c r="G130" s="1791"/>
      <c r="H130" s="1791"/>
      <c r="I130" s="1791"/>
      <c r="J130" s="1791"/>
      <c r="K130" s="1791"/>
      <c r="L130" s="1791"/>
      <c r="M130" s="1791"/>
      <c r="N130" s="1791"/>
      <c r="O130" s="1791"/>
      <c r="P130" s="1791"/>
      <c r="Q130" s="1791"/>
      <c r="R130" s="1791"/>
      <c r="S130" s="1791"/>
      <c r="T130" s="1791"/>
      <c r="U130" s="1791"/>
      <c r="V130" s="1791"/>
      <c r="W130" s="1791"/>
      <c r="X130" s="1791"/>
      <c r="Y130" s="1791"/>
      <c r="Z130" s="1791"/>
      <c r="AA130" s="1791"/>
      <c r="AB130" s="1791"/>
      <c r="AC130" s="1791"/>
      <c r="AD130" s="1791"/>
      <c r="AF130" s="5"/>
      <c r="AN130" s="281"/>
    </row>
    <row r="131" spans="1:42" s="4" customFormat="1" ht="12.75" customHeight="1">
      <c r="A131" s="35"/>
      <c r="B131" s="102"/>
      <c r="C131" s="121"/>
      <c r="D131" s="26"/>
      <c r="E131" s="1791"/>
      <c r="F131" s="1791"/>
      <c r="G131" s="1791"/>
      <c r="H131" s="1791"/>
      <c r="I131" s="1791"/>
      <c r="J131" s="1791"/>
      <c r="K131" s="1791"/>
      <c r="L131" s="1791"/>
      <c r="M131" s="1791"/>
      <c r="N131" s="1791"/>
      <c r="O131" s="1791"/>
      <c r="P131" s="1791"/>
      <c r="Q131" s="1791"/>
      <c r="R131" s="1791"/>
      <c r="S131" s="1791"/>
      <c r="T131" s="1791"/>
      <c r="U131" s="1791"/>
      <c r="V131" s="1791"/>
      <c r="W131" s="1791"/>
      <c r="X131" s="1791"/>
      <c r="Y131" s="1791"/>
      <c r="Z131" s="1791"/>
      <c r="AA131" s="1791"/>
      <c r="AB131" s="1791"/>
      <c r="AC131" s="1791"/>
      <c r="AD131" s="1791"/>
      <c r="AE131" s="19"/>
      <c r="AF131" s="102"/>
      <c r="AG131" s="19"/>
      <c r="AH131" s="19"/>
      <c r="AI131" s="19"/>
      <c r="AJ131" s="19"/>
      <c r="AN131" s="281"/>
    </row>
    <row r="132" spans="1:42" s="4" customFormat="1" ht="22.95" customHeight="1">
      <c r="B132" s="102"/>
      <c r="C132" s="121"/>
      <c r="D132" s="26"/>
      <c r="E132" s="1791"/>
      <c r="F132" s="1791"/>
      <c r="G132" s="1791"/>
      <c r="H132" s="1791"/>
      <c r="I132" s="1791"/>
      <c r="J132" s="1791"/>
      <c r="K132" s="1791"/>
      <c r="L132" s="1791"/>
      <c r="M132" s="1791"/>
      <c r="N132" s="1791"/>
      <c r="O132" s="1791"/>
      <c r="P132" s="1791"/>
      <c r="Q132" s="1791"/>
      <c r="R132" s="1791"/>
      <c r="S132" s="1791"/>
      <c r="T132" s="1791"/>
      <c r="U132" s="1791"/>
      <c r="V132" s="1791"/>
      <c r="W132" s="1791"/>
      <c r="X132" s="1791"/>
      <c r="Y132" s="1791"/>
      <c r="Z132" s="1791"/>
      <c r="AA132" s="1791"/>
      <c r="AB132" s="1791"/>
      <c r="AC132" s="1791"/>
      <c r="AD132" s="1791"/>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87" t="s">
        <v>131</v>
      </c>
      <c r="T133" s="1787"/>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5" t="s">
        <v>110</v>
      </c>
      <c r="AG135" s="1695"/>
      <c r="AH135" s="1695"/>
      <c r="AI135" s="1695"/>
      <c r="AJ135" s="1695"/>
      <c r="AK135" s="1695"/>
      <c r="AL135" s="1695"/>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790" t="s">
        <v>610</v>
      </c>
      <c r="I137" s="1790"/>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59">
        <f>VLOOKUP($H$137,$AO$111:$AP$113,2,FALSE)</f>
        <v>3</v>
      </c>
      <c r="AK139" s="1261"/>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5" t="s">
        <v>64</v>
      </c>
      <c r="AG143" s="1695"/>
      <c r="AH143" s="1695"/>
      <c r="AI143" s="1695"/>
      <c r="AJ143" s="1695"/>
      <c r="AK143" s="1695"/>
      <c r="AL143" s="1695"/>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110</v>
      </c>
      <c r="AG146" s="1695"/>
      <c r="AH146" s="1695"/>
      <c r="AI146" s="1695"/>
      <c r="AJ146" s="1695"/>
      <c r="AK146" s="1695"/>
      <c r="AL146" s="1695"/>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790" t="s">
        <v>131</v>
      </c>
      <c r="I149" s="179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59">
        <f>VLOOKUP(H149,AT111:AU113,2,FALSE)</f>
        <v>0</v>
      </c>
      <c r="AK151" s="1261"/>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33" t="s">
        <v>780</v>
      </c>
      <c r="F156" s="1633"/>
      <c r="G156" s="1633"/>
      <c r="H156" s="1633"/>
      <c r="I156" s="1633"/>
      <c r="J156" s="1633"/>
      <c r="K156" s="1633"/>
      <c r="L156" s="1633"/>
      <c r="M156" s="1633"/>
      <c r="N156" s="1633"/>
      <c r="O156" s="1633"/>
      <c r="P156" s="1633"/>
      <c r="Q156" s="1633"/>
      <c r="R156" s="1633"/>
      <c r="S156" s="1633"/>
      <c r="T156" s="1633"/>
      <c r="U156" s="1633"/>
      <c r="V156" s="1633"/>
      <c r="W156" s="1633"/>
      <c r="X156" s="1633"/>
      <c r="Y156" s="1633"/>
      <c r="Z156" s="1633"/>
      <c r="AA156" s="1633"/>
      <c r="AB156" s="1633"/>
      <c r="AC156" s="1633"/>
      <c r="AF156" s="1695" t="s">
        <v>62</v>
      </c>
      <c r="AG156" s="1695"/>
      <c r="AH156" s="1695"/>
      <c r="AI156" s="1695"/>
      <c r="AJ156" s="1695"/>
      <c r="AK156" s="1695"/>
      <c r="AL156" s="1695"/>
      <c r="AN156" s="281"/>
    </row>
    <row r="157" spans="1:42" s="4" customFormat="1" ht="12.75" customHeight="1">
      <c r="C157" s="3"/>
      <c r="E157" s="1633"/>
      <c r="F157" s="1633"/>
      <c r="G157" s="1633"/>
      <c r="H157" s="1633"/>
      <c r="I157" s="1633"/>
      <c r="J157" s="1633"/>
      <c r="K157" s="1633"/>
      <c r="L157" s="1633"/>
      <c r="M157" s="1633"/>
      <c r="N157" s="1633"/>
      <c r="O157" s="1633"/>
      <c r="P157" s="1633"/>
      <c r="Q157" s="1633"/>
      <c r="R157" s="1633"/>
      <c r="S157" s="1633"/>
      <c r="T157" s="1633"/>
      <c r="U157" s="1633"/>
      <c r="V157" s="1633"/>
      <c r="W157" s="1633"/>
      <c r="X157" s="1633"/>
      <c r="Y157" s="1633"/>
      <c r="Z157" s="1633"/>
      <c r="AA157" s="1633"/>
      <c r="AB157" s="1633"/>
      <c r="AC157" s="1633"/>
      <c r="AN157" s="281"/>
    </row>
    <row r="158" spans="1:42" s="4" customFormat="1" ht="12.75" customHeight="1">
      <c r="C158" s="3"/>
      <c r="D158" s="26"/>
      <c r="E158" s="1633"/>
      <c r="F158" s="1633"/>
      <c r="G158" s="1633"/>
      <c r="H158" s="1633"/>
      <c r="I158" s="1633"/>
      <c r="J158" s="1633"/>
      <c r="K158" s="1633"/>
      <c r="L158" s="1633"/>
      <c r="M158" s="1633"/>
      <c r="N158" s="1633"/>
      <c r="O158" s="1633"/>
      <c r="P158" s="1633"/>
      <c r="Q158" s="1633"/>
      <c r="R158" s="1633"/>
      <c r="S158" s="1633"/>
      <c r="T158" s="1633"/>
      <c r="U158" s="1633"/>
      <c r="V158" s="1633"/>
      <c r="W158" s="1633"/>
      <c r="X158" s="1633"/>
      <c r="Y158" s="1633"/>
      <c r="Z158" s="1633"/>
      <c r="AA158" s="1633"/>
      <c r="AB158" s="1633"/>
      <c r="AC158" s="1633"/>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33" t="s">
        <v>1784</v>
      </c>
      <c r="F160" s="1633"/>
      <c r="G160" s="1633"/>
      <c r="H160" s="1633"/>
      <c r="I160" s="1633"/>
      <c r="J160" s="1633"/>
      <c r="K160" s="1633"/>
      <c r="L160" s="1633"/>
      <c r="M160" s="1633"/>
      <c r="N160" s="1633"/>
      <c r="O160" s="1633"/>
      <c r="P160" s="1633"/>
      <c r="Q160" s="1633"/>
      <c r="R160" s="1633"/>
      <c r="S160" s="1633"/>
      <c r="T160" s="1633"/>
      <c r="U160" s="1633"/>
      <c r="V160" s="1633"/>
      <c r="W160" s="1633"/>
      <c r="X160" s="1633"/>
      <c r="Y160" s="1633"/>
      <c r="Z160" s="1633"/>
      <c r="AA160" s="1633"/>
      <c r="AB160" s="1633"/>
      <c r="AC160" s="1633"/>
      <c r="AF160" s="1695" t="s">
        <v>63</v>
      </c>
      <c r="AG160" s="1695"/>
      <c r="AH160" s="1695"/>
      <c r="AI160" s="1695"/>
      <c r="AJ160" s="1695"/>
      <c r="AK160" s="1695"/>
      <c r="AL160" s="1695"/>
      <c r="AN160" s="281"/>
    </row>
    <row r="161" spans="1:42" s="4" customFormat="1" ht="12.75" customHeight="1">
      <c r="C161" s="3"/>
      <c r="E161" s="1633"/>
      <c r="F161" s="1633"/>
      <c r="G161" s="1633"/>
      <c r="H161" s="1633"/>
      <c r="I161" s="1633"/>
      <c r="J161" s="1633"/>
      <c r="K161" s="1633"/>
      <c r="L161" s="1633"/>
      <c r="M161" s="1633"/>
      <c r="N161" s="1633"/>
      <c r="O161" s="1633"/>
      <c r="P161" s="1633"/>
      <c r="Q161" s="1633"/>
      <c r="R161" s="1633"/>
      <c r="S161" s="1633"/>
      <c r="T161" s="1633"/>
      <c r="U161" s="1633"/>
      <c r="V161" s="1633"/>
      <c r="W161" s="1633"/>
      <c r="X161" s="1633"/>
      <c r="Y161" s="1633"/>
      <c r="Z161" s="1633"/>
      <c r="AA161" s="1633"/>
      <c r="AB161" s="1633"/>
      <c r="AC161" s="1633"/>
      <c r="AN161" s="281"/>
    </row>
    <row r="162" spans="1:42" s="4" customFormat="1" ht="15" customHeight="1">
      <c r="C162" s="3"/>
      <c r="D162" s="26"/>
      <c r="E162" s="1633"/>
      <c r="F162" s="1633"/>
      <c r="G162" s="1633"/>
      <c r="H162" s="1633"/>
      <c r="I162" s="1633"/>
      <c r="J162" s="1633"/>
      <c r="K162" s="1633"/>
      <c r="L162" s="1633"/>
      <c r="M162" s="1633"/>
      <c r="N162" s="1633"/>
      <c r="O162" s="1633"/>
      <c r="P162" s="1633"/>
      <c r="Q162" s="1633"/>
      <c r="R162" s="1633"/>
      <c r="S162" s="1633"/>
      <c r="T162" s="1633"/>
      <c r="U162" s="1633"/>
      <c r="V162" s="1633"/>
      <c r="W162" s="1633"/>
      <c r="X162" s="1633"/>
      <c r="Y162" s="1633"/>
      <c r="Z162" s="1633"/>
      <c r="AA162" s="1633"/>
      <c r="AB162" s="1633"/>
      <c r="AC162" s="1633"/>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33" t="s">
        <v>1785</v>
      </c>
      <c r="F164" s="1633"/>
      <c r="G164" s="1633"/>
      <c r="H164" s="1633"/>
      <c r="I164" s="1633"/>
      <c r="J164" s="1633"/>
      <c r="K164" s="1633"/>
      <c r="L164" s="1633"/>
      <c r="M164" s="1633"/>
      <c r="N164" s="1633"/>
      <c r="O164" s="1633"/>
      <c r="P164" s="1633"/>
      <c r="Q164" s="1633"/>
      <c r="R164" s="1633"/>
      <c r="S164" s="1633"/>
      <c r="T164" s="1633"/>
      <c r="U164" s="1633"/>
      <c r="V164" s="1633"/>
      <c r="W164" s="1633"/>
      <c r="X164" s="1633"/>
      <c r="Y164" s="1633"/>
      <c r="Z164" s="1633"/>
      <c r="AA164" s="1633"/>
      <c r="AB164" s="1633"/>
      <c r="AC164" s="1633"/>
      <c r="AF164" s="1695" t="s">
        <v>64</v>
      </c>
      <c r="AG164" s="1695"/>
      <c r="AH164" s="1695"/>
      <c r="AI164" s="1695"/>
      <c r="AJ164" s="1695"/>
      <c r="AK164" s="1695"/>
      <c r="AL164" s="1695"/>
      <c r="AN164" s="281"/>
    </row>
    <row r="165" spans="1:42" s="4" customFormat="1" ht="12.75" customHeight="1">
      <c r="B165" s="5"/>
      <c r="C165" s="45"/>
      <c r="E165" s="1633"/>
      <c r="F165" s="1633"/>
      <c r="G165" s="1633"/>
      <c r="H165" s="1633"/>
      <c r="I165" s="1633"/>
      <c r="J165" s="1633"/>
      <c r="K165" s="1633"/>
      <c r="L165" s="1633"/>
      <c r="M165" s="1633"/>
      <c r="N165" s="1633"/>
      <c r="O165" s="1633"/>
      <c r="P165" s="1633"/>
      <c r="Q165" s="1633"/>
      <c r="R165" s="1633"/>
      <c r="S165" s="1633"/>
      <c r="T165" s="1633"/>
      <c r="U165" s="1633"/>
      <c r="V165" s="1633"/>
      <c r="W165" s="1633"/>
      <c r="X165" s="1633"/>
      <c r="Y165" s="1633"/>
      <c r="Z165" s="1633"/>
      <c r="AA165" s="1633"/>
      <c r="AB165" s="1633"/>
      <c r="AC165" s="1633"/>
      <c r="AE165" s="1695"/>
      <c r="AF165" s="1695"/>
      <c r="AG165" s="1695"/>
      <c r="AH165" s="1695"/>
      <c r="AI165" s="1695"/>
      <c r="AJ165" s="1695"/>
      <c r="AK165" s="1695"/>
      <c r="AL165" s="108"/>
      <c r="AN165" s="281"/>
      <c r="AO165" s="4" t="s">
        <v>131</v>
      </c>
      <c r="AP165" s="478">
        <v>0</v>
      </c>
    </row>
    <row r="166" spans="1:42" s="4" customFormat="1" ht="12.75" customHeight="1">
      <c r="A166" s="120"/>
      <c r="D166" s="26"/>
      <c r="E166" s="1633"/>
      <c r="F166" s="1633"/>
      <c r="G166" s="1633"/>
      <c r="H166" s="1633"/>
      <c r="I166" s="1633"/>
      <c r="J166" s="1633"/>
      <c r="K166" s="1633"/>
      <c r="L166" s="1633"/>
      <c r="M166" s="1633"/>
      <c r="N166" s="1633"/>
      <c r="O166" s="1633"/>
      <c r="P166" s="1633"/>
      <c r="Q166" s="1633"/>
      <c r="R166" s="1633"/>
      <c r="S166" s="1633"/>
      <c r="T166" s="1633"/>
      <c r="U166" s="1633"/>
      <c r="V166" s="1633"/>
      <c r="W166" s="1633"/>
      <c r="X166" s="1633"/>
      <c r="Y166" s="1633"/>
      <c r="Z166" s="1633"/>
      <c r="AA166" s="1633"/>
      <c r="AB166" s="1633"/>
      <c r="AC166" s="1633"/>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33" t="s">
        <v>1786</v>
      </c>
      <c r="F168" s="1633"/>
      <c r="G168" s="1633"/>
      <c r="H168" s="1633"/>
      <c r="I168" s="1633"/>
      <c r="J168" s="1633"/>
      <c r="K168" s="1633"/>
      <c r="L168" s="1633"/>
      <c r="M168" s="1633"/>
      <c r="N168" s="1633"/>
      <c r="O168" s="1633"/>
      <c r="P168" s="1633"/>
      <c r="Q168" s="1633"/>
      <c r="R168" s="1633"/>
      <c r="S168" s="1633"/>
      <c r="T168" s="1633"/>
      <c r="U168" s="1633"/>
      <c r="V168" s="1633"/>
      <c r="W168" s="1633"/>
      <c r="X168" s="1633"/>
      <c r="Y168" s="1633"/>
      <c r="Z168" s="1633"/>
      <c r="AA168" s="1633"/>
      <c r="AB168" s="1633"/>
      <c r="AC168" s="1633"/>
      <c r="AF168" s="1695" t="s">
        <v>63</v>
      </c>
      <c r="AG168" s="1695"/>
      <c r="AH168" s="1695"/>
      <c r="AI168" s="1695"/>
      <c r="AJ168" s="1695"/>
      <c r="AK168" s="1695"/>
      <c r="AL168" s="1695"/>
      <c r="AN168" s="281"/>
    </row>
    <row r="169" spans="1:42" s="4" customFormat="1" ht="12.75" customHeight="1">
      <c r="A169" s="111"/>
      <c r="B169" s="5"/>
      <c r="C169" s="126"/>
      <c r="D169" s="26"/>
      <c r="E169" s="1633"/>
      <c r="F169" s="1633"/>
      <c r="G169" s="1633"/>
      <c r="H169" s="1633"/>
      <c r="I169" s="1633"/>
      <c r="J169" s="1633"/>
      <c r="K169" s="1633"/>
      <c r="L169" s="1633"/>
      <c r="M169" s="1633"/>
      <c r="N169" s="1633"/>
      <c r="O169" s="1633"/>
      <c r="P169" s="1633"/>
      <c r="Q169" s="1633"/>
      <c r="R169" s="1633"/>
      <c r="S169" s="1633"/>
      <c r="T169" s="1633"/>
      <c r="U169" s="1633"/>
      <c r="V169" s="1633"/>
      <c r="W169" s="1633"/>
      <c r="X169" s="1633"/>
      <c r="Y169" s="1633"/>
      <c r="Z169" s="1633"/>
      <c r="AA169" s="1633"/>
      <c r="AB169" s="1633"/>
      <c r="AC169" s="1633"/>
      <c r="AE169" s="108"/>
      <c r="AF169" s="108"/>
      <c r="AG169" s="108"/>
      <c r="AH169" s="108"/>
      <c r="AI169" s="108"/>
      <c r="AJ169" s="108"/>
      <c r="AK169" s="108"/>
      <c r="AL169" s="108"/>
      <c r="AM169" s="20"/>
      <c r="AN169" s="281"/>
    </row>
    <row r="170" spans="1:42" s="4" customFormat="1" ht="12.75" customHeight="1">
      <c r="A170" s="111"/>
      <c r="B170" s="5"/>
      <c r="C170" s="126"/>
      <c r="D170" s="26"/>
      <c r="E170" s="1633"/>
      <c r="F170" s="1633"/>
      <c r="G170" s="1633"/>
      <c r="H170" s="1633"/>
      <c r="I170" s="1633"/>
      <c r="J170" s="1633"/>
      <c r="K170" s="1633"/>
      <c r="L170" s="1633"/>
      <c r="M170" s="1633"/>
      <c r="N170" s="1633"/>
      <c r="O170" s="1633"/>
      <c r="P170" s="1633"/>
      <c r="Q170" s="1633"/>
      <c r="R170" s="1633"/>
      <c r="S170" s="1633"/>
      <c r="T170" s="1633"/>
      <c r="U170" s="1633"/>
      <c r="V170" s="1633"/>
      <c r="W170" s="1633"/>
      <c r="X170" s="1633"/>
      <c r="Y170" s="1633"/>
      <c r="Z170" s="1633"/>
      <c r="AA170" s="1633"/>
      <c r="AB170" s="1633"/>
      <c r="AC170" s="1633"/>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33" t="s">
        <v>1787</v>
      </c>
      <c r="F172" s="1633"/>
      <c r="G172" s="1633"/>
      <c r="H172" s="1633"/>
      <c r="I172" s="1633"/>
      <c r="J172" s="1633"/>
      <c r="K172" s="1633"/>
      <c r="L172" s="1633"/>
      <c r="M172" s="1633"/>
      <c r="N172" s="1633"/>
      <c r="O172" s="1633"/>
      <c r="P172" s="1633"/>
      <c r="Q172" s="1633"/>
      <c r="R172" s="1633"/>
      <c r="S172" s="1633"/>
      <c r="T172" s="1633"/>
      <c r="U172" s="1633"/>
      <c r="V172" s="1633"/>
      <c r="W172" s="1633"/>
      <c r="X172" s="1633"/>
      <c r="Y172" s="1633"/>
      <c r="Z172" s="1633"/>
      <c r="AA172" s="1633"/>
      <c r="AB172" s="1633"/>
      <c r="AC172" s="1633"/>
      <c r="AF172" s="1695" t="s">
        <v>64</v>
      </c>
      <c r="AG172" s="1695"/>
      <c r="AH172" s="1695"/>
      <c r="AI172" s="1695"/>
      <c r="AJ172" s="1695"/>
      <c r="AK172" s="1695"/>
      <c r="AL172" s="1695"/>
      <c r="AM172" s="20"/>
      <c r="AN172" s="281"/>
    </row>
    <row r="173" spans="1:42" s="4" customFormat="1" ht="12.75" customHeight="1">
      <c r="B173" s="5"/>
      <c r="C173" s="45"/>
      <c r="D173" s="26"/>
      <c r="E173" s="1633"/>
      <c r="F173" s="1633"/>
      <c r="G173" s="1633"/>
      <c r="H173" s="1633"/>
      <c r="I173" s="1633"/>
      <c r="J173" s="1633"/>
      <c r="K173" s="1633"/>
      <c r="L173" s="1633"/>
      <c r="M173" s="1633"/>
      <c r="N173" s="1633"/>
      <c r="O173" s="1633"/>
      <c r="P173" s="1633"/>
      <c r="Q173" s="1633"/>
      <c r="R173" s="1633"/>
      <c r="S173" s="1633"/>
      <c r="T173" s="1633"/>
      <c r="U173" s="1633"/>
      <c r="V173" s="1633"/>
      <c r="W173" s="1633"/>
      <c r="X173" s="1633"/>
      <c r="Y173" s="1633"/>
      <c r="Z173" s="1633"/>
      <c r="AA173" s="1633"/>
      <c r="AB173" s="1633"/>
      <c r="AC173" s="1633"/>
      <c r="AF173" s="5"/>
      <c r="AM173" s="20"/>
      <c r="AN173" s="281"/>
    </row>
    <row r="174" spans="1:42" s="4" customFormat="1" ht="12.75" customHeight="1">
      <c r="B174" s="5"/>
      <c r="C174" s="45"/>
      <c r="D174" s="26"/>
      <c r="E174" s="1633"/>
      <c r="F174" s="1633"/>
      <c r="G174" s="1633"/>
      <c r="H174" s="1633"/>
      <c r="I174" s="1633"/>
      <c r="J174" s="1633"/>
      <c r="K174" s="1633"/>
      <c r="L174" s="1633"/>
      <c r="M174" s="1633"/>
      <c r="N174" s="1633"/>
      <c r="O174" s="1633"/>
      <c r="P174" s="1633"/>
      <c r="Q174" s="1633"/>
      <c r="R174" s="1633"/>
      <c r="S174" s="1633"/>
      <c r="T174" s="1633"/>
      <c r="U174" s="1633"/>
      <c r="V174" s="1633"/>
      <c r="W174" s="1633"/>
      <c r="X174" s="1633"/>
      <c r="Y174" s="1633"/>
      <c r="Z174" s="1633"/>
      <c r="AA174" s="1633"/>
      <c r="AB174" s="1633"/>
      <c r="AC174" s="1633"/>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33" t="s">
        <v>1538</v>
      </c>
      <c r="F176" s="1633"/>
      <c r="G176" s="1633"/>
      <c r="H176" s="1633"/>
      <c r="I176" s="1633"/>
      <c r="J176" s="1633"/>
      <c r="K176" s="1633"/>
      <c r="L176" s="1633"/>
      <c r="M176" s="1633"/>
      <c r="N176" s="1633"/>
      <c r="O176" s="1633"/>
      <c r="P176" s="1633"/>
      <c r="Q176" s="1633"/>
      <c r="R176" s="1633"/>
      <c r="S176" s="1633"/>
      <c r="T176" s="1633"/>
      <c r="U176" s="1633"/>
      <c r="V176" s="1633"/>
      <c r="W176" s="1633"/>
      <c r="X176" s="1633"/>
      <c r="Y176" s="1633"/>
      <c r="Z176" s="1633"/>
      <c r="AA176" s="1633"/>
      <c r="AB176" s="1633"/>
      <c r="AC176" s="1633"/>
      <c r="AF176" s="1695" t="s">
        <v>110</v>
      </c>
      <c r="AG176" s="1695"/>
      <c r="AH176" s="1695"/>
      <c r="AI176" s="1695"/>
      <c r="AJ176" s="1695"/>
      <c r="AK176" s="1695"/>
      <c r="AL176" s="1695"/>
      <c r="AM176" s="20"/>
      <c r="AN176" s="281"/>
    </row>
    <row r="177" spans="1:42" s="4" customFormat="1" ht="22.95" customHeight="1">
      <c r="A177" s="120"/>
      <c r="B177" s="5"/>
      <c r="C177" s="45"/>
      <c r="D177" s="26"/>
      <c r="E177" s="1633"/>
      <c r="F177" s="1633"/>
      <c r="G177" s="1633"/>
      <c r="H177" s="1633"/>
      <c r="I177" s="1633"/>
      <c r="J177" s="1633"/>
      <c r="K177" s="1633"/>
      <c r="L177" s="1633"/>
      <c r="M177" s="1633"/>
      <c r="N177" s="1633"/>
      <c r="O177" s="1633"/>
      <c r="P177" s="1633"/>
      <c r="Q177" s="1633"/>
      <c r="R177" s="1633"/>
      <c r="S177" s="1633"/>
      <c r="T177" s="1633"/>
      <c r="U177" s="1633"/>
      <c r="V177" s="1633"/>
      <c r="W177" s="1633"/>
      <c r="X177" s="1633"/>
      <c r="Y177" s="1633"/>
      <c r="Z177" s="1633"/>
      <c r="AA177" s="1633"/>
      <c r="AB177" s="1633"/>
      <c r="AC177" s="1633"/>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33" t="s">
        <v>1539</v>
      </c>
      <c r="F179" s="1633"/>
      <c r="G179" s="1633"/>
      <c r="H179" s="1633"/>
      <c r="I179" s="1633"/>
      <c r="J179" s="1633"/>
      <c r="K179" s="1633"/>
      <c r="L179" s="1633"/>
      <c r="M179" s="1633"/>
      <c r="N179" s="1633"/>
      <c r="O179" s="1633"/>
      <c r="P179" s="1633"/>
      <c r="Q179" s="1633"/>
      <c r="R179" s="1633"/>
      <c r="S179" s="1633"/>
      <c r="T179" s="1633"/>
      <c r="U179" s="1633"/>
      <c r="V179" s="1633"/>
      <c r="W179" s="1633"/>
      <c r="X179" s="1633"/>
      <c r="Y179" s="1633"/>
      <c r="Z179" s="1633"/>
      <c r="AA179" s="1633"/>
      <c r="AB179" s="1633"/>
      <c r="AC179" s="1633"/>
      <c r="AF179" s="1695" t="s">
        <v>337</v>
      </c>
      <c r="AG179" s="1695"/>
      <c r="AH179" s="1695"/>
      <c r="AI179" s="1695"/>
      <c r="AJ179" s="1695"/>
      <c r="AK179" s="1695"/>
      <c r="AL179" s="1695"/>
      <c r="AM179" s="20"/>
      <c r="AN179" s="281"/>
      <c r="AO179" s="26" t="s">
        <v>610</v>
      </c>
      <c r="AP179" s="4">
        <v>3</v>
      </c>
    </row>
    <row r="180" spans="1:42" s="4" customFormat="1" ht="22.95" customHeight="1">
      <c r="A180" s="120"/>
      <c r="B180" s="5"/>
      <c r="C180" s="45"/>
      <c r="D180" s="26"/>
      <c r="E180" s="1633"/>
      <c r="F180" s="1633"/>
      <c r="G180" s="1633"/>
      <c r="H180" s="1633"/>
      <c r="I180" s="1633"/>
      <c r="J180" s="1633"/>
      <c r="K180" s="1633"/>
      <c r="L180" s="1633"/>
      <c r="M180" s="1633"/>
      <c r="N180" s="1633"/>
      <c r="O180" s="1633"/>
      <c r="P180" s="1633"/>
      <c r="Q180" s="1633"/>
      <c r="R180" s="1633"/>
      <c r="S180" s="1633"/>
      <c r="T180" s="1633"/>
      <c r="U180" s="1633"/>
      <c r="V180" s="1633"/>
      <c r="W180" s="1633"/>
      <c r="X180" s="1633"/>
      <c r="Y180" s="1633"/>
      <c r="Z180" s="1633"/>
      <c r="AA180" s="1633"/>
      <c r="AB180" s="1633"/>
      <c r="AC180" s="1633"/>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790" t="s">
        <v>610</v>
      </c>
      <c r="I182" s="1790"/>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59">
        <f>VLOOKUP($H$182,$AO$132:$AP$139,2,FALSE)</f>
        <v>5</v>
      </c>
      <c r="AK184" s="126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33" t="s">
        <v>2329</v>
      </c>
      <c r="F188" s="1633"/>
      <c r="G188" s="1633"/>
      <c r="H188" s="1633"/>
      <c r="I188" s="1633"/>
      <c r="J188" s="1633"/>
      <c r="K188" s="1633"/>
      <c r="L188" s="1633"/>
      <c r="M188" s="1633"/>
      <c r="N188" s="1633"/>
      <c r="O188" s="1633"/>
      <c r="P188" s="1633"/>
      <c r="Q188" s="1633"/>
      <c r="R188" s="1633"/>
      <c r="S188" s="1633"/>
      <c r="T188" s="1633"/>
      <c r="U188" s="1633"/>
      <c r="V188" s="1633"/>
      <c r="W188" s="1633"/>
      <c r="X188" s="1633"/>
      <c r="Y188" s="1633"/>
      <c r="Z188" s="1633"/>
      <c r="AA188" s="1633"/>
      <c r="AB188" s="1633"/>
      <c r="AF188" s="1695" t="s">
        <v>64</v>
      </c>
      <c r="AG188" s="1695"/>
      <c r="AH188" s="1695"/>
      <c r="AI188" s="1695"/>
      <c r="AJ188" s="1695"/>
      <c r="AK188" s="1695"/>
      <c r="AL188" s="1695"/>
      <c r="AN188" s="281"/>
    </row>
    <row r="189" spans="1:42" s="4" customFormat="1" ht="12.75" customHeight="1">
      <c r="B189" s="5"/>
      <c r="C189" s="121"/>
      <c r="D189" s="26"/>
      <c r="E189" s="1633"/>
      <c r="F189" s="1633"/>
      <c r="G189" s="1633"/>
      <c r="H189" s="1633"/>
      <c r="I189" s="1633"/>
      <c r="J189" s="1633"/>
      <c r="K189" s="1633"/>
      <c r="L189" s="1633"/>
      <c r="M189" s="1633"/>
      <c r="N189" s="1633"/>
      <c r="O189" s="1633"/>
      <c r="P189" s="1633"/>
      <c r="Q189" s="1633"/>
      <c r="R189" s="1633"/>
      <c r="S189" s="1633"/>
      <c r="T189" s="1633"/>
      <c r="U189" s="1633"/>
      <c r="V189" s="1633"/>
      <c r="W189" s="1633"/>
      <c r="X189" s="1633"/>
      <c r="Y189" s="1633"/>
      <c r="Z189" s="1633"/>
      <c r="AA189" s="1633"/>
      <c r="AB189" s="1633"/>
      <c r="AE189" s="19"/>
      <c r="AN189" s="281"/>
      <c r="AO189" s="1399"/>
      <c r="AP189" s="1399"/>
    </row>
    <row r="190" spans="1:42" s="4" customFormat="1" ht="12.75" customHeight="1">
      <c r="B190" s="5"/>
      <c r="C190" s="121"/>
      <c r="D190" s="26"/>
      <c r="E190" s="1633"/>
      <c r="F190" s="1633"/>
      <c r="G190" s="1633"/>
      <c r="H190" s="1633"/>
      <c r="I190" s="1633"/>
      <c r="J190" s="1633"/>
      <c r="K190" s="1633"/>
      <c r="L190" s="1633"/>
      <c r="M190" s="1633"/>
      <c r="N190" s="1633"/>
      <c r="O190" s="1633"/>
      <c r="P190" s="1633"/>
      <c r="Q190" s="1633"/>
      <c r="R190" s="1633"/>
      <c r="S190" s="1633"/>
      <c r="T190" s="1633"/>
      <c r="U190" s="1633"/>
      <c r="V190" s="1633"/>
      <c r="W190" s="1633"/>
      <c r="X190" s="1633"/>
      <c r="Y190" s="1633"/>
      <c r="Z190" s="1633"/>
      <c r="AA190" s="1633"/>
      <c r="AB190" s="1633"/>
      <c r="AE190" s="19"/>
      <c r="AF190" s="102"/>
      <c r="AG190" s="19"/>
      <c r="AH190" s="19"/>
      <c r="AI190" s="19"/>
      <c r="AJ190" s="19"/>
      <c r="AK190" s="19"/>
      <c r="AL190" s="19"/>
      <c r="AN190" s="281"/>
    </row>
    <row r="191" spans="1:42" s="4" customFormat="1" ht="11.25" customHeight="1">
      <c r="B191" s="5"/>
      <c r="C191" s="121"/>
      <c r="D191" s="26"/>
      <c r="E191" s="1633"/>
      <c r="F191" s="1633"/>
      <c r="G191" s="1633"/>
      <c r="H191" s="1633"/>
      <c r="I191" s="1633"/>
      <c r="J191" s="1633"/>
      <c r="K191" s="1633"/>
      <c r="L191" s="1633"/>
      <c r="M191" s="1633"/>
      <c r="N191" s="1633"/>
      <c r="O191" s="1633"/>
      <c r="P191" s="1633"/>
      <c r="Q191" s="1633"/>
      <c r="R191" s="1633"/>
      <c r="S191" s="1633"/>
      <c r="T191" s="1633"/>
      <c r="U191" s="1633"/>
      <c r="V191" s="1633"/>
      <c r="W191" s="1633"/>
      <c r="X191" s="1633"/>
      <c r="Y191" s="1633"/>
      <c r="Z191" s="1633"/>
      <c r="AA191" s="1633"/>
      <c r="AB191" s="1633"/>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33" t="s">
        <v>2330</v>
      </c>
      <c r="F193" s="1633"/>
      <c r="G193" s="1633"/>
      <c r="H193" s="1633"/>
      <c r="I193" s="1633"/>
      <c r="J193" s="1633"/>
      <c r="K193" s="1633"/>
      <c r="L193" s="1633"/>
      <c r="M193" s="1633"/>
      <c r="N193" s="1633"/>
      <c r="O193" s="1633"/>
      <c r="P193" s="1633"/>
      <c r="Q193" s="1633"/>
      <c r="R193" s="1633"/>
      <c r="S193" s="1633"/>
      <c r="T193" s="1633"/>
      <c r="U193" s="1633"/>
      <c r="V193" s="1633"/>
      <c r="W193" s="1633"/>
      <c r="X193" s="1633"/>
      <c r="Y193" s="1633"/>
      <c r="Z193" s="1633"/>
      <c r="AA193" s="1633"/>
      <c r="AB193" s="1633"/>
      <c r="AF193" s="1695" t="s">
        <v>110</v>
      </c>
      <c r="AG193" s="1695"/>
      <c r="AH193" s="1695"/>
      <c r="AI193" s="1695"/>
      <c r="AJ193" s="1695"/>
      <c r="AK193" s="1695"/>
      <c r="AL193" s="1695"/>
      <c r="AN193" s="281"/>
      <c r="AO193" s="26" t="s">
        <v>207</v>
      </c>
      <c r="AP193" s="4">
        <v>1</v>
      </c>
    </row>
    <row r="194" spans="1:42" s="4" customFormat="1" ht="12.75" customHeight="1">
      <c r="B194" s="5"/>
      <c r="C194" s="45"/>
      <c r="E194" s="1633"/>
      <c r="F194" s="1633"/>
      <c r="G194" s="1633"/>
      <c r="H194" s="1633"/>
      <c r="I194" s="1633"/>
      <c r="J194" s="1633"/>
      <c r="K194" s="1633"/>
      <c r="L194" s="1633"/>
      <c r="M194" s="1633"/>
      <c r="N194" s="1633"/>
      <c r="O194" s="1633"/>
      <c r="P194" s="1633"/>
      <c r="Q194" s="1633"/>
      <c r="R194" s="1633"/>
      <c r="S194" s="1633"/>
      <c r="T194" s="1633"/>
      <c r="U194" s="1633"/>
      <c r="V194" s="1633"/>
      <c r="W194" s="1633"/>
      <c r="X194" s="1633"/>
      <c r="Y194" s="1633"/>
      <c r="Z194" s="1633"/>
      <c r="AA194" s="1633"/>
      <c r="AB194" s="1633"/>
      <c r="AD194" s="5"/>
      <c r="AE194" s="19"/>
      <c r="AN194" s="281"/>
    </row>
    <row r="195" spans="1:42" s="4" customFormat="1" ht="12.75" customHeight="1">
      <c r="B195" s="5"/>
      <c r="C195" s="45"/>
      <c r="E195" s="1633"/>
      <c r="F195" s="1633"/>
      <c r="G195" s="1633"/>
      <c r="H195" s="1633"/>
      <c r="I195" s="1633"/>
      <c r="J195" s="1633"/>
      <c r="K195" s="1633"/>
      <c r="L195" s="1633"/>
      <c r="M195" s="1633"/>
      <c r="N195" s="1633"/>
      <c r="O195" s="1633"/>
      <c r="P195" s="1633"/>
      <c r="Q195" s="1633"/>
      <c r="R195" s="1633"/>
      <c r="S195" s="1633"/>
      <c r="T195" s="1633"/>
      <c r="U195" s="1633"/>
      <c r="V195" s="1633"/>
      <c r="W195" s="1633"/>
      <c r="X195" s="1633"/>
      <c r="Y195" s="1633"/>
      <c r="Z195" s="1633"/>
      <c r="AA195" s="1633"/>
      <c r="AB195" s="1633"/>
      <c r="AD195" s="5"/>
      <c r="AE195" s="19"/>
      <c r="AN195" s="281"/>
    </row>
    <row r="196" spans="1:42" customFormat="1" ht="12.75" customHeight="1">
      <c r="A196" s="4"/>
      <c r="B196" s="5"/>
      <c r="C196" s="45"/>
      <c r="D196" s="4"/>
      <c r="E196" s="1633"/>
      <c r="F196" s="1633"/>
      <c r="G196" s="1633"/>
      <c r="H196" s="1633"/>
      <c r="I196" s="1633"/>
      <c r="J196" s="1633"/>
      <c r="K196" s="1633"/>
      <c r="L196" s="1633"/>
      <c r="M196" s="1633"/>
      <c r="N196" s="1633"/>
      <c r="O196" s="1633"/>
      <c r="P196" s="1633"/>
      <c r="Q196" s="1633"/>
      <c r="R196" s="1633"/>
      <c r="S196" s="1633"/>
      <c r="T196" s="1633"/>
      <c r="U196" s="1633"/>
      <c r="V196" s="1633"/>
      <c r="W196" s="1633"/>
      <c r="X196" s="1633"/>
      <c r="Y196" s="1633"/>
      <c r="Z196" s="1633"/>
      <c r="AA196" s="1633"/>
      <c r="AB196" s="1633"/>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7" t="s">
        <v>2044</v>
      </c>
      <c r="F198" s="1697"/>
      <c r="G198" s="1697"/>
      <c r="H198" s="1697"/>
      <c r="I198" s="1697"/>
      <c r="J198" s="1697"/>
      <c r="K198" s="1697"/>
      <c r="L198" s="1697"/>
      <c r="M198" s="1697"/>
      <c r="N198" s="1697"/>
      <c r="O198" s="1697"/>
      <c r="P198" s="1697"/>
      <c r="Q198" s="1697"/>
      <c r="R198" s="1697"/>
      <c r="S198" s="1697"/>
      <c r="T198" s="1697"/>
      <c r="U198" s="1697"/>
      <c r="V198" s="1697"/>
      <c r="W198" s="1697"/>
      <c r="X198" s="1697"/>
      <c r="Y198" s="1697"/>
      <c r="Z198" s="1697"/>
      <c r="AA198" s="1697"/>
      <c r="AB198" s="1697"/>
      <c r="AC198" s="4"/>
      <c r="AD198" s="5"/>
      <c r="AE198" s="19"/>
      <c r="AF198" s="19"/>
      <c r="AG198" s="19"/>
      <c r="AH198" s="19"/>
      <c r="AI198" s="19"/>
      <c r="AJ198" s="4"/>
      <c r="AK198" s="4"/>
      <c r="AL198" s="4"/>
      <c r="AM198" s="4"/>
      <c r="AN198" s="204"/>
    </row>
    <row r="199" spans="1:42" customFormat="1" ht="12.75" customHeight="1">
      <c r="A199" s="4"/>
      <c r="B199" s="5"/>
      <c r="C199" s="45"/>
      <c r="D199" s="4"/>
      <c r="E199" s="1697"/>
      <c r="F199" s="1697"/>
      <c r="G199" s="1697"/>
      <c r="H199" s="1697"/>
      <c r="I199" s="1697"/>
      <c r="J199" s="1697"/>
      <c r="K199" s="1697"/>
      <c r="L199" s="1697"/>
      <c r="M199" s="1697"/>
      <c r="N199" s="1697"/>
      <c r="O199" s="1697"/>
      <c r="P199" s="1697"/>
      <c r="Q199" s="1697"/>
      <c r="R199" s="1697"/>
      <c r="S199" s="1697"/>
      <c r="T199" s="1697"/>
      <c r="U199" s="1697"/>
      <c r="V199" s="1697"/>
      <c r="W199" s="1697"/>
      <c r="X199" s="1697"/>
      <c r="Y199" s="1697"/>
      <c r="Z199" s="1697"/>
      <c r="AA199" s="1697"/>
      <c r="AB199" s="1697"/>
      <c r="AC199" s="4"/>
      <c r="AD199" s="5"/>
      <c r="AE199" s="19"/>
      <c r="AF199" s="19"/>
      <c r="AG199" s="19"/>
      <c r="AH199" s="19"/>
      <c r="AI199" s="19"/>
      <c r="AJ199" s="4"/>
      <c r="AK199" s="4"/>
      <c r="AL199" s="4"/>
      <c r="AM199" s="4"/>
      <c r="AN199" s="204"/>
    </row>
    <row r="200" spans="1:42" customFormat="1" ht="18" customHeight="1">
      <c r="A200" s="4"/>
      <c r="B200" s="5"/>
      <c r="C200" s="45"/>
      <c r="D200" s="4"/>
      <c r="E200" s="1697"/>
      <c r="F200" s="1697"/>
      <c r="G200" s="1697"/>
      <c r="H200" s="1697"/>
      <c r="I200" s="1697"/>
      <c r="J200" s="1697"/>
      <c r="K200" s="1697"/>
      <c r="L200" s="1697"/>
      <c r="M200" s="1697"/>
      <c r="N200" s="1697"/>
      <c r="O200" s="1697"/>
      <c r="P200" s="1697"/>
      <c r="Q200" s="1697"/>
      <c r="R200" s="1697"/>
      <c r="S200" s="1697"/>
      <c r="T200" s="1697"/>
      <c r="U200" s="1697"/>
      <c r="V200" s="1697"/>
      <c r="W200" s="1697"/>
      <c r="X200" s="1697"/>
      <c r="Y200" s="1697"/>
      <c r="Z200" s="1697"/>
      <c r="AA200" s="1697"/>
      <c r="AB200" s="1697"/>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790" t="s">
        <v>131</v>
      </c>
      <c r="I201" s="1790"/>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59">
        <f>VLOOKUP($H$201,$AO$151:$AP$153,2,FALSE)</f>
        <v>0</v>
      </c>
      <c r="AK203" s="1261"/>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788" t="s">
        <v>1305</v>
      </c>
      <c r="F207" s="1788"/>
      <c r="G207" s="1788"/>
      <c r="H207" s="1788"/>
      <c r="I207" s="1788"/>
      <c r="J207" s="1788"/>
      <c r="K207" s="1788"/>
      <c r="L207" s="1788"/>
      <c r="M207" s="1788"/>
      <c r="N207" s="1788"/>
      <c r="O207" s="1788"/>
      <c r="P207" s="1788"/>
      <c r="Q207" s="1788"/>
      <c r="R207" s="1788"/>
      <c r="S207" s="1788"/>
      <c r="T207" s="1788"/>
      <c r="U207" s="1788"/>
      <c r="V207" s="1788"/>
      <c r="W207" s="1788"/>
      <c r="X207" s="1788"/>
      <c r="Y207" s="1788"/>
      <c r="Z207" s="1788"/>
      <c r="AA207" s="1788"/>
      <c r="AB207" s="1788"/>
      <c r="AC207" s="4"/>
      <c r="AD207" s="4"/>
      <c r="AF207" s="1695" t="s">
        <v>64</v>
      </c>
      <c r="AG207" s="1695"/>
      <c r="AH207" s="1695"/>
      <c r="AI207" s="1695"/>
      <c r="AJ207" s="1695"/>
      <c r="AK207" s="1695"/>
      <c r="AL207" s="1695"/>
      <c r="AM207" s="4"/>
      <c r="AN207" s="204"/>
      <c r="AP207" t="s">
        <v>105</v>
      </c>
    </row>
    <row r="208" spans="1:42" customFormat="1" ht="11.85" customHeight="1">
      <c r="A208" s="4"/>
      <c r="B208" s="5"/>
      <c r="C208" s="115"/>
      <c r="D208" s="26"/>
      <c r="E208" s="1788"/>
      <c r="F208" s="1788"/>
      <c r="G208" s="1788"/>
      <c r="H208" s="1788"/>
      <c r="I208" s="1788"/>
      <c r="J208" s="1788"/>
      <c r="K208" s="1788"/>
      <c r="L208" s="1788"/>
      <c r="M208" s="1788"/>
      <c r="N208" s="1788"/>
      <c r="O208" s="1788"/>
      <c r="P208" s="1788"/>
      <c r="Q208" s="1788"/>
      <c r="R208" s="1788"/>
      <c r="S208" s="1788"/>
      <c r="T208" s="1788"/>
      <c r="U208" s="1788"/>
      <c r="V208" s="1788"/>
      <c r="W208" s="1788"/>
      <c r="X208" s="1788"/>
      <c r="Y208" s="1788"/>
      <c r="Z208" s="1788"/>
      <c r="AA208" s="1788"/>
      <c r="AB208" s="1788"/>
      <c r="AC208" s="4"/>
      <c r="AD208" s="4"/>
      <c r="AE208" s="4"/>
      <c r="AM208" s="4"/>
      <c r="AN208" s="204"/>
      <c r="AP208" t="s">
        <v>102</v>
      </c>
    </row>
    <row r="209" spans="1:52" customFormat="1" ht="13.95" customHeight="1">
      <c r="A209" s="4"/>
      <c r="B209" s="42"/>
      <c r="C209" s="45"/>
      <c r="D209" s="26"/>
      <c r="E209" s="1788"/>
      <c r="F209" s="1788"/>
      <c r="G209" s="1788"/>
      <c r="H209" s="1788"/>
      <c r="I209" s="1788"/>
      <c r="J209" s="1788"/>
      <c r="K209" s="1788"/>
      <c r="L209" s="1788"/>
      <c r="M209" s="1788"/>
      <c r="N209" s="1788"/>
      <c r="O209" s="1788"/>
      <c r="P209" s="1788"/>
      <c r="Q209" s="1788"/>
      <c r="R209" s="1788"/>
      <c r="S209" s="1788"/>
      <c r="T209" s="1788"/>
      <c r="U209" s="1788"/>
      <c r="V209" s="1788"/>
      <c r="W209" s="1788"/>
      <c r="X209" s="1788"/>
      <c r="Y209" s="1788"/>
      <c r="Z209" s="1788"/>
      <c r="AA209" s="1788"/>
      <c r="AB209" s="1788"/>
      <c r="AC209" s="4"/>
      <c r="AD209" s="4"/>
      <c r="AE209" s="19"/>
      <c r="AM209" s="4"/>
      <c r="AN209" s="204"/>
      <c r="AP209" t="s">
        <v>103</v>
      </c>
    </row>
    <row r="210" spans="1:52" customFormat="1" ht="13.95" customHeight="1">
      <c r="A210" s="4"/>
      <c r="B210" s="5"/>
      <c r="C210" s="45"/>
      <c r="D210" s="26" t="s">
        <v>207</v>
      </c>
      <c r="E210" s="1855" t="s">
        <v>1306</v>
      </c>
      <c r="F210" s="1855"/>
      <c r="G210" s="1855"/>
      <c r="H210" s="1855"/>
      <c r="I210" s="1855"/>
      <c r="J210" s="1855"/>
      <c r="K210" s="1855"/>
      <c r="L210" s="1855"/>
      <c r="M210" s="1855"/>
      <c r="N210" s="1855"/>
      <c r="O210" s="1855"/>
      <c r="P210" s="1855"/>
      <c r="Q210" s="1855"/>
      <c r="R210" s="1855"/>
      <c r="S210" s="1855"/>
      <c r="T210" s="1855"/>
      <c r="U210" s="1855"/>
      <c r="V210" s="1855"/>
      <c r="W210" s="1855"/>
      <c r="X210" s="1855"/>
      <c r="Y210" s="1855"/>
      <c r="Z210" s="1855"/>
      <c r="AA210" s="1855"/>
      <c r="AB210" s="1855"/>
      <c r="AC210" s="4"/>
      <c r="AD210" s="4"/>
      <c r="AF210" s="1695" t="s">
        <v>110</v>
      </c>
      <c r="AG210" s="1695"/>
      <c r="AH210" s="1695"/>
      <c r="AI210" s="1695"/>
      <c r="AJ210" s="1695"/>
      <c r="AK210" s="1695"/>
      <c r="AL210" s="1695"/>
      <c r="AM210" s="4"/>
      <c r="AN210" s="680"/>
      <c r="AP210" s="48" t="s">
        <v>368</v>
      </c>
    </row>
    <row r="211" spans="1:52" customFormat="1" ht="12.75" customHeight="1">
      <c r="A211" s="4"/>
      <c r="B211" s="5"/>
      <c r="C211" s="115"/>
      <c r="D211" s="4"/>
      <c r="E211" s="1855"/>
      <c r="F211" s="1855"/>
      <c r="G211" s="1855"/>
      <c r="H211" s="1855"/>
      <c r="I211" s="1855"/>
      <c r="J211" s="1855"/>
      <c r="K211" s="1855"/>
      <c r="L211" s="1855"/>
      <c r="M211" s="1855"/>
      <c r="N211" s="1855"/>
      <c r="O211" s="1855"/>
      <c r="P211" s="1855"/>
      <c r="Q211" s="1855"/>
      <c r="R211" s="1855"/>
      <c r="S211" s="1855"/>
      <c r="T211" s="1855"/>
      <c r="U211" s="1855"/>
      <c r="V211" s="1855"/>
      <c r="W211" s="1855"/>
      <c r="X211" s="1855"/>
      <c r="Y211" s="1855"/>
      <c r="Z211" s="1855"/>
      <c r="AA211" s="1855"/>
      <c r="AB211" s="1855"/>
      <c r="AC211" s="4"/>
      <c r="AD211" s="5"/>
      <c r="AE211" s="4"/>
      <c r="AF211" s="4"/>
      <c r="AG211" s="4"/>
      <c r="AH211" s="4"/>
      <c r="AI211" s="4"/>
      <c r="AJ211" s="4"/>
      <c r="AK211" s="4"/>
      <c r="AL211" s="4"/>
      <c r="AM211" s="4"/>
      <c r="AN211" s="204"/>
      <c r="AP211" s="4" t="s">
        <v>131</v>
      </c>
      <c r="AQ211" s="478">
        <v>0</v>
      </c>
    </row>
    <row r="212" spans="1:52" customFormat="1" ht="13.95" customHeight="1">
      <c r="A212" s="4"/>
      <c r="B212" s="5"/>
      <c r="C212" s="115"/>
      <c r="D212" s="4"/>
      <c r="E212" s="1855"/>
      <c r="F212" s="1855"/>
      <c r="G212" s="1855"/>
      <c r="H212" s="1855"/>
      <c r="I212" s="1855"/>
      <c r="J212" s="1855"/>
      <c r="K212" s="1855"/>
      <c r="L212" s="1855"/>
      <c r="M212" s="1855"/>
      <c r="N212" s="1855"/>
      <c r="O212" s="1855"/>
      <c r="P212" s="1855"/>
      <c r="Q212" s="1855"/>
      <c r="R212" s="1855"/>
      <c r="S212" s="1855"/>
      <c r="T212" s="1855"/>
      <c r="U212" s="1855"/>
      <c r="V212" s="1855"/>
      <c r="W212" s="1855"/>
      <c r="X212" s="1855"/>
      <c r="Y212" s="1855"/>
      <c r="Z212" s="1855"/>
      <c r="AA212" s="1855"/>
      <c r="AB212" s="1855"/>
      <c r="AC212" s="4"/>
      <c r="AD212" s="5"/>
      <c r="AE212" s="4"/>
      <c r="AF212" s="4"/>
      <c r="AG212" s="4"/>
      <c r="AH212" s="4"/>
      <c r="AI212" s="4"/>
      <c r="AJ212" s="4"/>
      <c r="AK212" s="4"/>
      <c r="AL212" s="4"/>
      <c r="AM212" s="4"/>
      <c r="AN212" s="204"/>
      <c r="AP212" s="26" t="s">
        <v>610</v>
      </c>
      <c r="AQ212" s="4">
        <v>2</v>
      </c>
    </row>
    <row r="213" spans="1:52" customFormat="1" ht="13.95" customHeight="1">
      <c r="A213" s="4"/>
      <c r="B213" s="5"/>
      <c r="C213" s="115"/>
      <c r="D213" s="4" t="s">
        <v>156</v>
      </c>
      <c r="E213" s="116"/>
      <c r="F213" s="116"/>
      <c r="G213" s="116"/>
      <c r="H213" s="1790" t="s">
        <v>131</v>
      </c>
      <c r="I213" s="1790"/>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59">
        <f>VLOOKUP($H$213,$AO$151:$AP$153,2,FALSE)</f>
        <v>0</v>
      </c>
      <c r="AK215" s="1261"/>
      <c r="AL215" s="10"/>
      <c r="AM215" s="4"/>
      <c r="AN215" s="204"/>
      <c r="AP215" s="1259"/>
      <c r="AQ215" s="126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33" t="s">
        <v>1555</v>
      </c>
      <c r="F219" s="1633"/>
      <c r="G219" s="1633"/>
      <c r="H219" s="1633"/>
      <c r="I219" s="1633"/>
      <c r="J219" s="1633"/>
      <c r="K219" s="1633"/>
      <c r="L219" s="1633"/>
      <c r="M219" s="1633"/>
      <c r="N219" s="1633"/>
      <c r="O219" s="1633"/>
      <c r="P219" s="1633"/>
      <c r="Q219" s="1633"/>
      <c r="R219" s="1633"/>
      <c r="S219" s="1633"/>
      <c r="T219" s="1633"/>
      <c r="U219" s="1633"/>
      <c r="V219" s="1633"/>
      <c r="W219" s="1633"/>
      <c r="X219" s="1633"/>
      <c r="Y219" s="1633"/>
      <c r="Z219" s="1633"/>
      <c r="AA219" s="1633"/>
      <c r="AB219" s="1633"/>
      <c r="AC219" s="4"/>
      <c r="AD219" s="4"/>
      <c r="AF219" s="1695" t="s">
        <v>64</v>
      </c>
      <c r="AG219" s="1695"/>
      <c r="AH219" s="1695"/>
      <c r="AI219" s="1695"/>
      <c r="AJ219" s="1695"/>
      <c r="AK219" s="1695"/>
      <c r="AL219" s="1695"/>
      <c r="AM219" s="4"/>
      <c r="AN219" s="204"/>
      <c r="AT219" s="21"/>
      <c r="AU219" s="21"/>
      <c r="AV219" s="21"/>
      <c r="AW219" s="21"/>
      <c r="AX219" s="21"/>
      <c r="AY219" s="21"/>
      <c r="AZ219" s="21"/>
    </row>
    <row r="220" spans="1:52" customFormat="1">
      <c r="A220" s="4"/>
      <c r="B220" s="5"/>
      <c r="C220" s="115"/>
      <c r="D220" s="26"/>
      <c r="E220" s="1633"/>
      <c r="F220" s="1633"/>
      <c r="G220" s="1633"/>
      <c r="H220" s="1633"/>
      <c r="I220" s="1633"/>
      <c r="J220" s="1633"/>
      <c r="K220" s="1633"/>
      <c r="L220" s="1633"/>
      <c r="M220" s="1633"/>
      <c r="N220" s="1633"/>
      <c r="O220" s="1633"/>
      <c r="P220" s="1633"/>
      <c r="Q220" s="1633"/>
      <c r="R220" s="1633"/>
      <c r="S220" s="1633"/>
      <c r="T220" s="1633"/>
      <c r="U220" s="1633"/>
      <c r="V220" s="1633"/>
      <c r="W220" s="1633"/>
      <c r="X220" s="1633"/>
      <c r="Y220" s="1633"/>
      <c r="Z220" s="1633"/>
      <c r="AA220" s="1633"/>
      <c r="AB220" s="1633"/>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33" t="s">
        <v>921</v>
      </c>
      <c r="F222" s="1633"/>
      <c r="G222" s="1633"/>
      <c r="H222" s="1633"/>
      <c r="I222" s="1633"/>
      <c r="J222" s="1633"/>
      <c r="K222" s="1633"/>
      <c r="L222" s="1633"/>
      <c r="M222" s="1633"/>
      <c r="N222" s="1633"/>
      <c r="O222" s="1633"/>
      <c r="P222" s="1633"/>
      <c r="Q222" s="1633"/>
      <c r="R222" s="1633"/>
      <c r="S222" s="1633"/>
      <c r="T222" s="1633"/>
      <c r="U222" s="1633"/>
      <c r="V222" s="1633"/>
      <c r="W222" s="1633"/>
      <c r="X222" s="1633"/>
      <c r="Y222" s="1633"/>
      <c r="Z222" s="1633"/>
      <c r="AA222" s="1633"/>
      <c r="AB222" s="1633"/>
      <c r="AC222" s="4"/>
      <c r="AD222" s="4"/>
      <c r="AF222" s="1695" t="s">
        <v>110</v>
      </c>
      <c r="AG222" s="1695"/>
      <c r="AH222" s="1695"/>
      <c r="AI222" s="1695"/>
      <c r="AJ222" s="1695"/>
      <c r="AK222" s="1695"/>
      <c r="AL222" s="1695"/>
      <c r="AM222" s="4"/>
      <c r="AN222" s="204"/>
      <c r="AT222" s="21"/>
      <c r="AU222" s="21"/>
      <c r="AV222" s="21"/>
      <c r="AW222" s="21"/>
      <c r="AX222" s="21"/>
      <c r="AY222" s="21"/>
      <c r="AZ222" s="21"/>
    </row>
    <row r="223" spans="1:52" customFormat="1">
      <c r="A223" s="4"/>
      <c r="B223" s="5"/>
      <c r="C223" s="115"/>
      <c r="D223" s="4"/>
      <c r="E223" s="1633"/>
      <c r="F223" s="1633"/>
      <c r="G223" s="1633"/>
      <c r="H223" s="1633"/>
      <c r="I223" s="1633"/>
      <c r="J223" s="1633"/>
      <c r="K223" s="1633"/>
      <c r="L223" s="1633"/>
      <c r="M223" s="1633"/>
      <c r="N223" s="1633"/>
      <c r="O223" s="1633"/>
      <c r="P223" s="1633"/>
      <c r="Q223" s="1633"/>
      <c r="R223" s="1633"/>
      <c r="S223" s="1633"/>
      <c r="T223" s="1633"/>
      <c r="U223" s="1633"/>
      <c r="V223" s="1633"/>
      <c r="W223" s="1633"/>
      <c r="X223" s="1633"/>
      <c r="Y223" s="1633"/>
      <c r="Z223" s="1633"/>
      <c r="AA223" s="1633"/>
      <c r="AB223" s="1633"/>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790" t="s">
        <v>131</v>
      </c>
      <c r="I225" s="1790"/>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59">
        <f>VLOOKUP($H$225,$AO$165:$AP$167,2,FALSE)</f>
        <v>0</v>
      </c>
      <c r="AK227" s="126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33" t="s">
        <v>1168</v>
      </c>
      <c r="F231" s="1633"/>
      <c r="G231" s="1633"/>
      <c r="H231" s="1633"/>
      <c r="I231" s="1633"/>
      <c r="J231" s="1633"/>
      <c r="K231" s="1633"/>
      <c r="L231" s="1633"/>
      <c r="M231" s="1633"/>
      <c r="N231" s="1633"/>
      <c r="O231" s="1633"/>
      <c r="P231" s="1633"/>
      <c r="Q231" s="1633"/>
      <c r="R231" s="1633"/>
      <c r="S231" s="1633"/>
      <c r="T231" s="1633"/>
      <c r="U231" s="1633"/>
      <c r="V231" s="1633"/>
      <c r="W231" s="1633"/>
      <c r="X231" s="1633"/>
      <c r="Y231" s="1633"/>
      <c r="Z231" s="1633"/>
      <c r="AA231" s="1633"/>
      <c r="AB231" s="1633"/>
      <c r="AC231" s="4"/>
      <c r="AD231" s="4"/>
      <c r="AF231" s="1695" t="s">
        <v>64</v>
      </c>
      <c r="AG231" s="1695"/>
      <c r="AH231" s="1695"/>
      <c r="AI231" s="1695"/>
      <c r="AJ231" s="1695"/>
      <c r="AK231" s="1695"/>
      <c r="AL231" s="1695"/>
      <c r="AM231" s="4"/>
      <c r="AN231" s="204"/>
      <c r="AT231" s="21"/>
      <c r="AU231" s="21"/>
      <c r="AV231" s="21"/>
      <c r="AW231" s="21"/>
      <c r="AX231" s="21"/>
      <c r="AY231" s="21"/>
      <c r="AZ231" s="21"/>
    </row>
    <row r="232" spans="1:82" customFormat="1">
      <c r="A232" s="4"/>
      <c r="B232" s="5"/>
      <c r="C232" s="115"/>
      <c r="D232" s="26"/>
      <c r="E232" s="1633"/>
      <c r="F232" s="1633"/>
      <c r="G232" s="1633"/>
      <c r="H232" s="1633"/>
      <c r="I232" s="1633"/>
      <c r="J232" s="1633"/>
      <c r="K232" s="1633"/>
      <c r="L232" s="1633"/>
      <c r="M232" s="1633"/>
      <c r="N232" s="1633"/>
      <c r="O232" s="1633"/>
      <c r="P232" s="1633"/>
      <c r="Q232" s="1633"/>
      <c r="R232" s="1633"/>
      <c r="S232" s="1633"/>
      <c r="T232" s="1633"/>
      <c r="U232" s="1633"/>
      <c r="V232" s="1633"/>
      <c r="W232" s="1633"/>
      <c r="X232" s="1633"/>
      <c r="Y232" s="1633"/>
      <c r="Z232" s="1633"/>
      <c r="AA232" s="1633"/>
      <c r="AB232" s="1633"/>
      <c r="AC232" s="4"/>
      <c r="AD232" s="4"/>
      <c r="AL232" s="4"/>
      <c r="AM232" s="4"/>
      <c r="AN232" s="204"/>
    </row>
    <row r="233" spans="1:82" customFormat="1" ht="12.75" customHeight="1">
      <c r="A233" s="4"/>
      <c r="B233" s="5"/>
      <c r="C233" s="115"/>
      <c r="D233" s="26"/>
      <c r="E233" s="1633"/>
      <c r="F233" s="1633"/>
      <c r="G233" s="1633"/>
      <c r="H233" s="1633"/>
      <c r="I233" s="1633"/>
      <c r="J233" s="1633"/>
      <c r="K233" s="1633"/>
      <c r="L233" s="1633"/>
      <c r="M233" s="1633"/>
      <c r="N233" s="1633"/>
      <c r="O233" s="1633"/>
      <c r="P233" s="1633"/>
      <c r="Q233" s="1633"/>
      <c r="R233" s="1633"/>
      <c r="S233" s="1633"/>
      <c r="T233" s="1633"/>
      <c r="U233" s="1633"/>
      <c r="V233" s="1633"/>
      <c r="W233" s="1633"/>
      <c r="X233" s="1633"/>
      <c r="Y233" s="1633"/>
      <c r="Z233" s="1633"/>
      <c r="AA233" s="1633"/>
      <c r="AB233" s="1633"/>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33" t="s">
        <v>1169</v>
      </c>
      <c r="F235" s="1633"/>
      <c r="G235" s="1633"/>
      <c r="H235" s="1633"/>
      <c r="I235" s="1633"/>
      <c r="J235" s="1633"/>
      <c r="K235" s="1633"/>
      <c r="L235" s="1633"/>
      <c r="M235" s="1633"/>
      <c r="N235" s="1633"/>
      <c r="O235" s="1633"/>
      <c r="P235" s="1633"/>
      <c r="Q235" s="1633"/>
      <c r="R235" s="1633"/>
      <c r="S235" s="1633"/>
      <c r="T235" s="1633"/>
      <c r="U235" s="1633"/>
      <c r="V235" s="1633"/>
      <c r="W235" s="1633"/>
      <c r="X235" s="1633"/>
      <c r="Y235" s="1633"/>
      <c r="Z235" s="1633"/>
      <c r="AA235" s="1633"/>
      <c r="AB235" s="344"/>
      <c r="AC235" s="4"/>
      <c r="AD235" s="4"/>
      <c r="AF235" s="1695" t="s">
        <v>110</v>
      </c>
      <c r="AG235" s="1695"/>
      <c r="AH235" s="1695"/>
      <c r="AI235" s="1695"/>
      <c r="AJ235" s="1695"/>
      <c r="AK235" s="1695"/>
      <c r="AL235" s="1695"/>
      <c r="AM235" s="4"/>
      <c r="AN235" s="204"/>
      <c r="AO235" s="38"/>
      <c r="AP235" s="21"/>
    </row>
    <row r="236" spans="1:82" customFormat="1">
      <c r="A236" s="4"/>
      <c r="B236" s="5"/>
      <c r="C236" s="45"/>
      <c r="D236" s="4"/>
      <c r="E236" s="1633"/>
      <c r="F236" s="1633"/>
      <c r="G236" s="1633"/>
      <c r="H236" s="1633"/>
      <c r="I236" s="1633"/>
      <c r="J236" s="1633"/>
      <c r="K236" s="1633"/>
      <c r="L236" s="1633"/>
      <c r="M236" s="1633"/>
      <c r="N236" s="1633"/>
      <c r="O236" s="1633"/>
      <c r="P236" s="1633"/>
      <c r="Q236" s="1633"/>
      <c r="R236" s="1633"/>
      <c r="S236" s="1633"/>
      <c r="T236" s="1633"/>
      <c r="U236" s="1633"/>
      <c r="V236" s="1633"/>
      <c r="W236" s="1633"/>
      <c r="X236" s="1633"/>
      <c r="Y236" s="1633"/>
      <c r="Z236" s="1633"/>
      <c r="AA236" s="1633"/>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3"/>
      <c r="F237" s="1633"/>
      <c r="G237" s="1633"/>
      <c r="H237" s="1633"/>
      <c r="I237" s="1633"/>
      <c r="J237" s="1633"/>
      <c r="K237" s="1633"/>
      <c r="L237" s="1633"/>
      <c r="M237" s="1633"/>
      <c r="N237" s="1633"/>
      <c r="O237" s="1633"/>
      <c r="P237" s="1633"/>
      <c r="Q237" s="1633"/>
      <c r="R237" s="1633"/>
      <c r="S237" s="1633"/>
      <c r="T237" s="1633"/>
      <c r="U237" s="1633"/>
      <c r="V237" s="1633"/>
      <c r="W237" s="1633"/>
      <c r="X237" s="1633"/>
      <c r="Y237" s="1633"/>
      <c r="Z237" s="1633"/>
      <c r="AA237" s="1633"/>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790" t="s">
        <v>131</v>
      </c>
      <c r="I239" s="1790"/>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59">
        <f>VLOOKUP($H$239,$AO$178:$AP$180,2,FALSE)</f>
        <v>0</v>
      </c>
      <c r="AK241" s="126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33" t="s">
        <v>336</v>
      </c>
      <c r="F245" s="1633"/>
      <c r="G245" s="1633"/>
      <c r="H245" s="1633"/>
      <c r="I245" s="1633"/>
      <c r="J245" s="1633"/>
      <c r="K245" s="1633"/>
      <c r="L245" s="1633"/>
      <c r="M245" s="1633"/>
      <c r="N245" s="1633"/>
      <c r="O245" s="1633"/>
      <c r="P245" s="1633"/>
      <c r="Q245" s="1633"/>
      <c r="R245" s="1633"/>
      <c r="S245" s="1633"/>
      <c r="T245" s="1633"/>
      <c r="U245" s="1633"/>
      <c r="V245" s="1633"/>
      <c r="W245" s="1633"/>
      <c r="X245" s="1633"/>
      <c r="Y245" s="1633"/>
      <c r="Z245" s="1633"/>
      <c r="AA245" s="1633"/>
      <c r="AB245" s="1633"/>
      <c r="AC245" s="4"/>
      <c r="AD245" s="4"/>
      <c r="AF245" s="1695" t="s">
        <v>110</v>
      </c>
      <c r="AG245" s="1695"/>
      <c r="AH245" s="1695"/>
      <c r="AI245" s="1695"/>
      <c r="AJ245" s="1695"/>
      <c r="AK245" s="1695"/>
      <c r="AL245" s="1695"/>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3"/>
      <c r="F246" s="1633"/>
      <c r="G246" s="1633"/>
      <c r="H246" s="1633"/>
      <c r="I246" s="1633"/>
      <c r="J246" s="1633"/>
      <c r="K246" s="1633"/>
      <c r="L246" s="1633"/>
      <c r="M246" s="1633"/>
      <c r="N246" s="1633"/>
      <c r="O246" s="1633"/>
      <c r="P246" s="1633"/>
      <c r="Q246" s="1633"/>
      <c r="R246" s="1633"/>
      <c r="S246" s="1633"/>
      <c r="T246" s="1633"/>
      <c r="U246" s="1633"/>
      <c r="V246" s="1633"/>
      <c r="W246" s="1633"/>
      <c r="X246" s="1633"/>
      <c r="Y246" s="1633"/>
      <c r="Z246" s="1633"/>
      <c r="AA246" s="1633"/>
      <c r="AB246" s="1633"/>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33" t="s">
        <v>1307</v>
      </c>
      <c r="F248" s="1633"/>
      <c r="G248" s="1633"/>
      <c r="H248" s="1633"/>
      <c r="I248" s="1633"/>
      <c r="J248" s="1633"/>
      <c r="K248" s="1633"/>
      <c r="L248" s="1633"/>
      <c r="M248" s="1633"/>
      <c r="N248" s="1633"/>
      <c r="O248" s="1633"/>
      <c r="P248" s="1633"/>
      <c r="Q248" s="1633"/>
      <c r="R248" s="1633"/>
      <c r="S248" s="1633"/>
      <c r="T248" s="1633"/>
      <c r="U248" s="1633"/>
      <c r="V248" s="1633"/>
      <c r="W248" s="1633"/>
      <c r="X248" s="1633"/>
      <c r="Y248" s="1633"/>
      <c r="Z248" s="1633"/>
      <c r="AA248" s="1633"/>
      <c r="AB248" s="1633"/>
      <c r="AC248" s="4"/>
      <c r="AD248" s="4"/>
      <c r="AF248" s="1695" t="s">
        <v>337</v>
      </c>
      <c r="AG248" s="1695"/>
      <c r="AH248" s="1695"/>
      <c r="AI248" s="1695"/>
      <c r="AJ248" s="1695"/>
      <c r="AK248" s="1695"/>
      <c r="AL248" s="1695"/>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3"/>
      <c r="F249" s="1633"/>
      <c r="G249" s="1633"/>
      <c r="H249" s="1633"/>
      <c r="I249" s="1633"/>
      <c r="J249" s="1633"/>
      <c r="K249" s="1633"/>
      <c r="L249" s="1633"/>
      <c r="M249" s="1633"/>
      <c r="N249" s="1633"/>
      <c r="O249" s="1633"/>
      <c r="P249" s="1633"/>
      <c r="Q249" s="1633"/>
      <c r="R249" s="1633"/>
      <c r="S249" s="1633"/>
      <c r="T249" s="1633"/>
      <c r="U249" s="1633"/>
      <c r="V249" s="1633"/>
      <c r="W249" s="1633"/>
      <c r="X249" s="1633"/>
      <c r="Y249" s="1633"/>
      <c r="Z249" s="1633"/>
      <c r="AA249" s="1633"/>
      <c r="AB249" s="1633"/>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790" t="s">
        <v>610</v>
      </c>
      <c r="I251" s="1790"/>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59">
        <f>VLOOKUP($H$251,$AO$191:$AP$193,2,FALSE)</f>
        <v>2</v>
      </c>
      <c r="AK253" s="126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65" customHeight="1">
      <c r="A257" s="4"/>
      <c r="B257" s="102"/>
      <c r="C257" s="137"/>
      <c r="D257" s="26" t="s">
        <v>610</v>
      </c>
      <c r="E257" s="1633" t="s">
        <v>2042</v>
      </c>
      <c r="F257" s="1633"/>
      <c r="G257" s="1633"/>
      <c r="H257" s="1633"/>
      <c r="I257" s="1633"/>
      <c r="J257" s="1633"/>
      <c r="K257" s="1633"/>
      <c r="L257" s="1633"/>
      <c r="M257" s="1633"/>
      <c r="N257" s="1633"/>
      <c r="O257" s="1633"/>
      <c r="P257" s="1633"/>
      <c r="Q257" s="1633"/>
      <c r="R257" s="1633"/>
      <c r="S257" s="1633"/>
      <c r="T257" s="1633"/>
      <c r="U257" s="1633"/>
      <c r="V257" s="1633"/>
      <c r="W257" s="1633"/>
      <c r="X257" s="1633"/>
      <c r="Y257" s="1633"/>
      <c r="Z257" s="1633"/>
      <c r="AA257" s="1633"/>
      <c r="AB257" s="1633"/>
      <c r="AC257" s="1633"/>
      <c r="AD257" s="1633"/>
      <c r="AF257" s="1695" t="s">
        <v>110</v>
      </c>
      <c r="AG257" s="1695"/>
      <c r="AH257" s="1695"/>
      <c r="AI257" s="1695"/>
      <c r="AJ257" s="1695"/>
      <c r="AK257" s="1695"/>
      <c r="AL257" s="1695"/>
      <c r="AM257" s="104"/>
      <c r="AN257" s="204"/>
    </row>
    <row r="258" spans="1:82" customFormat="1">
      <c r="A258" s="4"/>
      <c r="B258" s="102"/>
      <c r="C258" s="137"/>
      <c r="D258" s="26"/>
      <c r="E258" s="1633"/>
      <c r="F258" s="1633"/>
      <c r="G258" s="1633"/>
      <c r="H258" s="1633"/>
      <c r="I258" s="1633"/>
      <c r="J258" s="1633"/>
      <c r="K258" s="1633"/>
      <c r="L258" s="1633"/>
      <c r="M258" s="1633"/>
      <c r="N258" s="1633"/>
      <c r="O258" s="1633"/>
      <c r="P258" s="1633"/>
      <c r="Q258" s="1633"/>
      <c r="R258" s="1633"/>
      <c r="S258" s="1633"/>
      <c r="T258" s="1633"/>
      <c r="U258" s="1633"/>
      <c r="V258" s="1633"/>
      <c r="W258" s="1633"/>
      <c r="X258" s="1633"/>
      <c r="Y258" s="1633"/>
      <c r="Z258" s="1633"/>
      <c r="AA258" s="1633"/>
      <c r="AB258" s="1633"/>
      <c r="AC258" s="1633"/>
      <c r="AD258" s="1633"/>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3"/>
      <c r="F259" s="1633"/>
      <c r="G259" s="1633"/>
      <c r="H259" s="1633"/>
      <c r="I259" s="1633"/>
      <c r="J259" s="1633"/>
      <c r="K259" s="1633"/>
      <c r="L259" s="1633"/>
      <c r="M259" s="1633"/>
      <c r="N259" s="1633"/>
      <c r="O259" s="1633"/>
      <c r="P259" s="1633"/>
      <c r="Q259" s="1633"/>
      <c r="R259" s="1633"/>
      <c r="S259" s="1633"/>
      <c r="T259" s="1633"/>
      <c r="U259" s="1633"/>
      <c r="V259" s="1633"/>
      <c r="W259" s="1633"/>
      <c r="X259" s="1633"/>
      <c r="Y259" s="1633"/>
      <c r="Z259" s="1633"/>
      <c r="AA259" s="1633"/>
      <c r="AB259" s="1633"/>
      <c r="AC259" s="1633"/>
      <c r="AD259" s="1633"/>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860" t="s">
        <v>2043</v>
      </c>
      <c r="F261" s="1860"/>
      <c r="G261" s="1860"/>
      <c r="H261" s="1860"/>
      <c r="I261" s="1860"/>
      <c r="J261" s="1860"/>
      <c r="K261" s="1860"/>
      <c r="L261" s="1860"/>
      <c r="M261" s="1860"/>
      <c r="N261" s="1860"/>
      <c r="O261" s="1860"/>
      <c r="P261" s="1860"/>
      <c r="Q261" s="1860"/>
      <c r="R261" s="1860"/>
      <c r="S261" s="1860"/>
      <c r="T261" s="1860"/>
      <c r="U261" s="1860"/>
      <c r="V261" s="1860"/>
      <c r="W261" s="1860"/>
      <c r="X261" s="1860"/>
      <c r="Y261" s="1860"/>
      <c r="Z261" s="1860"/>
      <c r="AA261" s="1860"/>
      <c r="AB261" s="1860"/>
      <c r="AC261" s="1860"/>
      <c r="AD261" s="1860"/>
      <c r="AF261" s="1695" t="s">
        <v>64</v>
      </c>
      <c r="AG261" s="1695"/>
      <c r="AH261" s="1695"/>
      <c r="AI261" s="1695"/>
      <c r="AJ261" s="1695"/>
      <c r="AK261" s="1695"/>
      <c r="AL261" s="1695"/>
      <c r="AM261" s="104"/>
      <c r="AN261" s="281"/>
    </row>
    <row r="262" spans="1:82" s="4" customFormat="1" ht="12.75" customHeight="1">
      <c r="B262" s="102"/>
      <c r="C262" s="137"/>
      <c r="D262" s="26"/>
      <c r="E262" s="1860"/>
      <c r="F262" s="1860"/>
      <c r="G262" s="1860"/>
      <c r="H262" s="1860"/>
      <c r="I262" s="1860"/>
      <c r="J262" s="1860"/>
      <c r="K262" s="1860"/>
      <c r="L262" s="1860"/>
      <c r="M262" s="1860"/>
      <c r="N262" s="1860"/>
      <c r="O262" s="1860"/>
      <c r="P262" s="1860"/>
      <c r="Q262" s="1860"/>
      <c r="R262" s="1860"/>
      <c r="S262" s="1860"/>
      <c r="T262" s="1860"/>
      <c r="U262" s="1860"/>
      <c r="V262" s="1860"/>
      <c r="W262" s="1860"/>
      <c r="X262" s="1860"/>
      <c r="Y262" s="1860"/>
      <c r="Z262" s="1860"/>
      <c r="AA262" s="1860"/>
      <c r="AB262" s="1860"/>
      <c r="AC262" s="1860"/>
      <c r="AD262" s="1860"/>
      <c r="AE262" s="108"/>
      <c r="AF262" s="108"/>
      <c r="AG262" s="108"/>
      <c r="AH262" s="108"/>
      <c r="AI262" s="108"/>
      <c r="AJ262" s="108"/>
      <c r="AK262" s="108"/>
      <c r="AL262" s="108"/>
      <c r="AM262" s="104"/>
      <c r="AN262" s="281"/>
    </row>
    <row r="263" spans="1:82" s="4" customFormat="1" ht="12.75" customHeight="1">
      <c r="B263" s="102"/>
      <c r="C263" s="137"/>
      <c r="D263" s="26"/>
      <c r="E263" s="1860"/>
      <c r="F263" s="1860"/>
      <c r="G263" s="1860"/>
      <c r="H263" s="1860"/>
      <c r="I263" s="1860"/>
      <c r="J263" s="1860"/>
      <c r="K263" s="1860"/>
      <c r="L263" s="1860"/>
      <c r="M263" s="1860"/>
      <c r="N263" s="1860"/>
      <c r="O263" s="1860"/>
      <c r="P263" s="1860"/>
      <c r="Q263" s="1860"/>
      <c r="R263" s="1860"/>
      <c r="S263" s="1860"/>
      <c r="T263" s="1860"/>
      <c r="U263" s="1860"/>
      <c r="V263" s="1860"/>
      <c r="W263" s="1860"/>
      <c r="X263" s="1860"/>
      <c r="Y263" s="1860"/>
      <c r="Z263" s="1860"/>
      <c r="AA263" s="1860"/>
      <c r="AB263" s="1860"/>
      <c r="AC263" s="1860"/>
      <c r="AD263" s="1860"/>
      <c r="AE263" s="108"/>
      <c r="AF263" s="108"/>
      <c r="AG263" s="108"/>
      <c r="AH263" s="108"/>
      <c r="AI263" s="108"/>
      <c r="AJ263" s="108"/>
      <c r="AK263" s="108"/>
      <c r="AL263" s="108"/>
      <c r="AM263" s="104"/>
      <c r="AN263" s="281"/>
    </row>
    <row r="264" spans="1:82" s="4" customFormat="1" ht="12.75" customHeight="1">
      <c r="B264" s="102"/>
      <c r="C264" s="137"/>
      <c r="D264" s="26"/>
      <c r="E264" s="1860"/>
      <c r="F264" s="1860"/>
      <c r="G264" s="1860"/>
      <c r="H264" s="1860"/>
      <c r="I264" s="1860"/>
      <c r="J264" s="1860"/>
      <c r="K264" s="1860"/>
      <c r="L264" s="1860"/>
      <c r="M264" s="1860"/>
      <c r="N264" s="1860"/>
      <c r="O264" s="1860"/>
      <c r="P264" s="1860"/>
      <c r="Q264" s="1860"/>
      <c r="R264" s="1860"/>
      <c r="S264" s="1860"/>
      <c r="T264" s="1860"/>
      <c r="U264" s="1860"/>
      <c r="V264" s="1860"/>
      <c r="W264" s="1860"/>
      <c r="X264" s="1860"/>
      <c r="Y264" s="1860"/>
      <c r="Z264" s="1860"/>
      <c r="AA264" s="1860"/>
      <c r="AB264" s="1860"/>
      <c r="AC264" s="1860"/>
      <c r="AD264" s="1860"/>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790" t="s">
        <v>131</v>
      </c>
      <c r="I266" s="1790"/>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59">
        <f>VLOOKUP($H$266,$AP$211:$AQ$213,2,FALSE)</f>
        <v>0</v>
      </c>
      <c r="AK268" s="1261"/>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65" customHeight="1">
      <c r="A272" s="4"/>
      <c r="B272" s="102"/>
      <c r="C272" s="137"/>
      <c r="D272" s="26" t="s">
        <v>610</v>
      </c>
      <c r="E272" s="1633" t="s">
        <v>2332</v>
      </c>
      <c r="F272" s="1633"/>
      <c r="G272" s="1633"/>
      <c r="H272" s="1633"/>
      <c r="I272" s="1633"/>
      <c r="J272" s="1633"/>
      <c r="K272" s="1633"/>
      <c r="L272" s="1633"/>
      <c r="M272" s="1633"/>
      <c r="N272" s="1633"/>
      <c r="O272" s="1633"/>
      <c r="P272" s="1633"/>
      <c r="Q272" s="1633"/>
      <c r="R272" s="1633"/>
      <c r="S272" s="1633"/>
      <c r="T272" s="1633"/>
      <c r="U272" s="1633"/>
      <c r="V272" s="1633"/>
      <c r="W272" s="1633"/>
      <c r="X272" s="1633"/>
      <c r="Y272" s="1633"/>
      <c r="Z272" s="1633"/>
      <c r="AA272" s="1633"/>
      <c r="AB272" s="1633"/>
      <c r="AC272" s="1633"/>
      <c r="AD272" s="1633"/>
      <c r="AF272" s="1695" t="s">
        <v>1702</v>
      </c>
      <c r="AG272" s="1695"/>
      <c r="AH272" s="1695"/>
      <c r="AI272" s="1695"/>
      <c r="AJ272" s="1695"/>
      <c r="AK272" s="1695"/>
      <c r="AL272" s="1695"/>
      <c r="AM272" s="104"/>
      <c r="AN272" s="204"/>
      <c r="AO272" s="26" t="s">
        <v>115</v>
      </c>
      <c r="AP272" s="4">
        <v>8</v>
      </c>
      <c r="AT272" s="432"/>
      <c r="AU272" s="432"/>
      <c r="AV272" s="432"/>
      <c r="AW272" s="432"/>
      <c r="AX272" s="432"/>
      <c r="AY272" s="432"/>
      <c r="AZ272" s="432"/>
    </row>
    <row r="273" spans="1:82" customFormat="1">
      <c r="A273" s="4"/>
      <c r="B273" s="102"/>
      <c r="C273" s="137"/>
      <c r="D273" s="26"/>
      <c r="E273" s="1633"/>
      <c r="F273" s="1633"/>
      <c r="G273" s="1633"/>
      <c r="H273" s="1633"/>
      <c r="I273" s="1633"/>
      <c r="J273" s="1633"/>
      <c r="K273" s="1633"/>
      <c r="L273" s="1633"/>
      <c r="M273" s="1633"/>
      <c r="N273" s="1633"/>
      <c r="O273" s="1633"/>
      <c r="P273" s="1633"/>
      <c r="Q273" s="1633"/>
      <c r="R273" s="1633"/>
      <c r="S273" s="1633"/>
      <c r="T273" s="1633"/>
      <c r="U273" s="1633"/>
      <c r="V273" s="1633"/>
      <c r="W273" s="1633"/>
      <c r="X273" s="1633"/>
      <c r="Y273" s="1633"/>
      <c r="Z273" s="1633"/>
      <c r="AA273" s="1633"/>
      <c r="AB273" s="1633"/>
      <c r="AC273" s="1633"/>
      <c r="AD273" s="1633"/>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3"/>
      <c r="F274" s="1633"/>
      <c r="G274" s="1633"/>
      <c r="H274" s="1633"/>
      <c r="I274" s="1633"/>
      <c r="J274" s="1633"/>
      <c r="K274" s="1633"/>
      <c r="L274" s="1633"/>
      <c r="M274" s="1633"/>
      <c r="N274" s="1633"/>
      <c r="O274" s="1633"/>
      <c r="P274" s="1633"/>
      <c r="Q274" s="1633"/>
      <c r="R274" s="1633"/>
      <c r="S274" s="1633"/>
      <c r="T274" s="1633"/>
      <c r="U274" s="1633"/>
      <c r="V274" s="1633"/>
      <c r="W274" s="1633"/>
      <c r="X274" s="1633"/>
      <c r="Y274" s="1633"/>
      <c r="Z274" s="1633"/>
      <c r="AA274" s="1633"/>
      <c r="AB274" s="1633"/>
      <c r="AC274" s="1633"/>
      <c r="AD274" s="1633"/>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790" t="s">
        <v>131</v>
      </c>
      <c r="I276" s="1790"/>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59">
        <f>VLOOKUP($H$276,$AO$271:$AP$272,2,FALSE)</f>
        <v>0</v>
      </c>
      <c r="AK278" s="126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9">
        <f>$AJ$124+$AJ$139+$AJ$151+$AJ$184+$AJ$203+$AJ$215+$AJ$227+$AJ$241+$AJ$253+$AJ$268+AJ278</f>
        <v>17</v>
      </c>
      <c r="AL280" s="1260"/>
      <c r="AM280" s="126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237" t="s">
        <v>2487</v>
      </c>
      <c r="I284" s="1237"/>
      <c r="J284" s="1237"/>
      <c r="K284" s="1237"/>
      <c r="L284" s="1237"/>
      <c r="M284" s="1237"/>
      <c r="N284" s="1237"/>
      <c r="O284" s="1237"/>
      <c r="P284" s="1237"/>
      <c r="Q284" s="1237"/>
      <c r="R284" s="1237"/>
      <c r="S284"/>
      <c r="T284" s="41" t="s">
        <v>96</v>
      </c>
      <c r="U284"/>
      <c r="V284" s="41"/>
      <c r="W284" s="41"/>
      <c r="X284" s="41"/>
      <c r="Y284" s="41"/>
      <c r="Z284"/>
      <c r="AA284" s="1237" t="s">
        <v>2493</v>
      </c>
      <c r="AB284" s="1237"/>
      <c r="AC284" s="1237"/>
      <c r="AD284" s="1237"/>
      <c r="AE284" s="1237"/>
      <c r="AF284" s="1237"/>
      <c r="AG284" s="1237"/>
      <c r="AH284" s="1237"/>
      <c r="AI284" s="1237"/>
      <c r="AJ284" s="1237"/>
      <c r="AK284" s="1237"/>
      <c r="AL284" s="10"/>
      <c r="AN284" s="281"/>
    </row>
    <row r="285" spans="1:82" s="4" customFormat="1" ht="12.75" customHeight="1">
      <c r="B285" s="41" t="s">
        <v>733</v>
      </c>
      <c r="C285" s="41"/>
      <c r="D285" s="41"/>
      <c r="E285" s="41"/>
      <c r="F285" s="41"/>
      <c r="G285"/>
      <c r="H285" s="1239" t="s">
        <v>2488</v>
      </c>
      <c r="I285" s="1239"/>
      <c r="J285" s="1239"/>
      <c r="K285" s="1239"/>
      <c r="L285" s="1239"/>
      <c r="M285" s="1239"/>
      <c r="N285" s="1239"/>
      <c r="O285" s="1239"/>
      <c r="P285" s="1239"/>
      <c r="Q285" s="1239"/>
      <c r="R285" s="1239"/>
      <c r="S285"/>
      <c r="T285" s="41" t="s">
        <v>733</v>
      </c>
      <c r="U285"/>
      <c r="V285" s="41"/>
      <c r="W285" s="41"/>
      <c r="X285" s="41"/>
      <c r="Y285" s="41"/>
      <c r="Z285"/>
      <c r="AA285" s="1239" t="s">
        <v>2494</v>
      </c>
      <c r="AB285" s="1239"/>
      <c r="AC285" s="1239"/>
      <c r="AD285" s="1239"/>
      <c r="AE285" s="1239"/>
      <c r="AF285" s="1239"/>
      <c r="AG285" s="1239"/>
      <c r="AH285" s="1239"/>
      <c r="AI285" s="1239"/>
      <c r="AJ285" s="1239"/>
      <c r="AK285" s="1239"/>
      <c r="AL285" s="10"/>
      <c r="AN285" s="281"/>
    </row>
    <row r="286" spans="1:82" s="4" customFormat="1" ht="12.75" customHeight="1">
      <c r="B286" s="41" t="s">
        <v>106</v>
      </c>
      <c r="C286" s="41"/>
      <c r="D286" s="41"/>
      <c r="E286" s="41"/>
      <c r="F286" s="41"/>
      <c r="G286"/>
      <c r="H286" s="1239" t="s">
        <v>2489</v>
      </c>
      <c r="I286" s="1239"/>
      <c r="J286" s="1239"/>
      <c r="K286" s="1239"/>
      <c r="L286" s="1239"/>
      <c r="M286" s="1239"/>
      <c r="N286" s="1239"/>
      <c r="O286" s="1239"/>
      <c r="P286" s="1239"/>
      <c r="Q286" s="1239"/>
      <c r="R286" s="1239"/>
      <c r="S286"/>
      <c r="T286" s="41" t="s">
        <v>106</v>
      </c>
      <c r="U286"/>
      <c r="V286" s="41"/>
      <c r="W286" s="41"/>
      <c r="X286" s="41"/>
      <c r="Y286" s="41"/>
      <c r="Z286"/>
      <c r="AA286" s="1239" t="s">
        <v>2489</v>
      </c>
      <c r="AB286" s="1239"/>
      <c r="AC286" s="1239"/>
      <c r="AD286" s="1239"/>
      <c r="AE286" s="1239"/>
      <c r="AF286" s="1239"/>
      <c r="AG286" s="1239"/>
      <c r="AH286" s="1239"/>
      <c r="AI286" s="1239"/>
      <c r="AJ286" s="1239"/>
      <c r="AK286" s="1239"/>
      <c r="AL286" s="10"/>
      <c r="AN286" s="281"/>
      <c r="AO286" s="211"/>
    </row>
    <row r="287" spans="1:82" s="4" customFormat="1" ht="12.75" customHeight="1">
      <c r="B287" s="41" t="s">
        <v>397</v>
      </c>
      <c r="C287" s="41"/>
      <c r="D287" s="41"/>
      <c r="E287" s="41"/>
      <c r="F287" s="41"/>
      <c r="G287"/>
      <c r="H287" s="1239" t="s">
        <v>2490</v>
      </c>
      <c r="I287" s="1239"/>
      <c r="J287" s="1239"/>
      <c r="K287" s="1239"/>
      <c r="L287" s="1239"/>
      <c r="M287" s="1239"/>
      <c r="N287" s="1239"/>
      <c r="O287" s="1239"/>
      <c r="P287" s="1239"/>
      <c r="Q287" s="1239"/>
      <c r="R287" s="1239"/>
      <c r="S287"/>
      <c r="T287" s="41" t="s">
        <v>397</v>
      </c>
      <c r="U287"/>
      <c r="V287" s="41"/>
      <c r="W287" s="41"/>
      <c r="X287" s="41"/>
      <c r="Y287" s="41"/>
      <c r="Z287"/>
      <c r="AA287" s="1239" t="s">
        <v>2495</v>
      </c>
      <c r="AB287" s="1239"/>
      <c r="AC287" s="1239"/>
      <c r="AD287" s="1239"/>
      <c r="AE287" s="1239"/>
      <c r="AF287" s="1239"/>
      <c r="AG287" s="1239"/>
      <c r="AH287" s="1239"/>
      <c r="AI287" s="1239"/>
      <c r="AJ287" s="1239"/>
      <c r="AK287" s="1239"/>
      <c r="AL287" s="10"/>
      <c r="AN287" s="281"/>
      <c r="AO287" s="211"/>
    </row>
    <row r="288" spans="1:82" s="4" customFormat="1" ht="12.75" customHeight="1">
      <c r="B288" s="41" t="s">
        <v>398</v>
      </c>
      <c r="C288" s="41"/>
      <c r="D288" s="41"/>
      <c r="E288" s="41"/>
      <c r="F288" s="41"/>
      <c r="G288" s="41"/>
      <c r="H288" s="1400" t="s">
        <v>2491</v>
      </c>
      <c r="I288" s="1400"/>
      <c r="J288" s="1400"/>
      <c r="K288" s="1400"/>
      <c r="L288" s="1400"/>
      <c r="M288" s="1400"/>
      <c r="N288" s="5" t="s">
        <v>857</v>
      </c>
      <c r="O288" s="5"/>
      <c r="P288" s="1394"/>
      <c r="Q288" s="1394"/>
      <c r="R288" s="1394"/>
      <c r="S288" s="41"/>
      <c r="T288" s="41" t="s">
        <v>398</v>
      </c>
      <c r="U288"/>
      <c r="V288" s="41"/>
      <c r="W288" s="41"/>
      <c r="X288" s="41"/>
      <c r="Y288" s="41"/>
      <c r="Z288"/>
      <c r="AA288" s="1400" t="s">
        <v>2496</v>
      </c>
      <c r="AB288" s="1400"/>
      <c r="AC288" s="1400"/>
      <c r="AD288" s="1400"/>
      <c r="AE288" s="1400"/>
      <c r="AF288" s="1400"/>
      <c r="AG288" s="5" t="s">
        <v>857</v>
      </c>
      <c r="AH288" s="5"/>
      <c r="AI288" s="1394"/>
      <c r="AJ288" s="1394"/>
      <c r="AK288" s="1394"/>
      <c r="AL288" s="10"/>
      <c r="AN288" s="281"/>
      <c r="AO288" s="211"/>
    </row>
    <row r="289" spans="1:41" s="4" customFormat="1" ht="12.75" customHeight="1">
      <c r="B289" s="41" t="s">
        <v>95</v>
      </c>
      <c r="C289" s="41"/>
      <c r="D289" s="41"/>
      <c r="E289" s="41"/>
      <c r="F289" s="41"/>
      <c r="G289" s="41"/>
      <c r="H289" s="1239" t="s">
        <v>98</v>
      </c>
      <c r="I289" s="1239"/>
      <c r="J289" s="1239"/>
      <c r="K289" s="1239"/>
      <c r="L289" s="1239"/>
      <c r="M289" s="1239"/>
      <c r="N289" s="1239"/>
      <c r="O289" s="1239"/>
      <c r="P289" s="1239"/>
      <c r="Q289" s="1239"/>
      <c r="R289" s="1239"/>
      <c r="S289" s="41"/>
      <c r="T289" s="41" t="s">
        <v>95</v>
      </c>
      <c r="U289"/>
      <c r="V289" s="41"/>
      <c r="W289" s="41"/>
      <c r="X289" s="41"/>
      <c r="Y289" s="41"/>
      <c r="Z289"/>
      <c r="AA289" s="1239" t="s">
        <v>99</v>
      </c>
      <c r="AB289" s="1239"/>
      <c r="AC289" s="1239"/>
      <c r="AD289" s="1239"/>
      <c r="AE289" s="1239"/>
      <c r="AF289" s="1239"/>
      <c r="AG289" s="1239"/>
      <c r="AH289" s="1239"/>
      <c r="AI289" s="1239"/>
      <c r="AJ289" s="1239"/>
      <c r="AK289" s="1239"/>
      <c r="AL289" s="10"/>
      <c r="AN289" s="281"/>
      <c r="AO289" s="211"/>
    </row>
    <row r="290" spans="1:41" s="4" customFormat="1" ht="12.75" customHeight="1">
      <c r="B290" s="41" t="s">
        <v>97</v>
      </c>
      <c r="C290" s="41"/>
      <c r="D290" s="41"/>
      <c r="E290" s="41"/>
      <c r="F290" s="41"/>
      <c r="G290" s="41"/>
      <c r="H290" s="1239" t="s">
        <v>2492</v>
      </c>
      <c r="I290" s="1239"/>
      <c r="J290" s="1239"/>
      <c r="K290" s="1239"/>
      <c r="L290" s="1239"/>
      <c r="M290" s="1239"/>
      <c r="N290" s="1239"/>
      <c r="O290" s="1239"/>
      <c r="P290" s="1239"/>
      <c r="Q290" s="1239"/>
      <c r="R290" s="1239"/>
      <c r="S290" s="41"/>
      <c r="T290" s="41" t="s">
        <v>97</v>
      </c>
      <c r="U290"/>
      <c r="V290" s="41"/>
      <c r="W290" s="41"/>
      <c r="X290" s="41"/>
      <c r="Y290" s="41"/>
      <c r="Z290"/>
      <c r="AA290" s="1239" t="s">
        <v>2497</v>
      </c>
      <c r="AB290" s="1239"/>
      <c r="AC290" s="1239"/>
      <c r="AD290" s="1239"/>
      <c r="AE290" s="1239"/>
      <c r="AF290" s="1239"/>
      <c r="AG290" s="1239"/>
      <c r="AH290" s="1239"/>
      <c r="AI290" s="1239"/>
      <c r="AJ290" s="1239"/>
      <c r="AK290" s="1239"/>
      <c r="AL290" s="10"/>
      <c r="AN290" s="281"/>
    </row>
    <row r="291" spans="1:41" s="4" customFormat="1" ht="12.75" customHeight="1">
      <c r="B291" s="41" t="s">
        <v>108</v>
      </c>
      <c r="C291" s="41"/>
      <c r="D291" s="41"/>
      <c r="E291" s="41"/>
      <c r="F291" s="41"/>
      <c r="G291" s="41"/>
      <c r="H291" s="1656">
        <v>0.04</v>
      </c>
      <c r="I291" s="1656"/>
      <c r="J291" s="1656"/>
      <c r="K291" s="1656"/>
      <c r="L291" s="1656"/>
      <c r="M291" s="1656"/>
      <c r="N291" s="1656"/>
      <c r="O291" s="1656"/>
      <c r="P291" s="1656"/>
      <c r="Q291" s="1656"/>
      <c r="R291" s="1656"/>
      <c r="S291" s="41"/>
      <c r="T291" s="41" t="s">
        <v>108</v>
      </c>
      <c r="U291" s="41"/>
      <c r="V291" s="41"/>
      <c r="W291" s="41"/>
      <c r="X291" s="41"/>
      <c r="Y291" s="41"/>
      <c r="Z291" s="12"/>
      <c r="AA291" s="1656">
        <v>0.17</v>
      </c>
      <c r="AB291" s="1656"/>
      <c r="AC291" s="1656"/>
      <c r="AD291" s="1656"/>
      <c r="AE291" s="1656"/>
      <c r="AF291" s="1656"/>
      <c r="AG291" s="1656"/>
      <c r="AH291" s="1656"/>
      <c r="AI291" s="1656"/>
      <c r="AJ291" s="1656"/>
      <c r="AK291" s="1656"/>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237" t="s">
        <v>2498</v>
      </c>
      <c r="I293" s="1237"/>
      <c r="J293" s="1237"/>
      <c r="K293" s="1237"/>
      <c r="L293" s="1237"/>
      <c r="M293" s="1237"/>
      <c r="N293" s="1237"/>
      <c r="O293" s="1237"/>
      <c r="P293" s="1237"/>
      <c r="Q293" s="1237"/>
      <c r="R293" s="1237"/>
      <c r="S293"/>
      <c r="T293" s="41" t="s">
        <v>96</v>
      </c>
      <c r="U293"/>
      <c r="V293" s="41"/>
      <c r="W293" s="41"/>
      <c r="X293" s="41"/>
      <c r="Y293" s="41"/>
      <c r="Z293"/>
      <c r="AA293" s="1237" t="s">
        <v>2503</v>
      </c>
      <c r="AB293" s="1237"/>
      <c r="AC293" s="1237"/>
      <c r="AD293" s="1237"/>
      <c r="AE293" s="1237"/>
      <c r="AF293" s="1237"/>
      <c r="AG293" s="1237"/>
      <c r="AH293" s="1237"/>
      <c r="AI293" s="1237"/>
      <c r="AJ293" s="1237"/>
      <c r="AK293" s="1237"/>
      <c r="AL293" s="10"/>
      <c r="AN293" s="281"/>
    </row>
    <row r="294" spans="1:41" s="20" customFormat="1" ht="12.75" customHeight="1">
      <c r="A294" s="4"/>
      <c r="B294" s="41" t="s">
        <v>733</v>
      </c>
      <c r="C294" s="41"/>
      <c r="D294" s="41"/>
      <c r="E294" s="41"/>
      <c r="F294" s="41"/>
      <c r="G294"/>
      <c r="H294" s="1239" t="s">
        <v>2499</v>
      </c>
      <c r="I294" s="1239"/>
      <c r="J294" s="1239"/>
      <c r="K294" s="1239"/>
      <c r="L294" s="1239"/>
      <c r="M294" s="1239"/>
      <c r="N294" s="1239"/>
      <c r="O294" s="1239"/>
      <c r="P294" s="1239"/>
      <c r="Q294" s="1239"/>
      <c r="R294" s="1239"/>
      <c r="S294"/>
      <c r="T294" s="41" t="s">
        <v>733</v>
      </c>
      <c r="U294"/>
      <c r="V294" s="41"/>
      <c r="W294" s="41"/>
      <c r="X294" s="41"/>
      <c r="Y294" s="41"/>
      <c r="Z294"/>
      <c r="AA294" s="1239" t="s">
        <v>2499</v>
      </c>
      <c r="AB294" s="1239"/>
      <c r="AC294" s="1239"/>
      <c r="AD294" s="1239"/>
      <c r="AE294" s="1239"/>
      <c r="AF294" s="1239"/>
      <c r="AG294" s="1239"/>
      <c r="AH294" s="1239"/>
      <c r="AI294" s="1239"/>
      <c r="AJ294" s="1239"/>
      <c r="AK294" s="1239"/>
      <c r="AL294" s="10"/>
      <c r="AM294" s="4"/>
      <c r="AN294" s="281"/>
      <c r="AO294" s="4"/>
    </row>
    <row r="295" spans="1:41" s="20" customFormat="1" ht="12.75" customHeight="1">
      <c r="A295" s="4"/>
      <c r="B295" s="41" t="s">
        <v>106</v>
      </c>
      <c r="C295" s="41"/>
      <c r="D295" s="41"/>
      <c r="E295" s="41"/>
      <c r="F295" s="41"/>
      <c r="G295"/>
      <c r="H295" s="1239" t="s">
        <v>2489</v>
      </c>
      <c r="I295" s="1239"/>
      <c r="J295" s="1239"/>
      <c r="K295" s="1239"/>
      <c r="L295" s="1239"/>
      <c r="M295" s="1239"/>
      <c r="N295" s="1239"/>
      <c r="O295" s="1239"/>
      <c r="P295" s="1239"/>
      <c r="Q295" s="1239"/>
      <c r="R295" s="1239"/>
      <c r="S295"/>
      <c r="T295" s="41" t="s">
        <v>106</v>
      </c>
      <c r="U295"/>
      <c r="V295" s="41"/>
      <c r="W295" s="41"/>
      <c r="X295" s="41"/>
      <c r="Y295" s="41"/>
      <c r="Z295"/>
      <c r="AA295" s="1239" t="s">
        <v>2489</v>
      </c>
      <c r="AB295" s="1239"/>
      <c r="AC295" s="1239"/>
      <c r="AD295" s="1239"/>
      <c r="AE295" s="1239"/>
      <c r="AF295" s="1239"/>
      <c r="AG295" s="1239"/>
      <c r="AH295" s="1239"/>
      <c r="AI295" s="1239"/>
      <c r="AJ295" s="1239"/>
      <c r="AK295" s="1239"/>
      <c r="AL295" s="10"/>
      <c r="AM295" s="4"/>
      <c r="AN295" s="281"/>
      <c r="AO295" s="4"/>
    </row>
    <row r="296" spans="1:41" s="4" customFormat="1" ht="12.75" customHeight="1">
      <c r="B296" s="41" t="s">
        <v>397</v>
      </c>
      <c r="C296" s="41"/>
      <c r="D296" s="41"/>
      <c r="E296" s="41"/>
      <c r="F296" s="41"/>
      <c r="G296"/>
      <c r="H296" s="1239" t="s">
        <v>2500</v>
      </c>
      <c r="I296" s="1239"/>
      <c r="J296" s="1239"/>
      <c r="K296" s="1239"/>
      <c r="L296" s="1239"/>
      <c r="M296" s="1239"/>
      <c r="N296" s="1239"/>
      <c r="O296" s="1239"/>
      <c r="P296" s="1239"/>
      <c r="Q296" s="1239"/>
      <c r="R296" s="1239"/>
      <c r="S296"/>
      <c r="T296" s="41" t="s">
        <v>397</v>
      </c>
      <c r="U296"/>
      <c r="V296" s="41"/>
      <c r="W296" s="41"/>
      <c r="X296" s="41"/>
      <c r="Y296" s="41"/>
      <c r="Z296"/>
      <c r="AA296" s="1239" t="s">
        <v>2504</v>
      </c>
      <c r="AB296" s="1239"/>
      <c r="AC296" s="1239"/>
      <c r="AD296" s="1239"/>
      <c r="AE296" s="1239"/>
      <c r="AF296" s="1239"/>
      <c r="AG296" s="1239"/>
      <c r="AH296" s="1239"/>
      <c r="AI296" s="1239"/>
      <c r="AJ296" s="1239"/>
      <c r="AK296" s="1239"/>
      <c r="AL296" s="10"/>
      <c r="AN296" s="281"/>
    </row>
    <row r="297" spans="1:41" s="4" customFormat="1" ht="12.75" customHeight="1">
      <c r="B297" s="41" t="s">
        <v>398</v>
      </c>
      <c r="C297" s="41"/>
      <c r="D297" s="41"/>
      <c r="E297" s="41"/>
      <c r="F297" s="41"/>
      <c r="G297" s="41"/>
      <c r="H297" s="1400" t="s">
        <v>2501</v>
      </c>
      <c r="I297" s="1400"/>
      <c r="J297" s="1400"/>
      <c r="K297" s="1400"/>
      <c r="L297" s="1400"/>
      <c r="M297" s="1400"/>
      <c r="N297" s="5" t="s">
        <v>857</v>
      </c>
      <c r="O297" s="5"/>
      <c r="P297" s="1394"/>
      <c r="Q297" s="1394"/>
      <c r="R297" s="1394"/>
      <c r="S297" s="41"/>
      <c r="T297" s="41" t="s">
        <v>398</v>
      </c>
      <c r="U297"/>
      <c r="V297" s="41"/>
      <c r="W297" s="41"/>
      <c r="X297" s="41"/>
      <c r="Y297" s="41"/>
      <c r="Z297"/>
      <c r="AA297" s="1400" t="s">
        <v>2501</v>
      </c>
      <c r="AB297" s="1400"/>
      <c r="AC297" s="1400"/>
      <c r="AD297" s="1400"/>
      <c r="AE297" s="1400"/>
      <c r="AF297" s="1400"/>
      <c r="AG297" s="5" t="s">
        <v>857</v>
      </c>
      <c r="AH297" s="5"/>
      <c r="AI297" s="1394"/>
      <c r="AJ297" s="1394"/>
      <c r="AK297" s="1394"/>
      <c r="AL297" s="10"/>
      <c r="AN297" s="281"/>
    </row>
    <row r="298" spans="1:41" s="4" customFormat="1" ht="12.75" customHeight="1">
      <c r="B298" s="41" t="s">
        <v>95</v>
      </c>
      <c r="C298" s="41"/>
      <c r="D298" s="41"/>
      <c r="E298" s="41"/>
      <c r="F298" s="41"/>
      <c r="G298" s="41"/>
      <c r="H298" s="1239" t="s">
        <v>367</v>
      </c>
      <c r="I298" s="1239"/>
      <c r="J298" s="1239"/>
      <c r="K298" s="1239"/>
      <c r="L298" s="1239"/>
      <c r="M298" s="1239"/>
      <c r="N298" s="1239"/>
      <c r="O298" s="1239"/>
      <c r="P298" s="1239"/>
      <c r="Q298" s="1239"/>
      <c r="R298" s="1239"/>
      <c r="S298" s="41"/>
      <c r="T298" s="41" t="s">
        <v>95</v>
      </c>
      <c r="U298"/>
      <c r="V298" s="41"/>
      <c r="W298" s="41"/>
      <c r="X298" s="41"/>
      <c r="Y298" s="41"/>
      <c r="Z298"/>
      <c r="AA298" s="1239" t="s">
        <v>103</v>
      </c>
      <c r="AB298" s="1239"/>
      <c r="AC298" s="1239"/>
      <c r="AD298" s="1239"/>
      <c r="AE298" s="1239"/>
      <c r="AF298" s="1239"/>
      <c r="AG298" s="1239"/>
      <c r="AH298" s="1239"/>
      <c r="AI298" s="1239"/>
      <c r="AJ298" s="1239"/>
      <c r="AK298" s="1239"/>
      <c r="AL298" s="10"/>
      <c r="AN298" s="281"/>
    </row>
    <row r="299" spans="1:41" s="4" customFormat="1" ht="12.75" customHeight="1">
      <c r="B299" s="41" t="s">
        <v>97</v>
      </c>
      <c r="C299" s="41"/>
      <c r="D299" s="41"/>
      <c r="E299" s="41"/>
      <c r="F299" s="41"/>
      <c r="G299" s="41"/>
      <c r="H299" s="1239" t="s">
        <v>2502</v>
      </c>
      <c r="I299" s="1239"/>
      <c r="J299" s="1239"/>
      <c r="K299" s="1239"/>
      <c r="L299" s="1239"/>
      <c r="M299" s="1239"/>
      <c r="N299" s="1239"/>
      <c r="O299" s="1239"/>
      <c r="P299" s="1239"/>
      <c r="Q299" s="1239"/>
      <c r="R299" s="1239"/>
      <c r="S299" s="41"/>
      <c r="T299" s="41" t="s">
        <v>97</v>
      </c>
      <c r="U299"/>
      <c r="V299" s="41"/>
      <c r="W299" s="41"/>
      <c r="X299" s="41"/>
      <c r="Y299" s="41"/>
      <c r="Z299"/>
      <c r="AA299" s="1239" t="s">
        <v>2505</v>
      </c>
      <c r="AB299" s="1239"/>
      <c r="AC299" s="1239"/>
      <c r="AD299" s="1239"/>
      <c r="AE299" s="1239"/>
      <c r="AF299" s="1239"/>
      <c r="AG299" s="1239"/>
      <c r="AH299" s="1239"/>
      <c r="AI299" s="1239"/>
      <c r="AJ299" s="1239"/>
      <c r="AK299" s="1239"/>
      <c r="AL299" s="10"/>
      <c r="AN299" s="281"/>
    </row>
    <row r="300" spans="1:41" s="4" customFormat="1" ht="12.75" customHeight="1">
      <c r="B300" s="41" t="s">
        <v>108</v>
      </c>
      <c r="C300" s="41"/>
      <c r="D300" s="41"/>
      <c r="E300" s="41"/>
      <c r="F300" s="41"/>
      <c r="G300" s="41"/>
      <c r="H300" s="1656">
        <v>0.14000000000000001</v>
      </c>
      <c r="I300" s="1656"/>
      <c r="J300" s="1656"/>
      <c r="K300" s="1656"/>
      <c r="L300" s="1656"/>
      <c r="M300" s="1656"/>
      <c r="N300" s="1656"/>
      <c r="O300" s="1656"/>
      <c r="P300" s="1656"/>
      <c r="Q300" s="1656"/>
      <c r="R300" s="1656"/>
      <c r="S300" s="41"/>
      <c r="T300" s="41" t="s">
        <v>108</v>
      </c>
      <c r="U300" s="41"/>
      <c r="V300" s="41"/>
      <c r="W300" s="41"/>
      <c r="X300" s="41"/>
      <c r="Y300" s="41"/>
      <c r="Z300" s="12"/>
      <c r="AA300" s="1656">
        <v>0.14000000000000001</v>
      </c>
      <c r="AB300" s="1656"/>
      <c r="AC300" s="1656"/>
      <c r="AD300" s="1656"/>
      <c r="AE300" s="1656"/>
      <c r="AF300" s="1656"/>
      <c r="AG300" s="1656"/>
      <c r="AH300" s="1656"/>
      <c r="AI300" s="1656"/>
      <c r="AJ300" s="1656"/>
      <c r="AK300" s="1656"/>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237"/>
      <c r="I302" s="1237"/>
      <c r="J302" s="1237"/>
      <c r="K302" s="1237"/>
      <c r="L302" s="1237"/>
      <c r="M302" s="1237"/>
      <c r="N302" s="1237"/>
      <c r="O302" s="1237"/>
      <c r="P302" s="1237"/>
      <c r="Q302" s="1237"/>
      <c r="R302" s="1237"/>
      <c r="S302"/>
      <c r="T302" s="41" t="s">
        <v>96</v>
      </c>
      <c r="U302"/>
      <c r="V302" s="41"/>
      <c r="W302" s="41"/>
      <c r="X302" s="41"/>
      <c r="Y302" s="41"/>
      <c r="Z302"/>
      <c r="AA302" s="1237"/>
      <c r="AB302" s="1237"/>
      <c r="AC302" s="1237"/>
      <c r="AD302" s="1237"/>
      <c r="AE302" s="1237"/>
      <c r="AF302" s="1237"/>
      <c r="AG302" s="1237"/>
      <c r="AH302" s="1237"/>
      <c r="AI302" s="1237"/>
      <c r="AJ302" s="1237"/>
      <c r="AK302" s="1237"/>
      <c r="AL302" s="10"/>
      <c r="AN302" s="281"/>
    </row>
    <row r="303" spans="1:41" s="4" customFormat="1" ht="12.75" customHeight="1">
      <c r="B303" s="41" t="s">
        <v>733</v>
      </c>
      <c r="C303" s="41"/>
      <c r="D303" s="41"/>
      <c r="E303" s="41"/>
      <c r="F303" s="41"/>
      <c r="G303"/>
      <c r="H303" s="1239"/>
      <c r="I303" s="1239"/>
      <c r="J303" s="1239"/>
      <c r="K303" s="1239"/>
      <c r="L303" s="1239"/>
      <c r="M303" s="1239"/>
      <c r="N303" s="1239"/>
      <c r="O303" s="1239"/>
      <c r="P303" s="1239"/>
      <c r="Q303" s="1239"/>
      <c r="R303" s="1239"/>
      <c r="S303"/>
      <c r="T303" s="41" t="s">
        <v>733</v>
      </c>
      <c r="U303"/>
      <c r="V303" s="41"/>
      <c r="W303" s="41"/>
      <c r="X303" s="41"/>
      <c r="Y303" s="41"/>
      <c r="Z303"/>
      <c r="AA303" s="1239"/>
      <c r="AB303" s="1239"/>
      <c r="AC303" s="1239"/>
      <c r="AD303" s="1239"/>
      <c r="AE303" s="1239"/>
      <c r="AF303" s="1239"/>
      <c r="AG303" s="1239"/>
      <c r="AH303" s="1239"/>
      <c r="AI303" s="1239"/>
      <c r="AJ303" s="1239"/>
      <c r="AK303" s="1239"/>
      <c r="AL303" s="10"/>
      <c r="AN303" s="281"/>
    </row>
    <row r="304" spans="1:41" s="4" customFormat="1" ht="12.75" customHeight="1">
      <c r="B304" s="41" t="s">
        <v>106</v>
      </c>
      <c r="C304" s="41"/>
      <c r="D304" s="41"/>
      <c r="E304" s="41"/>
      <c r="F304" s="41"/>
      <c r="G304"/>
      <c r="H304" s="1239"/>
      <c r="I304" s="1239"/>
      <c r="J304" s="1239"/>
      <c r="K304" s="1239"/>
      <c r="L304" s="1239"/>
      <c r="M304" s="1239"/>
      <c r="N304" s="1239"/>
      <c r="O304" s="1239"/>
      <c r="P304" s="1239"/>
      <c r="Q304" s="1239"/>
      <c r="R304" s="1239"/>
      <c r="S304"/>
      <c r="T304" s="41" t="s">
        <v>106</v>
      </c>
      <c r="U304"/>
      <c r="V304" s="41"/>
      <c r="W304" s="41"/>
      <c r="X304" s="41"/>
      <c r="Y304" s="41"/>
      <c r="Z304"/>
      <c r="AA304" s="1239"/>
      <c r="AB304" s="1239"/>
      <c r="AC304" s="1239"/>
      <c r="AD304" s="1239"/>
      <c r="AE304" s="1239"/>
      <c r="AF304" s="1239"/>
      <c r="AG304" s="1239"/>
      <c r="AH304" s="1239"/>
      <c r="AI304" s="1239"/>
      <c r="AJ304" s="1239"/>
      <c r="AK304" s="1239"/>
      <c r="AL304" s="10"/>
      <c r="AN304" s="281"/>
    </row>
    <row r="305" spans="2:40" s="4" customFormat="1" ht="12.75" customHeight="1">
      <c r="B305" s="41" t="s">
        <v>397</v>
      </c>
      <c r="C305" s="41"/>
      <c r="D305" s="41"/>
      <c r="E305" s="41"/>
      <c r="F305" s="41"/>
      <c r="G305"/>
      <c r="H305" s="1239"/>
      <c r="I305" s="1239"/>
      <c r="J305" s="1239"/>
      <c r="K305" s="1239"/>
      <c r="L305" s="1239"/>
      <c r="M305" s="1239"/>
      <c r="N305" s="1239"/>
      <c r="O305" s="1239"/>
      <c r="P305" s="1239"/>
      <c r="Q305" s="1239"/>
      <c r="R305" s="1239"/>
      <c r="S305"/>
      <c r="T305" s="41" t="s">
        <v>397</v>
      </c>
      <c r="U305"/>
      <c r="V305" s="41"/>
      <c r="W305" s="41"/>
      <c r="X305" s="41"/>
      <c r="Y305" s="41"/>
      <c r="Z305"/>
      <c r="AA305" s="1239"/>
      <c r="AB305" s="1239"/>
      <c r="AC305" s="1239"/>
      <c r="AD305" s="1239"/>
      <c r="AE305" s="1239"/>
      <c r="AF305" s="1239"/>
      <c r="AG305" s="1239"/>
      <c r="AH305" s="1239"/>
      <c r="AI305" s="1239"/>
      <c r="AJ305" s="1239"/>
      <c r="AK305" s="1239"/>
      <c r="AL305" s="10"/>
      <c r="AN305" s="281"/>
    </row>
    <row r="306" spans="2:40" s="4" customFormat="1" ht="12.75" customHeight="1">
      <c r="B306" s="41" t="s">
        <v>398</v>
      </c>
      <c r="C306" s="41"/>
      <c r="D306" s="41"/>
      <c r="E306" s="41"/>
      <c r="F306" s="41"/>
      <c r="G306" s="41"/>
      <c r="H306" s="1400"/>
      <c r="I306" s="1400"/>
      <c r="J306" s="1400"/>
      <c r="K306" s="1400"/>
      <c r="L306" s="1400"/>
      <c r="M306" s="1400"/>
      <c r="N306" s="5" t="s">
        <v>857</v>
      </c>
      <c r="O306" s="5"/>
      <c r="P306" s="1394"/>
      <c r="Q306" s="1394"/>
      <c r="R306" s="1394"/>
      <c r="S306" s="41"/>
      <c r="T306" s="41" t="s">
        <v>398</v>
      </c>
      <c r="U306"/>
      <c r="V306" s="41"/>
      <c r="W306" s="41"/>
      <c r="X306" s="41"/>
      <c r="Y306" s="41"/>
      <c r="Z306"/>
      <c r="AA306" s="1400"/>
      <c r="AB306" s="1400"/>
      <c r="AC306" s="1400"/>
      <c r="AD306" s="1400"/>
      <c r="AE306" s="1400"/>
      <c r="AF306" s="1400"/>
      <c r="AG306" s="5" t="s">
        <v>857</v>
      </c>
      <c r="AH306" s="5"/>
      <c r="AI306" s="1394"/>
      <c r="AJ306" s="1394"/>
      <c r="AK306" s="1394"/>
      <c r="AL306" s="10"/>
      <c r="AN306" s="281"/>
    </row>
    <row r="307" spans="2:40" s="4" customFormat="1" ht="12.75" customHeight="1">
      <c r="B307" s="41" t="s">
        <v>95</v>
      </c>
      <c r="C307" s="41"/>
      <c r="D307" s="41"/>
      <c r="E307" s="41"/>
      <c r="F307" s="41"/>
      <c r="G307" s="41"/>
      <c r="H307" s="1239"/>
      <c r="I307" s="1239"/>
      <c r="J307" s="1239"/>
      <c r="K307" s="1239"/>
      <c r="L307" s="1239"/>
      <c r="M307" s="1239"/>
      <c r="N307" s="1239"/>
      <c r="O307" s="1239"/>
      <c r="P307" s="1239"/>
      <c r="Q307" s="1239"/>
      <c r="R307" s="1239"/>
      <c r="S307" s="41"/>
      <c r="T307" s="41" t="s">
        <v>95</v>
      </c>
      <c r="U307"/>
      <c r="V307" s="41"/>
      <c r="W307" s="41"/>
      <c r="X307" s="41"/>
      <c r="Y307" s="41"/>
      <c r="Z307"/>
      <c r="AA307" s="1239"/>
      <c r="AB307" s="1239"/>
      <c r="AC307" s="1239"/>
      <c r="AD307" s="1239"/>
      <c r="AE307" s="1239"/>
      <c r="AF307" s="1239"/>
      <c r="AG307" s="1239"/>
      <c r="AH307" s="1239"/>
      <c r="AI307" s="1239"/>
      <c r="AJ307" s="1239"/>
      <c r="AK307" s="1239"/>
      <c r="AL307" s="10"/>
      <c r="AN307" s="281"/>
    </row>
    <row r="308" spans="2:40" s="4" customFormat="1" ht="12.75" customHeight="1">
      <c r="B308" s="41" t="s">
        <v>97</v>
      </c>
      <c r="C308" s="41"/>
      <c r="D308" s="41"/>
      <c r="E308" s="41"/>
      <c r="F308" s="41"/>
      <c r="G308" s="41"/>
      <c r="H308" s="1239"/>
      <c r="I308" s="1239"/>
      <c r="J308" s="1239"/>
      <c r="K308" s="1239"/>
      <c r="L308" s="1239"/>
      <c r="M308" s="1239"/>
      <c r="N308" s="1239"/>
      <c r="O308" s="1239"/>
      <c r="P308" s="1239"/>
      <c r="Q308" s="1239"/>
      <c r="R308" s="1239"/>
      <c r="S308" s="41"/>
      <c r="T308" s="41" t="s">
        <v>97</v>
      </c>
      <c r="U308"/>
      <c r="V308" s="41"/>
      <c r="W308" s="41"/>
      <c r="X308" s="41"/>
      <c r="Y308" s="41"/>
      <c r="Z308"/>
      <c r="AA308" s="1239"/>
      <c r="AB308" s="1239"/>
      <c r="AC308" s="1239"/>
      <c r="AD308" s="1239"/>
      <c r="AE308" s="1239"/>
      <c r="AF308" s="1239"/>
      <c r="AG308" s="1239"/>
      <c r="AH308" s="1239"/>
      <c r="AI308" s="1239"/>
      <c r="AJ308" s="1239"/>
      <c r="AK308" s="1239"/>
      <c r="AL308" s="10"/>
      <c r="AN308" s="281"/>
    </row>
    <row r="309" spans="2:40" s="4" customFormat="1" ht="12.75" customHeight="1">
      <c r="B309" s="41" t="s">
        <v>108</v>
      </c>
      <c r="C309" s="41"/>
      <c r="D309" s="41"/>
      <c r="E309" s="41"/>
      <c r="F309" s="41"/>
      <c r="G309" s="41"/>
      <c r="H309" s="1656"/>
      <c r="I309" s="1656"/>
      <c r="J309" s="1656"/>
      <c r="K309" s="1656"/>
      <c r="L309" s="1656"/>
      <c r="M309" s="1656"/>
      <c r="N309" s="1656"/>
      <c r="O309" s="1656"/>
      <c r="P309" s="1656"/>
      <c r="Q309" s="1656"/>
      <c r="R309" s="1656"/>
      <c r="S309" s="41"/>
      <c r="T309" s="41" t="s">
        <v>108</v>
      </c>
      <c r="U309" s="41"/>
      <c r="V309" s="41"/>
      <c r="W309" s="41"/>
      <c r="X309" s="41"/>
      <c r="Y309" s="41"/>
      <c r="Z309" s="12"/>
      <c r="AA309" s="1656"/>
      <c r="AB309" s="1656"/>
      <c r="AC309" s="1656"/>
      <c r="AD309" s="1656"/>
      <c r="AE309" s="1656"/>
      <c r="AF309" s="1656"/>
      <c r="AG309" s="1656"/>
      <c r="AH309" s="1656"/>
      <c r="AI309" s="1656"/>
      <c r="AJ309" s="1656"/>
      <c r="AK309" s="1656"/>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237"/>
      <c r="I311" s="1237"/>
      <c r="J311" s="1237"/>
      <c r="K311" s="1237"/>
      <c r="L311" s="1237"/>
      <c r="M311" s="1237"/>
      <c r="N311" s="1237"/>
      <c r="O311" s="1237"/>
      <c r="P311" s="1237"/>
      <c r="Q311" s="1237"/>
      <c r="R311" s="1237"/>
      <c r="S311"/>
      <c r="T311" s="41" t="s">
        <v>96</v>
      </c>
      <c r="U311"/>
      <c r="V311" s="41"/>
      <c r="W311" s="41"/>
      <c r="X311" s="41"/>
      <c r="Y311" s="41"/>
      <c r="Z311"/>
      <c r="AA311" s="1237"/>
      <c r="AB311" s="1237"/>
      <c r="AC311" s="1237"/>
      <c r="AD311" s="1237"/>
      <c r="AE311" s="1237"/>
      <c r="AF311" s="1237"/>
      <c r="AG311" s="1237"/>
      <c r="AH311" s="1237"/>
      <c r="AI311" s="1237"/>
      <c r="AJ311" s="1237"/>
      <c r="AK311" s="1237"/>
      <c r="AL311" s="10"/>
      <c r="AN311" s="281"/>
    </row>
    <row r="312" spans="2:40" s="4" customFormat="1" ht="12.75" customHeight="1">
      <c r="B312" s="41" t="s">
        <v>733</v>
      </c>
      <c r="C312" s="41"/>
      <c r="D312" s="41"/>
      <c r="E312" s="41"/>
      <c r="F312" s="41"/>
      <c r="G312"/>
      <c r="H312" s="1239"/>
      <c r="I312" s="1239"/>
      <c r="J312" s="1239"/>
      <c r="K312" s="1239"/>
      <c r="L312" s="1239"/>
      <c r="M312" s="1239"/>
      <c r="N312" s="1239"/>
      <c r="O312" s="1239"/>
      <c r="P312" s="1239"/>
      <c r="Q312" s="1239"/>
      <c r="R312" s="1239"/>
      <c r="S312"/>
      <c r="T312" s="41" t="s">
        <v>733</v>
      </c>
      <c r="U312"/>
      <c r="V312" s="41"/>
      <c r="W312" s="41"/>
      <c r="X312" s="41"/>
      <c r="Y312" s="41"/>
      <c r="Z312"/>
      <c r="AA312" s="1239"/>
      <c r="AB312" s="1239"/>
      <c r="AC312" s="1239"/>
      <c r="AD312" s="1239"/>
      <c r="AE312" s="1239"/>
      <c r="AF312" s="1239"/>
      <c r="AG312" s="1239"/>
      <c r="AH312" s="1239"/>
      <c r="AI312" s="1239"/>
      <c r="AJ312" s="1239"/>
      <c r="AK312" s="1239"/>
      <c r="AL312" s="10"/>
      <c r="AN312" s="281"/>
    </row>
    <row r="313" spans="2:40" s="4" customFormat="1" ht="12.75" customHeight="1">
      <c r="B313" s="41" t="s">
        <v>106</v>
      </c>
      <c r="C313" s="41"/>
      <c r="D313" s="41"/>
      <c r="E313" s="41"/>
      <c r="F313" s="41"/>
      <c r="G313"/>
      <c r="H313" s="1239"/>
      <c r="I313" s="1239"/>
      <c r="J313" s="1239"/>
      <c r="K313" s="1239"/>
      <c r="L313" s="1239"/>
      <c r="M313" s="1239"/>
      <c r="N313" s="1239"/>
      <c r="O313" s="1239"/>
      <c r="P313" s="1239"/>
      <c r="Q313" s="1239"/>
      <c r="R313" s="1239"/>
      <c r="S313"/>
      <c r="T313" s="41" t="s">
        <v>106</v>
      </c>
      <c r="U313"/>
      <c r="V313" s="41"/>
      <c r="W313" s="41"/>
      <c r="X313" s="41"/>
      <c r="Y313" s="41"/>
      <c r="Z313"/>
      <c r="AA313" s="1239"/>
      <c r="AB313" s="1239"/>
      <c r="AC313" s="1239"/>
      <c r="AD313" s="1239"/>
      <c r="AE313" s="1239"/>
      <c r="AF313" s="1239"/>
      <c r="AG313" s="1239"/>
      <c r="AH313" s="1239"/>
      <c r="AI313" s="1239"/>
      <c r="AJ313" s="1239"/>
      <c r="AK313" s="1239"/>
      <c r="AL313" s="10"/>
      <c r="AN313" s="281"/>
    </row>
    <row r="314" spans="2:40" s="4" customFormat="1" ht="12.75" customHeight="1">
      <c r="B314" s="41" t="s">
        <v>397</v>
      </c>
      <c r="C314" s="41"/>
      <c r="D314" s="41"/>
      <c r="E314" s="41"/>
      <c r="F314" s="41"/>
      <c r="G314"/>
      <c r="H314" s="1239"/>
      <c r="I314" s="1239"/>
      <c r="J314" s="1239"/>
      <c r="K314" s="1239"/>
      <c r="L314" s="1239"/>
      <c r="M314" s="1239"/>
      <c r="N314" s="1239"/>
      <c r="O314" s="1239"/>
      <c r="P314" s="1239"/>
      <c r="Q314" s="1239"/>
      <c r="R314" s="1239"/>
      <c r="S314"/>
      <c r="T314" s="41" t="s">
        <v>397</v>
      </c>
      <c r="U314"/>
      <c r="V314" s="41"/>
      <c r="W314" s="41"/>
      <c r="X314" s="41"/>
      <c r="Y314" s="41"/>
      <c r="Z314"/>
      <c r="AA314" s="1239"/>
      <c r="AB314" s="1239"/>
      <c r="AC314" s="1239"/>
      <c r="AD314" s="1239"/>
      <c r="AE314" s="1239"/>
      <c r="AF314" s="1239"/>
      <c r="AG314" s="1239"/>
      <c r="AH314" s="1239"/>
      <c r="AI314" s="1239"/>
      <c r="AJ314" s="1239"/>
      <c r="AK314" s="1239"/>
      <c r="AL314" s="10"/>
      <c r="AN314" s="281"/>
    </row>
    <row r="315" spans="2:40" s="4" customFormat="1" ht="12.75" customHeight="1">
      <c r="B315" s="41" t="s">
        <v>398</v>
      </c>
      <c r="C315" s="41"/>
      <c r="D315" s="41"/>
      <c r="E315" s="41"/>
      <c r="F315" s="41"/>
      <c r="G315" s="41"/>
      <c r="H315" s="1400"/>
      <c r="I315" s="1400"/>
      <c r="J315" s="1400"/>
      <c r="K315" s="1400"/>
      <c r="L315" s="1400"/>
      <c r="M315" s="1400"/>
      <c r="N315" s="5" t="s">
        <v>857</v>
      </c>
      <c r="O315" s="5"/>
      <c r="P315" s="1394"/>
      <c r="Q315" s="1394"/>
      <c r="R315" s="1394"/>
      <c r="S315" s="41"/>
      <c r="T315" s="41" t="s">
        <v>398</v>
      </c>
      <c r="U315"/>
      <c r="V315" s="41"/>
      <c r="W315" s="41"/>
      <c r="X315" s="41"/>
      <c r="Y315" s="41"/>
      <c r="Z315"/>
      <c r="AA315" s="1400"/>
      <c r="AB315" s="1400"/>
      <c r="AC315" s="1400"/>
      <c r="AD315" s="1400"/>
      <c r="AE315" s="1400"/>
      <c r="AF315" s="1400"/>
      <c r="AG315" s="5" t="s">
        <v>857</v>
      </c>
      <c r="AH315" s="5"/>
      <c r="AI315" s="1394"/>
      <c r="AJ315" s="1394"/>
      <c r="AK315" s="1394"/>
      <c r="AL315" s="10"/>
      <c r="AN315" s="281"/>
    </row>
    <row r="316" spans="2:40" s="4" customFormat="1" ht="12.75" customHeight="1">
      <c r="B316" s="41" t="s">
        <v>95</v>
      </c>
      <c r="C316" s="41"/>
      <c r="D316" s="41"/>
      <c r="E316" s="41"/>
      <c r="F316" s="41"/>
      <c r="G316" s="41"/>
      <c r="H316" s="1239"/>
      <c r="I316" s="1239"/>
      <c r="J316" s="1239"/>
      <c r="K316" s="1239"/>
      <c r="L316" s="1239"/>
      <c r="M316" s="1239"/>
      <c r="N316" s="1239"/>
      <c r="O316" s="1239"/>
      <c r="P316" s="1239"/>
      <c r="Q316" s="1239"/>
      <c r="R316" s="1239"/>
      <c r="S316" s="41"/>
      <c r="T316" s="41" t="s">
        <v>95</v>
      </c>
      <c r="U316"/>
      <c r="V316" s="41"/>
      <c r="W316" s="41"/>
      <c r="X316" s="41"/>
      <c r="Y316" s="41"/>
      <c r="Z316"/>
      <c r="AA316" s="1239"/>
      <c r="AB316" s="1239"/>
      <c r="AC316" s="1239"/>
      <c r="AD316" s="1239"/>
      <c r="AE316" s="1239"/>
      <c r="AF316" s="1239"/>
      <c r="AG316" s="1239"/>
      <c r="AH316" s="1239"/>
      <c r="AI316" s="1239"/>
      <c r="AJ316" s="1239"/>
      <c r="AK316" s="1239"/>
      <c r="AL316" s="10"/>
      <c r="AN316" s="281"/>
    </row>
    <row r="317" spans="2:40" s="4" customFormat="1" ht="12.75" customHeight="1">
      <c r="B317" s="41" t="s">
        <v>97</v>
      </c>
      <c r="C317" s="41"/>
      <c r="D317" s="41"/>
      <c r="E317" s="41"/>
      <c r="F317" s="41"/>
      <c r="G317" s="41"/>
      <c r="H317" s="1239"/>
      <c r="I317" s="1239"/>
      <c r="J317" s="1239"/>
      <c r="K317" s="1239"/>
      <c r="L317" s="1239"/>
      <c r="M317" s="1239"/>
      <c r="N317" s="1239"/>
      <c r="O317" s="1239"/>
      <c r="P317" s="1239"/>
      <c r="Q317" s="1239"/>
      <c r="R317" s="1239"/>
      <c r="S317" s="41"/>
      <c r="T317" s="41" t="s">
        <v>97</v>
      </c>
      <c r="U317"/>
      <c r="V317" s="41"/>
      <c r="W317" s="41"/>
      <c r="X317" s="41"/>
      <c r="Y317" s="41"/>
      <c r="Z317"/>
      <c r="AA317" s="1239"/>
      <c r="AB317" s="1239"/>
      <c r="AC317" s="1239"/>
      <c r="AD317" s="1239"/>
      <c r="AE317" s="1239"/>
      <c r="AF317" s="1239"/>
      <c r="AG317" s="1239"/>
      <c r="AH317" s="1239"/>
      <c r="AI317" s="1239"/>
      <c r="AJ317" s="1239"/>
      <c r="AK317" s="1239"/>
      <c r="AL317" s="10"/>
      <c r="AN317" s="281"/>
    </row>
    <row r="318" spans="2:40" s="4" customFormat="1" ht="12.75" customHeight="1">
      <c r="B318" s="41" t="s">
        <v>108</v>
      </c>
      <c r="C318" s="41"/>
      <c r="D318" s="41"/>
      <c r="E318" s="41"/>
      <c r="F318" s="41"/>
      <c r="G318" s="41"/>
      <c r="H318" s="1656"/>
      <c r="I318" s="1656"/>
      <c r="J318" s="1656"/>
      <c r="K318" s="1656"/>
      <c r="L318" s="1656"/>
      <c r="M318" s="1656"/>
      <c r="N318" s="1656"/>
      <c r="O318" s="1656"/>
      <c r="P318" s="1656"/>
      <c r="Q318" s="1656"/>
      <c r="R318" s="1656"/>
      <c r="S318" s="41"/>
      <c r="T318" s="41" t="s">
        <v>108</v>
      </c>
      <c r="U318" s="41"/>
      <c r="V318" s="41"/>
      <c r="W318" s="41"/>
      <c r="X318" s="41"/>
      <c r="Y318" s="41"/>
      <c r="Z318" s="12"/>
      <c r="AA318" s="1656"/>
      <c r="AB318" s="1656"/>
      <c r="AC318" s="1656"/>
      <c r="AD318" s="1656"/>
      <c r="AE318" s="1656"/>
      <c r="AF318" s="1656"/>
      <c r="AG318" s="1656"/>
      <c r="AH318" s="1656"/>
      <c r="AI318" s="1656"/>
      <c r="AJ318" s="1656"/>
      <c r="AK318" s="1656"/>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237"/>
      <c r="I320" s="1237"/>
      <c r="J320" s="1237"/>
      <c r="K320" s="1237"/>
      <c r="L320" s="1237"/>
      <c r="M320" s="1237"/>
      <c r="N320" s="1237"/>
      <c r="O320" s="1237"/>
      <c r="P320" s="1237"/>
      <c r="Q320" s="1237"/>
      <c r="R320" s="1237"/>
      <c r="S320"/>
      <c r="T320" s="41" t="s">
        <v>96</v>
      </c>
      <c r="U320"/>
      <c r="V320" s="41"/>
      <c r="W320" s="41"/>
      <c r="X320" s="41"/>
      <c r="Y320" s="41"/>
      <c r="Z320"/>
      <c r="AA320" s="1237"/>
      <c r="AB320" s="1237"/>
      <c r="AC320" s="1237"/>
      <c r="AD320" s="1237"/>
      <c r="AE320" s="1237"/>
      <c r="AF320" s="1237"/>
      <c r="AG320" s="1237"/>
      <c r="AH320" s="1237"/>
      <c r="AI320" s="1237"/>
      <c r="AJ320" s="1237"/>
      <c r="AK320" s="1237"/>
      <c r="AL320" s="41"/>
      <c r="AN320" s="281"/>
    </row>
    <row r="321" spans="1:76" s="4" customFormat="1" ht="12.75" customHeight="1">
      <c r="B321" s="41" t="s">
        <v>733</v>
      </c>
      <c r="C321" s="41"/>
      <c r="D321" s="41"/>
      <c r="E321" s="41"/>
      <c r="F321" s="41"/>
      <c r="G321"/>
      <c r="H321" s="1239"/>
      <c r="I321" s="1239"/>
      <c r="J321" s="1239"/>
      <c r="K321" s="1239"/>
      <c r="L321" s="1239"/>
      <c r="M321" s="1239"/>
      <c r="N321" s="1239"/>
      <c r="O321" s="1239"/>
      <c r="P321" s="1239"/>
      <c r="Q321" s="1239"/>
      <c r="R321" s="1239"/>
      <c r="S321"/>
      <c r="T321" s="41" t="s">
        <v>733</v>
      </c>
      <c r="U321"/>
      <c r="V321" s="41"/>
      <c r="W321" s="41"/>
      <c r="X321" s="41"/>
      <c r="Y321" s="41"/>
      <c r="Z321"/>
      <c r="AA321" s="1239"/>
      <c r="AB321" s="1239"/>
      <c r="AC321" s="1239"/>
      <c r="AD321" s="1239"/>
      <c r="AE321" s="1239"/>
      <c r="AF321" s="1239"/>
      <c r="AG321" s="1239"/>
      <c r="AH321" s="1239"/>
      <c r="AI321" s="1239"/>
      <c r="AJ321" s="1239"/>
      <c r="AK321" s="1239"/>
      <c r="AL321" s="41"/>
      <c r="AN321" s="281"/>
    </row>
    <row r="322" spans="1:76" s="4" customFormat="1" ht="18" customHeight="1">
      <c r="B322" s="41" t="s">
        <v>106</v>
      </c>
      <c r="C322" s="41"/>
      <c r="D322" s="41"/>
      <c r="E322" s="41"/>
      <c r="F322" s="41"/>
      <c r="G322"/>
      <c r="H322" s="1239"/>
      <c r="I322" s="1239"/>
      <c r="J322" s="1239"/>
      <c r="K322" s="1239"/>
      <c r="L322" s="1239"/>
      <c r="M322" s="1239"/>
      <c r="N322" s="1239"/>
      <c r="O322" s="1239"/>
      <c r="P322" s="1239"/>
      <c r="Q322" s="1239"/>
      <c r="R322" s="1239"/>
      <c r="S322"/>
      <c r="T322" s="41" t="s">
        <v>106</v>
      </c>
      <c r="U322"/>
      <c r="V322" s="41"/>
      <c r="W322" s="41"/>
      <c r="X322" s="41"/>
      <c r="Y322" s="41"/>
      <c r="Z322"/>
      <c r="AA322" s="1239"/>
      <c r="AB322" s="1239"/>
      <c r="AC322" s="1239"/>
      <c r="AD322" s="1239"/>
      <c r="AE322" s="1239"/>
      <c r="AF322" s="1239"/>
      <c r="AG322" s="1239"/>
      <c r="AH322" s="1239"/>
      <c r="AI322" s="1239"/>
      <c r="AJ322" s="1239"/>
      <c r="AK322" s="1239"/>
      <c r="AL322" s="41"/>
      <c r="AN322" s="281"/>
    </row>
    <row r="323" spans="1:76" s="4" customFormat="1" ht="12.75" customHeight="1">
      <c r="B323" s="41" t="s">
        <v>397</v>
      </c>
      <c r="C323" s="41"/>
      <c r="D323" s="41"/>
      <c r="E323" s="41"/>
      <c r="F323" s="41"/>
      <c r="G323"/>
      <c r="H323" s="1239"/>
      <c r="I323" s="1239"/>
      <c r="J323" s="1239"/>
      <c r="K323" s="1239"/>
      <c r="L323" s="1239"/>
      <c r="M323" s="1239"/>
      <c r="N323" s="1239"/>
      <c r="O323" s="1239"/>
      <c r="P323" s="1239"/>
      <c r="Q323" s="1239"/>
      <c r="R323" s="1239"/>
      <c r="S323"/>
      <c r="T323" s="41" t="s">
        <v>397</v>
      </c>
      <c r="U323"/>
      <c r="V323" s="41"/>
      <c r="W323" s="41"/>
      <c r="X323" s="41"/>
      <c r="Y323" s="41"/>
      <c r="Z323"/>
      <c r="AA323" s="1239"/>
      <c r="AB323" s="1239"/>
      <c r="AC323" s="1239"/>
      <c r="AD323" s="1239"/>
      <c r="AE323" s="1239"/>
      <c r="AF323" s="1239"/>
      <c r="AG323" s="1239"/>
      <c r="AH323" s="1239"/>
      <c r="AI323" s="1239"/>
      <c r="AJ323" s="1239"/>
      <c r="AK323" s="1239"/>
      <c r="AL323" s="41"/>
      <c r="AN323" s="281"/>
    </row>
    <row r="324" spans="1:76" s="4" customFormat="1" ht="12.75" customHeight="1">
      <c r="B324" s="41" t="s">
        <v>398</v>
      </c>
      <c r="C324" s="41"/>
      <c r="D324" s="41"/>
      <c r="E324" s="41"/>
      <c r="F324" s="41"/>
      <c r="G324" s="41"/>
      <c r="H324" s="1400"/>
      <c r="I324" s="1400"/>
      <c r="J324" s="1400"/>
      <c r="K324" s="1400"/>
      <c r="L324" s="1400"/>
      <c r="M324" s="1400"/>
      <c r="N324" s="5" t="s">
        <v>857</v>
      </c>
      <c r="O324" s="5"/>
      <c r="P324" s="1394"/>
      <c r="Q324" s="1394"/>
      <c r="R324" s="1394"/>
      <c r="S324" s="41"/>
      <c r="T324" s="41" t="s">
        <v>398</v>
      </c>
      <c r="U324"/>
      <c r="V324" s="41"/>
      <c r="W324" s="41"/>
      <c r="X324" s="41"/>
      <c r="Y324" s="41"/>
      <c r="Z324"/>
      <c r="AA324" s="1400"/>
      <c r="AB324" s="1400"/>
      <c r="AC324" s="1400"/>
      <c r="AD324" s="1400"/>
      <c r="AE324" s="1400"/>
      <c r="AF324" s="1400"/>
      <c r="AG324" s="5" t="s">
        <v>857</v>
      </c>
      <c r="AH324" s="5"/>
      <c r="AI324" s="1394"/>
      <c r="AJ324" s="1394"/>
      <c r="AK324" s="1394"/>
      <c r="AL324" s="41"/>
      <c r="AN324" s="281"/>
    </row>
    <row r="325" spans="1:76" s="4" customFormat="1" ht="12.75" customHeight="1">
      <c r="B325" s="41" t="s">
        <v>95</v>
      </c>
      <c r="C325" s="41"/>
      <c r="D325" s="41"/>
      <c r="E325" s="41"/>
      <c r="F325" s="41"/>
      <c r="G325" s="41"/>
      <c r="H325" s="1239"/>
      <c r="I325" s="1239"/>
      <c r="J325" s="1239"/>
      <c r="K325" s="1239"/>
      <c r="L325" s="1239"/>
      <c r="M325" s="1239"/>
      <c r="N325" s="1239"/>
      <c r="O325" s="1239"/>
      <c r="P325" s="1239"/>
      <c r="Q325" s="1239"/>
      <c r="R325" s="1239"/>
      <c r="S325" s="41"/>
      <c r="T325" s="41" t="s">
        <v>95</v>
      </c>
      <c r="U325"/>
      <c r="V325" s="41"/>
      <c r="W325" s="41"/>
      <c r="X325" s="41"/>
      <c r="Y325" s="41"/>
      <c r="Z325"/>
      <c r="AA325" s="1239"/>
      <c r="AB325" s="1239"/>
      <c r="AC325" s="1239"/>
      <c r="AD325" s="1239"/>
      <c r="AE325" s="1239"/>
      <c r="AF325" s="1239"/>
      <c r="AG325" s="1239"/>
      <c r="AH325" s="1239"/>
      <c r="AI325" s="1239"/>
      <c r="AJ325" s="1239"/>
      <c r="AK325" s="1239"/>
      <c r="AL325" s="41"/>
      <c r="AN325" s="281"/>
    </row>
    <row r="326" spans="1:76" s="4" customFormat="1" ht="12.75" customHeight="1">
      <c r="B326" s="41" t="s">
        <v>97</v>
      </c>
      <c r="C326" s="41"/>
      <c r="D326" s="41"/>
      <c r="E326" s="41"/>
      <c r="F326" s="41"/>
      <c r="G326" s="41"/>
      <c r="H326" s="1239"/>
      <c r="I326" s="1239"/>
      <c r="J326" s="1239"/>
      <c r="K326" s="1239"/>
      <c r="L326" s="1239"/>
      <c r="M326" s="1239"/>
      <c r="N326" s="1239"/>
      <c r="O326" s="1239"/>
      <c r="P326" s="1239"/>
      <c r="Q326" s="1239"/>
      <c r="R326" s="1239"/>
      <c r="S326" s="41"/>
      <c r="T326" s="41" t="s">
        <v>97</v>
      </c>
      <c r="U326"/>
      <c r="V326" s="41"/>
      <c r="W326" s="41"/>
      <c r="X326" s="41"/>
      <c r="Y326" s="41"/>
      <c r="Z326"/>
      <c r="AA326" s="1239"/>
      <c r="AB326" s="1239"/>
      <c r="AC326" s="1239"/>
      <c r="AD326" s="1239"/>
      <c r="AE326" s="1239"/>
      <c r="AF326" s="1239"/>
      <c r="AG326" s="1239"/>
      <c r="AH326" s="1239"/>
      <c r="AI326" s="1239"/>
      <c r="AJ326" s="1239"/>
      <c r="AK326" s="1239"/>
      <c r="AL326" s="41"/>
      <c r="AN326" s="281"/>
    </row>
    <row r="327" spans="1:76" s="4" customFormat="1" ht="12.75" customHeight="1">
      <c r="B327" s="41" t="s">
        <v>108</v>
      </c>
      <c r="C327" s="41"/>
      <c r="D327" s="41"/>
      <c r="E327" s="41"/>
      <c r="F327" s="41"/>
      <c r="G327" s="41"/>
      <c r="H327" s="1656"/>
      <c r="I327" s="1656"/>
      <c r="J327" s="1656"/>
      <c r="K327" s="1656"/>
      <c r="L327" s="1656"/>
      <c r="M327" s="1656"/>
      <c r="N327" s="1656"/>
      <c r="O327" s="1656"/>
      <c r="P327" s="1656"/>
      <c r="Q327" s="1656"/>
      <c r="R327" s="1656"/>
      <c r="S327" s="41"/>
      <c r="T327" s="41" t="s">
        <v>108</v>
      </c>
      <c r="U327" s="41"/>
      <c r="V327" s="41"/>
      <c r="W327" s="41"/>
      <c r="X327" s="41"/>
      <c r="Y327" s="41"/>
      <c r="Z327" s="12"/>
      <c r="AA327" s="1656"/>
      <c r="AB327" s="1656"/>
      <c r="AC327" s="1656"/>
      <c r="AD327" s="1656"/>
      <c r="AE327" s="1656"/>
      <c r="AF327" s="1656"/>
      <c r="AG327" s="1656"/>
      <c r="AH327" s="1656"/>
      <c r="AI327" s="1656"/>
      <c r="AJ327" s="1656"/>
      <c r="AK327" s="1656"/>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789" t="s">
        <v>387</v>
      </c>
      <c r="AF330" s="1789"/>
      <c r="AG330" s="1789"/>
      <c r="AH330" s="1789"/>
      <c r="AI330" s="1789"/>
      <c r="AJ330" s="1789"/>
      <c r="AK330" s="1789"/>
      <c r="AL330" s="3"/>
      <c r="AM330" s="833"/>
      <c r="AN330" s="3"/>
    </row>
    <row r="331" spans="1:76" s="4" customFormat="1" ht="12.75" customHeight="1">
      <c r="A331" s="3"/>
      <c r="B331" s="5"/>
      <c r="C331" s="1694" t="s">
        <v>1916</v>
      </c>
      <c r="D331" s="1694"/>
      <c r="E331" s="1694"/>
      <c r="F331" s="1694"/>
      <c r="G331" s="1694"/>
      <c r="H331" s="1694"/>
      <c r="I331" s="1694"/>
      <c r="J331" s="1694"/>
      <c r="K331" s="1694"/>
      <c r="L331" s="1694"/>
      <c r="M331" s="1694"/>
      <c r="N331" s="1694"/>
      <c r="O331" s="1694"/>
      <c r="P331" s="1694"/>
      <c r="Q331" s="1694"/>
      <c r="R331" s="1694"/>
      <c r="S331" s="1694"/>
      <c r="T331" s="1694"/>
      <c r="U331" s="1694"/>
      <c r="V331" s="1694"/>
      <c r="W331" s="1694"/>
      <c r="X331" s="1694"/>
      <c r="Y331" s="1694"/>
      <c r="Z331" s="1694"/>
      <c r="AA331" s="1694"/>
      <c r="AB331" s="1694"/>
      <c r="AC331" s="1694"/>
      <c r="AD331" s="1694"/>
      <c r="AE331" s="1694"/>
      <c r="AF331" s="1694"/>
      <c r="AG331" s="1694"/>
      <c r="AH331" s="1694"/>
      <c r="AI331" s="1694"/>
      <c r="AJ331" s="1694"/>
      <c r="AM331" s="834"/>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4"/>
      <c r="D332" s="1694"/>
      <c r="E332" s="1694"/>
      <c r="F332" s="1694"/>
      <c r="G332" s="1694"/>
      <c r="H332" s="1694"/>
      <c r="I332" s="1694"/>
      <c r="J332" s="1694"/>
      <c r="K332" s="1694"/>
      <c r="L332" s="1694"/>
      <c r="M332" s="1694"/>
      <c r="N332" s="1694"/>
      <c r="O332" s="1694"/>
      <c r="P332" s="1694"/>
      <c r="Q332" s="1694"/>
      <c r="R332" s="1694"/>
      <c r="S332" s="1694"/>
      <c r="T332" s="1694"/>
      <c r="U332" s="1694"/>
      <c r="V332" s="1694"/>
      <c r="W332" s="1694"/>
      <c r="X332" s="1694"/>
      <c r="Y332" s="1694"/>
      <c r="Z332" s="1694"/>
      <c r="AA332" s="1694"/>
      <c r="AB332" s="1694"/>
      <c r="AC332" s="1694"/>
      <c r="AD332" s="1694"/>
      <c r="AE332" s="1694"/>
      <c r="AF332" s="1694"/>
      <c r="AG332" s="1694"/>
      <c r="AH332" s="1694"/>
      <c r="AI332" s="1694"/>
      <c r="AJ332" s="1694"/>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4"/>
      <c r="D333" s="1694"/>
      <c r="E333" s="1694"/>
      <c r="F333" s="1694"/>
      <c r="G333" s="1694"/>
      <c r="H333" s="1694"/>
      <c r="I333" s="1694"/>
      <c r="J333" s="1694"/>
      <c r="K333" s="1694"/>
      <c r="L333" s="1694"/>
      <c r="M333" s="1694"/>
      <c r="N333" s="1694"/>
      <c r="O333" s="1694"/>
      <c r="P333" s="1694"/>
      <c r="Q333" s="1694"/>
      <c r="R333" s="1694"/>
      <c r="S333" s="1694"/>
      <c r="T333" s="1694"/>
      <c r="U333" s="1694"/>
      <c r="V333" s="1694"/>
      <c r="W333" s="1694"/>
      <c r="X333" s="1694"/>
      <c r="Y333" s="1694"/>
      <c r="Z333" s="1694"/>
      <c r="AA333" s="1694"/>
      <c r="AB333" s="1694"/>
      <c r="AC333" s="1694"/>
      <c r="AD333" s="1694"/>
      <c r="AE333" s="1694"/>
      <c r="AF333" s="1694"/>
      <c r="AG333" s="1694"/>
      <c r="AH333" s="1694"/>
      <c r="AI333" s="1694"/>
      <c r="AJ333" s="1694"/>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4"/>
      <c r="D334" s="1694"/>
      <c r="E334" s="1694"/>
      <c r="F334" s="1694"/>
      <c r="G334" s="1694"/>
      <c r="H334" s="1694"/>
      <c r="I334" s="1694"/>
      <c r="J334" s="1694"/>
      <c r="K334" s="1694"/>
      <c r="L334" s="1694"/>
      <c r="M334" s="1694"/>
      <c r="N334" s="1694"/>
      <c r="O334" s="1694"/>
      <c r="P334" s="1694"/>
      <c r="Q334" s="1694"/>
      <c r="R334" s="1694"/>
      <c r="S334" s="1694"/>
      <c r="T334" s="1694"/>
      <c r="U334" s="1694"/>
      <c r="V334" s="1694"/>
      <c r="W334" s="1694"/>
      <c r="X334" s="1694"/>
      <c r="Y334" s="1694"/>
      <c r="Z334" s="1694"/>
      <c r="AA334" s="1694"/>
      <c r="AB334" s="1694"/>
      <c r="AC334" s="1694"/>
      <c r="AD334" s="1694"/>
      <c r="AE334" s="1694"/>
      <c r="AF334" s="1694"/>
      <c r="AG334" s="1694"/>
      <c r="AH334" s="1694"/>
      <c r="AI334" s="1694"/>
      <c r="AJ334" s="1694"/>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4"/>
      <c r="D335" s="1694"/>
      <c r="E335" s="1694"/>
      <c r="F335" s="1694"/>
      <c r="G335" s="1694"/>
      <c r="H335" s="1694"/>
      <c r="I335" s="1694"/>
      <c r="J335" s="1694"/>
      <c r="K335" s="1694"/>
      <c r="L335" s="1694"/>
      <c r="M335" s="1694"/>
      <c r="N335" s="1694"/>
      <c r="O335" s="1694"/>
      <c r="P335" s="1694"/>
      <c r="Q335" s="1694"/>
      <c r="R335" s="1694"/>
      <c r="S335" s="1694"/>
      <c r="T335" s="1694"/>
      <c r="U335" s="1694"/>
      <c r="V335" s="1694"/>
      <c r="W335" s="1694"/>
      <c r="X335" s="1694"/>
      <c r="Y335" s="1694"/>
      <c r="Z335" s="1694"/>
      <c r="AA335" s="1694"/>
      <c r="AB335" s="1694"/>
      <c r="AC335" s="1694"/>
      <c r="AD335" s="1694"/>
      <c r="AE335" s="1694"/>
      <c r="AF335" s="1694"/>
      <c r="AG335" s="1694"/>
      <c r="AH335" s="1694"/>
      <c r="AI335" s="1694"/>
      <c r="AJ335" s="1694"/>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4"/>
      <c r="D336" s="1694"/>
      <c r="E336" s="1694"/>
      <c r="F336" s="1694"/>
      <c r="G336" s="1694"/>
      <c r="H336" s="1694"/>
      <c r="I336" s="1694"/>
      <c r="J336" s="1694"/>
      <c r="K336" s="1694"/>
      <c r="L336" s="1694"/>
      <c r="M336" s="1694"/>
      <c r="N336" s="1694"/>
      <c r="O336" s="1694"/>
      <c r="P336" s="1694"/>
      <c r="Q336" s="1694"/>
      <c r="R336" s="1694"/>
      <c r="S336" s="1694"/>
      <c r="T336" s="1694"/>
      <c r="U336" s="1694"/>
      <c r="V336" s="1694"/>
      <c r="W336" s="1694"/>
      <c r="X336" s="1694"/>
      <c r="Y336" s="1694"/>
      <c r="Z336" s="1694"/>
      <c r="AA336" s="1694"/>
      <c r="AB336" s="1694"/>
      <c r="AC336" s="1694"/>
      <c r="AD336" s="1694"/>
      <c r="AE336" s="1694"/>
      <c r="AF336" s="1694"/>
      <c r="AG336" s="1694"/>
      <c r="AH336" s="1694"/>
      <c r="AI336" s="1694"/>
      <c r="AJ336" s="1694"/>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5" customHeight="1">
      <c r="A337" s="27"/>
      <c r="B337" s="26"/>
      <c r="C337" s="1694"/>
      <c r="D337" s="1694"/>
      <c r="E337" s="1694"/>
      <c r="F337" s="1694"/>
      <c r="G337" s="1694"/>
      <c r="H337" s="1694"/>
      <c r="I337" s="1694"/>
      <c r="J337" s="1694"/>
      <c r="K337" s="1694"/>
      <c r="L337" s="1694"/>
      <c r="M337" s="1694"/>
      <c r="N337" s="1694"/>
      <c r="O337" s="1694"/>
      <c r="P337" s="1694"/>
      <c r="Q337" s="1694"/>
      <c r="R337" s="1694"/>
      <c r="S337" s="1694"/>
      <c r="T337" s="1694"/>
      <c r="U337" s="1694"/>
      <c r="V337" s="1694"/>
      <c r="W337" s="1694"/>
      <c r="X337" s="1694"/>
      <c r="Y337" s="1694"/>
      <c r="Z337" s="1694"/>
      <c r="AA337" s="1694"/>
      <c r="AB337" s="1694"/>
      <c r="AC337" s="1694"/>
      <c r="AD337" s="1694"/>
      <c r="AE337" s="1694"/>
      <c r="AF337" s="1694"/>
      <c r="AG337" s="1694"/>
      <c r="AH337" s="1694"/>
      <c r="AI337" s="1694"/>
      <c r="AJ337" s="1694"/>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5" customHeight="1">
      <c r="A338" s="27"/>
      <c r="B338" s="26"/>
      <c r="C338" s="1694"/>
      <c r="D338" s="1694"/>
      <c r="E338" s="1694"/>
      <c r="F338" s="1694"/>
      <c r="G338" s="1694"/>
      <c r="H338" s="1694"/>
      <c r="I338" s="1694"/>
      <c r="J338" s="1694"/>
      <c r="K338" s="1694"/>
      <c r="L338" s="1694"/>
      <c r="M338" s="1694"/>
      <c r="N338" s="1694"/>
      <c r="O338" s="1694"/>
      <c r="P338" s="1694"/>
      <c r="Q338" s="1694"/>
      <c r="R338" s="1694"/>
      <c r="S338" s="1694"/>
      <c r="T338" s="1694"/>
      <c r="U338" s="1694"/>
      <c r="V338" s="1694"/>
      <c r="W338" s="1694"/>
      <c r="X338" s="1694"/>
      <c r="Y338" s="1694"/>
      <c r="Z338" s="1694"/>
      <c r="AA338" s="1694"/>
      <c r="AB338" s="1694"/>
      <c r="AC338" s="1694"/>
      <c r="AD338" s="1694"/>
      <c r="AE338" s="1694"/>
      <c r="AF338" s="1694"/>
      <c r="AG338" s="1694"/>
      <c r="AH338" s="1694"/>
      <c r="AI338" s="1694"/>
      <c r="AJ338" s="1694"/>
      <c r="AK338" s="27"/>
      <c r="AL338" s="27"/>
      <c r="AM338" s="27"/>
      <c r="AN338" s="281"/>
      <c r="AO338" s="185"/>
    </row>
    <row r="339" spans="1:76" s="4" customFormat="1" ht="12.75" customHeight="1">
      <c r="A339" s="27"/>
      <c r="B339" s="26"/>
      <c r="C339" s="1694" t="s">
        <v>1917</v>
      </c>
      <c r="D339" s="1694"/>
      <c r="E339" s="1694"/>
      <c r="F339" s="1694"/>
      <c r="G339" s="1694"/>
      <c r="H339" s="1694"/>
      <c r="I339" s="1694"/>
      <c r="J339" s="1694"/>
      <c r="K339" s="1694"/>
      <c r="L339" s="1694"/>
      <c r="M339" s="1694"/>
      <c r="N339" s="1694"/>
      <c r="O339" s="1694"/>
      <c r="P339" s="1694"/>
      <c r="Q339" s="1694"/>
      <c r="R339" s="1694"/>
      <c r="S339" s="1694"/>
      <c r="T339" s="1694"/>
      <c r="U339" s="1694"/>
      <c r="V339" s="1694"/>
      <c r="W339" s="1694"/>
      <c r="X339" s="1694"/>
      <c r="Y339" s="1694"/>
      <c r="Z339" s="1694"/>
      <c r="AA339" s="1694"/>
      <c r="AB339" s="1694"/>
      <c r="AC339" s="1694"/>
      <c r="AD339" s="1694"/>
      <c r="AE339" s="1694"/>
      <c r="AF339" s="1694"/>
      <c r="AG339" s="1694"/>
      <c r="AH339" s="1694"/>
      <c r="AI339" s="1694"/>
      <c r="AJ339" s="1694"/>
      <c r="AK339" s="27"/>
      <c r="AL339" s="27"/>
      <c r="AM339" s="27"/>
      <c r="AN339" s="281"/>
    </row>
    <row r="340" spans="1:76" s="4" customFormat="1" ht="12.75" customHeight="1">
      <c r="A340" s="27"/>
      <c r="B340" s="26"/>
      <c r="C340" s="1694"/>
      <c r="D340" s="1694"/>
      <c r="E340" s="1694"/>
      <c r="F340" s="1694"/>
      <c r="G340" s="1694"/>
      <c r="H340" s="1694"/>
      <c r="I340" s="1694"/>
      <c r="J340" s="1694"/>
      <c r="K340" s="1694"/>
      <c r="L340" s="1694"/>
      <c r="M340" s="1694"/>
      <c r="N340" s="1694"/>
      <c r="O340" s="1694"/>
      <c r="P340" s="1694"/>
      <c r="Q340" s="1694"/>
      <c r="R340" s="1694"/>
      <c r="S340" s="1694"/>
      <c r="T340" s="1694"/>
      <c r="U340" s="1694"/>
      <c r="V340" s="1694"/>
      <c r="W340" s="1694"/>
      <c r="X340" s="1694"/>
      <c r="Y340" s="1694"/>
      <c r="Z340" s="1694"/>
      <c r="AA340" s="1694"/>
      <c r="AB340" s="1694"/>
      <c r="AC340" s="1694"/>
      <c r="AD340" s="1694"/>
      <c r="AE340" s="1694"/>
      <c r="AF340" s="1694"/>
      <c r="AG340" s="1694"/>
      <c r="AH340" s="1694"/>
      <c r="AI340" s="1694"/>
      <c r="AJ340" s="1694"/>
      <c r="AK340" s="27"/>
      <c r="AL340" s="27"/>
      <c r="AM340" s="27"/>
      <c r="AN340" s="281"/>
    </row>
    <row r="341" spans="1:76" s="4" customFormat="1" ht="12.75" customHeight="1">
      <c r="A341" s="27"/>
      <c r="B341" s="26"/>
      <c r="C341" s="1694"/>
      <c r="D341" s="1694"/>
      <c r="E341" s="1694"/>
      <c r="F341" s="1694"/>
      <c r="G341" s="1694"/>
      <c r="H341" s="1694"/>
      <c r="I341" s="1694"/>
      <c r="J341" s="1694"/>
      <c r="K341" s="1694"/>
      <c r="L341" s="1694"/>
      <c r="M341" s="1694"/>
      <c r="N341" s="1694"/>
      <c r="O341" s="1694"/>
      <c r="P341" s="1694"/>
      <c r="Q341" s="1694"/>
      <c r="R341" s="1694"/>
      <c r="S341" s="1694"/>
      <c r="T341" s="1694"/>
      <c r="U341" s="1694"/>
      <c r="V341" s="1694"/>
      <c r="W341" s="1694"/>
      <c r="X341" s="1694"/>
      <c r="Y341" s="1694"/>
      <c r="Z341" s="1694"/>
      <c r="AA341" s="1694"/>
      <c r="AB341" s="1694"/>
      <c r="AC341" s="1694"/>
      <c r="AD341" s="1694"/>
      <c r="AE341" s="1694"/>
      <c r="AF341" s="1694"/>
      <c r="AG341" s="1694"/>
      <c r="AH341" s="1694"/>
      <c r="AI341" s="1694"/>
      <c r="AJ341" s="1694"/>
      <c r="AK341" s="27"/>
      <c r="AL341" s="27"/>
      <c r="AM341" s="27"/>
      <c r="AN341" s="281"/>
      <c r="AQ341"/>
    </row>
    <row r="342" spans="1:76" s="4" customFormat="1" ht="12.75" customHeight="1">
      <c r="A342" s="27"/>
      <c r="B342" s="26"/>
      <c r="C342" s="1694"/>
      <c r="D342" s="1694"/>
      <c r="E342" s="1694"/>
      <c r="F342" s="1694"/>
      <c r="G342" s="1694"/>
      <c r="H342" s="1694"/>
      <c r="I342" s="1694"/>
      <c r="J342" s="1694"/>
      <c r="K342" s="1694"/>
      <c r="L342" s="1694"/>
      <c r="M342" s="1694"/>
      <c r="N342" s="1694"/>
      <c r="O342" s="1694"/>
      <c r="P342" s="1694"/>
      <c r="Q342" s="1694"/>
      <c r="R342" s="1694"/>
      <c r="S342" s="1694"/>
      <c r="T342" s="1694"/>
      <c r="U342" s="1694"/>
      <c r="V342" s="1694"/>
      <c r="W342" s="1694"/>
      <c r="X342" s="1694"/>
      <c r="Y342" s="1694"/>
      <c r="Z342" s="1694"/>
      <c r="AA342" s="1694"/>
      <c r="AB342" s="1694"/>
      <c r="AC342" s="1694"/>
      <c r="AD342" s="1694"/>
      <c r="AE342" s="1694"/>
      <c r="AF342" s="1694"/>
      <c r="AG342" s="1694"/>
      <c r="AH342" s="1694"/>
      <c r="AI342" s="1694"/>
      <c r="AJ342" s="1694"/>
      <c r="AK342" s="27"/>
      <c r="AL342" s="27"/>
      <c r="AM342" s="27"/>
      <c r="AN342" s="281"/>
      <c r="AQ342"/>
    </row>
    <row r="343" spans="1:76" s="4" customFormat="1" ht="12.45" customHeight="1">
      <c r="A343" s="27"/>
      <c r="B343" s="26"/>
      <c r="C343" s="1694"/>
      <c r="D343" s="1694"/>
      <c r="E343" s="1694"/>
      <c r="F343" s="1694"/>
      <c r="G343" s="1694"/>
      <c r="H343" s="1694"/>
      <c r="I343" s="1694"/>
      <c r="J343" s="1694"/>
      <c r="K343" s="1694"/>
      <c r="L343" s="1694"/>
      <c r="M343" s="1694"/>
      <c r="N343" s="1694"/>
      <c r="O343" s="1694"/>
      <c r="P343" s="1694"/>
      <c r="Q343" s="1694"/>
      <c r="R343" s="1694"/>
      <c r="S343" s="1694"/>
      <c r="T343" s="1694"/>
      <c r="U343" s="1694"/>
      <c r="V343" s="1694"/>
      <c r="W343" s="1694"/>
      <c r="X343" s="1694"/>
      <c r="Y343" s="1694"/>
      <c r="Z343" s="1694"/>
      <c r="AA343" s="1694"/>
      <c r="AB343" s="1694"/>
      <c r="AC343" s="1694"/>
      <c r="AD343" s="1694"/>
      <c r="AE343" s="1694"/>
      <c r="AF343" s="1694"/>
      <c r="AG343" s="1694"/>
      <c r="AH343" s="1694"/>
      <c r="AI343" s="1694"/>
      <c r="AJ343" s="1694"/>
      <c r="AK343" s="27"/>
      <c r="AL343" s="27"/>
      <c r="AM343" s="27"/>
      <c r="AN343" s="281"/>
      <c r="AQ343"/>
      <c r="AR343"/>
    </row>
    <row r="344" spans="1:76" s="4" customFormat="1" ht="12.75" customHeight="1">
      <c r="A344" s="27"/>
      <c r="B344" s="26"/>
      <c r="C344" s="1694" t="s">
        <v>1918</v>
      </c>
      <c r="D344" s="1694"/>
      <c r="E344" s="1694"/>
      <c r="F344" s="1694"/>
      <c r="G344" s="1694"/>
      <c r="H344" s="1694"/>
      <c r="I344" s="1694"/>
      <c r="J344" s="1694"/>
      <c r="K344" s="1694"/>
      <c r="L344" s="1694"/>
      <c r="M344" s="1694"/>
      <c r="N344" s="1694"/>
      <c r="O344" s="1694"/>
      <c r="P344" s="1694"/>
      <c r="Q344" s="1694"/>
      <c r="R344" s="1694"/>
      <c r="S344" s="1694"/>
      <c r="T344" s="1694"/>
      <c r="U344" s="1694"/>
      <c r="V344" s="1694"/>
      <c r="W344" s="1694"/>
      <c r="X344" s="1694"/>
      <c r="Y344" s="1694"/>
      <c r="Z344" s="1694"/>
      <c r="AA344" s="1694"/>
      <c r="AB344" s="1694"/>
      <c r="AC344" s="1694"/>
      <c r="AD344" s="1694"/>
      <c r="AE344" s="1694"/>
      <c r="AF344" s="1694"/>
      <c r="AG344" s="1694"/>
      <c r="AH344" s="1694"/>
      <c r="AI344" s="1694"/>
      <c r="AJ344" s="1694"/>
      <c r="AK344" s="27"/>
      <c r="AL344" s="27"/>
      <c r="AM344" s="27"/>
      <c r="AN344" s="281"/>
      <c r="AQ344"/>
      <c r="AR344"/>
    </row>
    <row r="345" spans="1:76" s="4" customFormat="1" ht="12.75" customHeight="1">
      <c r="A345" s="27"/>
      <c r="B345" s="26"/>
      <c r="C345" s="1694"/>
      <c r="D345" s="1694"/>
      <c r="E345" s="1694"/>
      <c r="F345" s="1694"/>
      <c r="G345" s="1694"/>
      <c r="H345" s="1694"/>
      <c r="I345" s="1694"/>
      <c r="J345" s="1694"/>
      <c r="K345" s="1694"/>
      <c r="L345" s="1694"/>
      <c r="M345" s="1694"/>
      <c r="N345" s="1694"/>
      <c r="O345" s="1694"/>
      <c r="P345" s="1694"/>
      <c r="Q345" s="1694"/>
      <c r="R345" s="1694"/>
      <c r="S345" s="1694"/>
      <c r="T345" s="1694"/>
      <c r="U345" s="1694"/>
      <c r="V345" s="1694"/>
      <c r="W345" s="1694"/>
      <c r="X345" s="1694"/>
      <c r="Y345" s="1694"/>
      <c r="Z345" s="1694"/>
      <c r="AA345" s="1694"/>
      <c r="AB345" s="1694"/>
      <c r="AC345" s="1694"/>
      <c r="AD345" s="1694"/>
      <c r="AE345" s="1694"/>
      <c r="AF345" s="1694"/>
      <c r="AG345" s="1694"/>
      <c r="AH345" s="1694"/>
      <c r="AI345" s="1694"/>
      <c r="AJ345" s="1694"/>
      <c r="AK345" s="27"/>
      <c r="AL345" s="27"/>
      <c r="AM345" s="27"/>
      <c r="AN345" s="281"/>
      <c r="AR345"/>
    </row>
    <row r="346" spans="1:76" s="4" customFormat="1" ht="12.75" customHeight="1">
      <c r="A346" s="27"/>
      <c r="B346" s="26"/>
      <c r="C346" s="1694"/>
      <c r="D346" s="1694"/>
      <c r="E346" s="1694"/>
      <c r="F346" s="1694"/>
      <c r="G346" s="1694"/>
      <c r="H346" s="1694"/>
      <c r="I346" s="1694"/>
      <c r="J346" s="1694"/>
      <c r="K346" s="1694"/>
      <c r="L346" s="1694"/>
      <c r="M346" s="1694"/>
      <c r="N346" s="1694"/>
      <c r="O346" s="1694"/>
      <c r="P346" s="1694"/>
      <c r="Q346" s="1694"/>
      <c r="R346" s="1694"/>
      <c r="S346" s="1694"/>
      <c r="T346" s="1694"/>
      <c r="U346" s="1694"/>
      <c r="V346" s="1694"/>
      <c r="W346" s="1694"/>
      <c r="X346" s="1694"/>
      <c r="Y346" s="1694"/>
      <c r="Z346" s="1694"/>
      <c r="AA346" s="1694"/>
      <c r="AB346" s="1694"/>
      <c r="AC346" s="1694"/>
      <c r="AD346" s="1694"/>
      <c r="AE346" s="1694"/>
      <c r="AF346" s="1694"/>
      <c r="AG346" s="1694"/>
      <c r="AH346" s="1694"/>
      <c r="AI346" s="1694"/>
      <c r="AJ346" s="1694"/>
      <c r="AK346" s="27"/>
      <c r="AL346" s="27"/>
      <c r="AM346" s="27"/>
      <c r="AN346" s="281"/>
      <c r="AR346"/>
    </row>
    <row r="347" spans="1:76" s="4" customFormat="1" ht="12.75" customHeight="1">
      <c r="A347" s="27"/>
      <c r="B347" s="26"/>
      <c r="C347" s="1694" t="s">
        <v>1919</v>
      </c>
      <c r="D347" s="1694"/>
      <c r="E347" s="1694"/>
      <c r="F347" s="1694"/>
      <c r="G347" s="1694"/>
      <c r="H347" s="1694"/>
      <c r="I347" s="1694"/>
      <c r="J347" s="1694"/>
      <c r="K347" s="1694"/>
      <c r="L347" s="1694"/>
      <c r="M347" s="1694"/>
      <c r="N347" s="1694"/>
      <c r="O347" s="1694"/>
      <c r="P347" s="1694"/>
      <c r="Q347" s="1694"/>
      <c r="R347" s="1694"/>
      <c r="S347" s="1694"/>
      <c r="T347" s="1694"/>
      <c r="U347" s="1694"/>
      <c r="V347" s="1694"/>
      <c r="W347" s="1694"/>
      <c r="X347" s="1694"/>
      <c r="Y347" s="1694"/>
      <c r="Z347" s="1694"/>
      <c r="AA347" s="1694"/>
      <c r="AB347" s="1694"/>
      <c r="AC347" s="1694"/>
      <c r="AD347" s="1694"/>
      <c r="AE347" s="1694"/>
      <c r="AF347" s="1694"/>
      <c r="AG347" s="1694"/>
      <c r="AH347" s="1694"/>
      <c r="AI347" s="1694"/>
      <c r="AJ347" s="1694"/>
      <c r="AK347" s="27"/>
      <c r="AL347" s="27"/>
      <c r="AM347" s="27"/>
      <c r="AN347" s="281"/>
      <c r="AQ347"/>
      <c r="AR347"/>
    </row>
    <row r="348" spans="1:76" s="4" customFormat="1" ht="12.75" customHeight="1">
      <c r="A348" s="27"/>
      <c r="B348" s="26"/>
      <c r="C348" s="1694"/>
      <c r="D348" s="1694"/>
      <c r="E348" s="1694"/>
      <c r="F348" s="1694"/>
      <c r="G348" s="1694"/>
      <c r="H348" s="1694"/>
      <c r="I348" s="1694"/>
      <c r="J348" s="1694"/>
      <c r="K348" s="1694"/>
      <c r="L348" s="1694"/>
      <c r="M348" s="1694"/>
      <c r="N348" s="1694"/>
      <c r="O348" s="1694"/>
      <c r="P348" s="1694"/>
      <c r="Q348" s="1694"/>
      <c r="R348" s="1694"/>
      <c r="S348" s="1694"/>
      <c r="T348" s="1694"/>
      <c r="U348" s="1694"/>
      <c r="V348" s="1694"/>
      <c r="W348" s="1694"/>
      <c r="X348" s="1694"/>
      <c r="Y348" s="1694"/>
      <c r="Z348" s="1694"/>
      <c r="AA348" s="1694"/>
      <c r="AB348" s="1694"/>
      <c r="AC348" s="1694"/>
      <c r="AD348" s="1694"/>
      <c r="AE348" s="1694"/>
      <c r="AF348" s="1694"/>
      <c r="AG348" s="1694"/>
      <c r="AH348" s="1694"/>
      <c r="AI348" s="1694"/>
      <c r="AJ348" s="1694"/>
      <c r="AK348" s="27"/>
      <c r="AL348" s="27"/>
      <c r="AM348" s="27"/>
      <c r="AN348" s="281"/>
      <c r="AQ348"/>
      <c r="AR348"/>
    </row>
    <row r="349" spans="1:76" s="4" customFormat="1" ht="13.2" customHeight="1">
      <c r="A349" s="27"/>
      <c r="B349" s="26"/>
      <c r="C349" s="1694"/>
      <c r="D349" s="1694"/>
      <c r="E349" s="1694"/>
      <c r="F349" s="1694"/>
      <c r="G349" s="1694"/>
      <c r="H349" s="1694"/>
      <c r="I349" s="1694"/>
      <c r="J349" s="1694"/>
      <c r="K349" s="1694"/>
      <c r="L349" s="1694"/>
      <c r="M349" s="1694"/>
      <c r="N349" s="1694"/>
      <c r="O349" s="1694"/>
      <c r="P349" s="1694"/>
      <c r="Q349" s="1694"/>
      <c r="R349" s="1694"/>
      <c r="S349" s="1694"/>
      <c r="T349" s="1694"/>
      <c r="U349" s="1694"/>
      <c r="V349" s="1694"/>
      <c r="W349" s="1694"/>
      <c r="X349" s="1694"/>
      <c r="Y349" s="1694"/>
      <c r="Z349" s="1694"/>
      <c r="AA349" s="1694"/>
      <c r="AB349" s="1694"/>
      <c r="AC349" s="1694"/>
      <c r="AD349" s="1694"/>
      <c r="AE349" s="1694"/>
      <c r="AF349" s="1694"/>
      <c r="AG349" s="1694"/>
      <c r="AH349" s="1694"/>
      <c r="AI349" s="1694"/>
      <c r="AJ349" s="1694"/>
      <c r="AK349" s="27"/>
      <c r="AL349" s="27"/>
      <c r="AM349" s="27"/>
      <c r="AN349" s="281"/>
      <c r="AQ349"/>
      <c r="AR349"/>
    </row>
    <row r="350" spans="1:76" s="4" customFormat="1" ht="12.75" customHeight="1">
      <c r="A350" s="27"/>
      <c r="B350" s="26"/>
      <c r="C350" s="1694"/>
      <c r="D350" s="1694"/>
      <c r="E350" s="1694"/>
      <c r="F350" s="1694"/>
      <c r="G350" s="1694"/>
      <c r="H350" s="1694"/>
      <c r="I350" s="1694"/>
      <c r="J350" s="1694"/>
      <c r="K350" s="1694"/>
      <c r="L350" s="1694"/>
      <c r="M350" s="1694"/>
      <c r="N350" s="1694"/>
      <c r="O350" s="1694"/>
      <c r="P350" s="1694"/>
      <c r="Q350" s="1694"/>
      <c r="R350" s="1694"/>
      <c r="S350" s="1694"/>
      <c r="T350" s="1694"/>
      <c r="U350" s="1694"/>
      <c r="V350" s="1694"/>
      <c r="W350" s="1694"/>
      <c r="X350" s="1694"/>
      <c r="Y350" s="1694"/>
      <c r="Z350" s="1694"/>
      <c r="AA350" s="1694"/>
      <c r="AB350" s="1694"/>
      <c r="AC350" s="1694"/>
      <c r="AD350" s="1694"/>
      <c r="AE350" s="1694"/>
      <c r="AF350" s="1694"/>
      <c r="AG350" s="1694"/>
      <c r="AH350" s="1694"/>
      <c r="AI350" s="1694"/>
      <c r="AJ350" s="1694"/>
      <c r="AK350" s="27"/>
      <c r="AL350" s="27"/>
      <c r="AM350" s="27"/>
      <c r="AN350" s="281"/>
      <c r="AO350" s="170"/>
      <c r="AP350" s="170"/>
      <c r="AQ350"/>
    </row>
    <row r="351" spans="1:76" s="4" customFormat="1" ht="11.85" customHeight="1">
      <c r="A351" s="27"/>
      <c r="B351" s="26"/>
      <c r="C351" s="1694"/>
      <c r="D351" s="1694"/>
      <c r="E351" s="1694"/>
      <c r="F351" s="1694"/>
      <c r="G351" s="1694"/>
      <c r="H351" s="1694"/>
      <c r="I351" s="1694"/>
      <c r="J351" s="1694"/>
      <c r="K351" s="1694"/>
      <c r="L351" s="1694"/>
      <c r="M351" s="1694"/>
      <c r="N351" s="1694"/>
      <c r="O351" s="1694"/>
      <c r="P351" s="1694"/>
      <c r="Q351" s="1694"/>
      <c r="R351" s="1694"/>
      <c r="S351" s="1694"/>
      <c r="T351" s="1694"/>
      <c r="U351" s="1694"/>
      <c r="V351" s="1694"/>
      <c r="W351" s="1694"/>
      <c r="X351" s="1694"/>
      <c r="Y351" s="1694"/>
      <c r="Z351" s="1694"/>
      <c r="AA351" s="1694"/>
      <c r="AB351" s="1694"/>
      <c r="AC351" s="1694"/>
      <c r="AD351" s="1694"/>
      <c r="AE351" s="1694"/>
      <c r="AF351" s="1694"/>
      <c r="AG351" s="1694"/>
      <c r="AH351" s="1694"/>
      <c r="AI351" s="1694"/>
      <c r="AJ351" s="1694"/>
      <c r="AK351" s="27"/>
      <c r="AL351" s="27"/>
      <c r="AM351" s="27"/>
      <c r="AN351" s="281"/>
      <c r="AO351" s="695" t="s">
        <v>942</v>
      </c>
      <c r="AP351" s="71">
        <f>IF(C376="Yes",5,0)</f>
        <v>5</v>
      </c>
      <c r="AS351" s="3" t="s">
        <v>1850</v>
      </c>
    </row>
    <row r="352" spans="1:76" s="4" customFormat="1" ht="12.75" customHeight="1">
      <c r="A352" s="27"/>
      <c r="B352" s="26"/>
      <c r="C352" s="1694"/>
      <c r="D352" s="1694"/>
      <c r="E352" s="1694"/>
      <c r="F352" s="1694"/>
      <c r="G352" s="1694"/>
      <c r="H352" s="1694"/>
      <c r="I352" s="1694"/>
      <c r="J352" s="1694"/>
      <c r="K352" s="1694"/>
      <c r="L352" s="1694"/>
      <c r="M352" s="1694"/>
      <c r="N352" s="1694"/>
      <c r="O352" s="1694"/>
      <c r="P352" s="1694"/>
      <c r="Q352" s="1694"/>
      <c r="R352" s="1694"/>
      <c r="S352" s="1694"/>
      <c r="T352" s="1694"/>
      <c r="U352" s="1694"/>
      <c r="V352" s="1694"/>
      <c r="W352" s="1694"/>
      <c r="X352" s="1694"/>
      <c r="Y352" s="1694"/>
      <c r="Z352" s="1694"/>
      <c r="AA352" s="1694"/>
      <c r="AB352" s="1694"/>
      <c r="AC352" s="1694"/>
      <c r="AD352" s="1694"/>
      <c r="AE352" s="1694"/>
      <c r="AF352" s="1694"/>
      <c r="AG352" s="1694"/>
      <c r="AH352" s="1694"/>
      <c r="AI352" s="1694"/>
      <c r="AJ352" s="1694"/>
      <c r="AK352" s="27"/>
      <c r="AL352" s="27"/>
      <c r="AM352" s="27"/>
      <c r="AN352" s="281"/>
      <c r="AO352" s="695"/>
      <c r="AP352" s="71"/>
      <c r="AS352" s="1682">
        <f>IF(AQ365=0,AQ378,AQ365)</f>
        <v>10</v>
      </c>
      <c r="AT352" s="1682"/>
    </row>
    <row r="353" spans="1:46" s="4" customFormat="1" ht="12.75" customHeight="1">
      <c r="A353" s="27"/>
      <c r="B353" s="26"/>
      <c r="C353" s="1694"/>
      <c r="D353" s="1694"/>
      <c r="E353" s="1694"/>
      <c r="F353" s="1694"/>
      <c r="G353" s="1694"/>
      <c r="H353" s="1694"/>
      <c r="I353" s="1694"/>
      <c r="J353" s="1694"/>
      <c r="K353" s="1694"/>
      <c r="L353" s="1694"/>
      <c r="M353" s="1694"/>
      <c r="N353" s="1694"/>
      <c r="O353" s="1694"/>
      <c r="P353" s="1694"/>
      <c r="Q353" s="1694"/>
      <c r="R353" s="1694"/>
      <c r="S353" s="1694"/>
      <c r="T353" s="1694"/>
      <c r="U353" s="1694"/>
      <c r="V353" s="1694"/>
      <c r="W353" s="1694"/>
      <c r="X353" s="1694"/>
      <c r="Y353" s="1694"/>
      <c r="Z353" s="1694"/>
      <c r="AA353" s="1694"/>
      <c r="AB353" s="1694"/>
      <c r="AC353" s="1694"/>
      <c r="AD353" s="1694"/>
      <c r="AE353" s="1694"/>
      <c r="AF353" s="1694"/>
      <c r="AG353" s="1694"/>
      <c r="AH353" s="1694"/>
      <c r="AI353" s="1694"/>
      <c r="AJ353" s="1694"/>
      <c r="AK353" s="27"/>
      <c r="AL353" s="27"/>
      <c r="AM353" s="27"/>
      <c r="AN353" s="281"/>
      <c r="AO353" s="695" t="s">
        <v>943</v>
      </c>
      <c r="AP353" s="71">
        <f>IF(C386="Yes",5,0)</f>
        <v>0</v>
      </c>
      <c r="AS353" s="3" t="s">
        <v>1883</v>
      </c>
    </row>
    <row r="354" spans="1:46" s="4" customFormat="1" ht="12.75" customHeight="1">
      <c r="A354" s="27"/>
      <c r="B354" s="26"/>
      <c r="C354" s="1694"/>
      <c r="D354" s="1694"/>
      <c r="E354" s="1694"/>
      <c r="F354" s="1694"/>
      <c r="G354" s="1694"/>
      <c r="H354" s="1694"/>
      <c r="I354" s="1694"/>
      <c r="J354" s="1694"/>
      <c r="K354" s="1694"/>
      <c r="L354" s="1694"/>
      <c r="M354" s="1694"/>
      <c r="N354" s="1694"/>
      <c r="O354" s="1694"/>
      <c r="P354" s="1694"/>
      <c r="Q354" s="1694"/>
      <c r="R354" s="1694"/>
      <c r="S354" s="1694"/>
      <c r="T354" s="1694"/>
      <c r="U354" s="1694"/>
      <c r="V354" s="1694"/>
      <c r="W354" s="1694"/>
      <c r="X354" s="1694"/>
      <c r="Y354" s="1694"/>
      <c r="Z354" s="1694"/>
      <c r="AA354" s="1694"/>
      <c r="AB354" s="1694"/>
      <c r="AC354" s="1694"/>
      <c r="AD354" s="1694"/>
      <c r="AE354" s="1694"/>
      <c r="AF354" s="1694"/>
      <c r="AG354" s="1694"/>
      <c r="AH354" s="1694"/>
      <c r="AI354" s="1694"/>
      <c r="AJ354" s="1694"/>
      <c r="AK354" s="27"/>
      <c r="AL354" s="27"/>
      <c r="AM354" s="27"/>
      <c r="AN354" s="281"/>
      <c r="AO354" s="695"/>
      <c r="AP354" s="71"/>
      <c r="AS354" s="1682">
        <f>IF(AND(AQ365&gt;0,AQ378&gt;0),(AQ365+AQ378)/2,0)</f>
        <v>10</v>
      </c>
      <c r="AT354" s="1682"/>
    </row>
    <row r="355" spans="1:46" s="4" customFormat="1" ht="12.75" customHeight="1">
      <c r="A355" s="27"/>
      <c r="B355" s="26"/>
      <c r="C355" s="1694"/>
      <c r="D355" s="1694"/>
      <c r="E355" s="1694"/>
      <c r="F355" s="1694"/>
      <c r="G355" s="1694"/>
      <c r="H355" s="1694"/>
      <c r="I355" s="1694"/>
      <c r="J355" s="1694"/>
      <c r="K355" s="1694"/>
      <c r="L355" s="1694"/>
      <c r="M355" s="1694"/>
      <c r="N355" s="1694"/>
      <c r="O355" s="1694"/>
      <c r="P355" s="1694"/>
      <c r="Q355" s="1694"/>
      <c r="R355" s="1694"/>
      <c r="S355" s="1694"/>
      <c r="T355" s="1694"/>
      <c r="U355" s="1694"/>
      <c r="V355" s="1694"/>
      <c r="W355" s="1694"/>
      <c r="X355" s="1694"/>
      <c r="Y355" s="1694"/>
      <c r="Z355" s="1694"/>
      <c r="AA355" s="1694"/>
      <c r="AB355" s="1694"/>
      <c r="AC355" s="1694"/>
      <c r="AD355" s="1694"/>
      <c r="AE355" s="1694"/>
      <c r="AF355" s="1694"/>
      <c r="AG355" s="1694"/>
      <c r="AH355" s="1694"/>
      <c r="AI355" s="1694"/>
      <c r="AJ355" s="1694"/>
      <c r="AK355" s="27"/>
      <c r="AL355" s="27"/>
      <c r="AM355" s="27"/>
      <c r="AN355" s="281"/>
      <c r="AO355" s="695" t="s">
        <v>949</v>
      </c>
      <c r="AP355" s="71">
        <f>IF(C396="Yes",7,0)</f>
        <v>0</v>
      </c>
    </row>
    <row r="356" spans="1:46" s="4" customFormat="1" ht="12.75" customHeight="1">
      <c r="A356" s="27"/>
      <c r="B356" s="26"/>
      <c r="C356" s="1694" t="s">
        <v>1920</v>
      </c>
      <c r="D356" s="1694"/>
      <c r="E356" s="1694"/>
      <c r="F356" s="1694"/>
      <c r="G356" s="1694"/>
      <c r="H356" s="1694"/>
      <c r="I356" s="1694"/>
      <c r="J356" s="1694"/>
      <c r="K356" s="1694"/>
      <c r="L356" s="1694"/>
      <c r="M356" s="1694"/>
      <c r="N356" s="1694"/>
      <c r="O356" s="1694"/>
      <c r="P356" s="1694"/>
      <c r="Q356" s="1694"/>
      <c r="R356" s="1694"/>
      <c r="S356" s="1694"/>
      <c r="T356" s="1694"/>
      <c r="U356" s="1694"/>
      <c r="V356" s="1694"/>
      <c r="W356" s="1694"/>
      <c r="X356" s="1694"/>
      <c r="Y356" s="1694"/>
      <c r="Z356" s="1694"/>
      <c r="AA356" s="1694"/>
      <c r="AB356" s="1694"/>
      <c r="AC356" s="1694"/>
      <c r="AD356" s="1694"/>
      <c r="AE356" s="1694"/>
      <c r="AF356" s="1694"/>
      <c r="AG356" s="1694"/>
      <c r="AH356" s="1694"/>
      <c r="AI356" s="1694"/>
      <c r="AJ356" s="1694"/>
      <c r="AK356" s="27"/>
      <c r="AL356" s="27"/>
      <c r="AM356" s="27"/>
      <c r="AN356" s="281"/>
      <c r="AO356" s="281"/>
      <c r="AP356" s="71">
        <f>IF(C398="Yes",5,0)</f>
        <v>5</v>
      </c>
    </row>
    <row r="357" spans="1:46" s="4" customFormat="1" ht="12.75" customHeight="1">
      <c r="A357" s="27"/>
      <c r="B357" s="26"/>
      <c r="C357" s="1694"/>
      <c r="D357" s="1694"/>
      <c r="E357" s="1694"/>
      <c r="F357" s="1694"/>
      <c r="G357" s="1694"/>
      <c r="H357" s="1694"/>
      <c r="I357" s="1694"/>
      <c r="J357" s="1694"/>
      <c r="K357" s="1694"/>
      <c r="L357" s="1694"/>
      <c r="M357" s="1694"/>
      <c r="N357" s="1694"/>
      <c r="O357" s="1694"/>
      <c r="P357" s="1694"/>
      <c r="Q357" s="1694"/>
      <c r="R357" s="1694"/>
      <c r="S357" s="1694"/>
      <c r="T357" s="1694"/>
      <c r="U357" s="1694"/>
      <c r="V357" s="1694"/>
      <c r="W357" s="1694"/>
      <c r="X357" s="1694"/>
      <c r="Y357" s="1694"/>
      <c r="Z357" s="1694"/>
      <c r="AA357" s="1694"/>
      <c r="AB357" s="1694"/>
      <c r="AC357" s="1694"/>
      <c r="AD357" s="1694"/>
      <c r="AE357" s="1694"/>
      <c r="AF357" s="1694"/>
      <c r="AG357" s="1694"/>
      <c r="AH357" s="1694"/>
      <c r="AI357" s="1694"/>
      <c r="AJ357" s="1694"/>
      <c r="AK357" s="27"/>
      <c r="AL357" s="27"/>
      <c r="AM357" s="27"/>
      <c r="AN357" s="281"/>
      <c r="AO357" s="281"/>
      <c r="AP357" s="71"/>
    </row>
    <row r="358" spans="1:46" s="4" customFormat="1" ht="12.75" customHeight="1">
      <c r="A358" s="27"/>
      <c r="B358" s="26"/>
      <c r="C358" s="1694"/>
      <c r="D358" s="1694"/>
      <c r="E358" s="1694"/>
      <c r="F358" s="1694"/>
      <c r="G358" s="1694"/>
      <c r="H358" s="1694"/>
      <c r="I358" s="1694"/>
      <c r="J358" s="1694"/>
      <c r="K358" s="1694"/>
      <c r="L358" s="1694"/>
      <c r="M358" s="1694"/>
      <c r="N358" s="1694"/>
      <c r="O358" s="1694"/>
      <c r="P358" s="1694"/>
      <c r="Q358" s="1694"/>
      <c r="R358" s="1694"/>
      <c r="S358" s="1694"/>
      <c r="T358" s="1694"/>
      <c r="U358" s="1694"/>
      <c r="V358" s="1694"/>
      <c r="W358" s="1694"/>
      <c r="X358" s="1694"/>
      <c r="Y358" s="1694"/>
      <c r="Z358" s="1694"/>
      <c r="AA358" s="1694"/>
      <c r="AB358" s="1694"/>
      <c r="AC358" s="1694"/>
      <c r="AD358" s="1694"/>
      <c r="AE358" s="1694"/>
      <c r="AF358" s="1694"/>
      <c r="AG358" s="1694"/>
      <c r="AH358" s="1694"/>
      <c r="AI358" s="1694"/>
      <c r="AJ358" s="1694"/>
      <c r="AK358" s="27"/>
      <c r="AL358" s="27"/>
      <c r="AM358" s="27"/>
      <c r="AN358" s="281"/>
      <c r="AO358" s="695" t="s">
        <v>458</v>
      </c>
      <c r="AP358" s="71">
        <f>IF(C406="Yes",5,0)</f>
        <v>0</v>
      </c>
    </row>
    <row r="359" spans="1:46" s="4" customFormat="1" ht="11.85" customHeight="1">
      <c r="A359" s="27"/>
      <c r="B359" s="26"/>
      <c r="C359" s="1694"/>
      <c r="D359" s="1694"/>
      <c r="E359" s="1694"/>
      <c r="F359" s="1694"/>
      <c r="G359" s="1694"/>
      <c r="H359" s="1694"/>
      <c r="I359" s="1694"/>
      <c r="J359" s="1694"/>
      <c r="K359" s="1694"/>
      <c r="L359" s="1694"/>
      <c r="M359" s="1694"/>
      <c r="N359" s="1694"/>
      <c r="O359" s="1694"/>
      <c r="P359" s="1694"/>
      <c r="Q359" s="1694"/>
      <c r="R359" s="1694"/>
      <c r="S359" s="1694"/>
      <c r="T359" s="1694"/>
      <c r="U359" s="1694"/>
      <c r="V359" s="1694"/>
      <c r="W359" s="1694"/>
      <c r="X359" s="1694"/>
      <c r="Y359" s="1694"/>
      <c r="Z359" s="1694"/>
      <c r="AA359" s="1694"/>
      <c r="AB359" s="1694"/>
      <c r="AC359" s="1694"/>
      <c r="AD359" s="1694"/>
      <c r="AE359" s="1694"/>
      <c r="AF359" s="1694"/>
      <c r="AG359" s="1694"/>
      <c r="AH359" s="1694"/>
      <c r="AI359" s="1694"/>
      <c r="AJ359" s="1694"/>
      <c r="AK359" s="27"/>
      <c r="AL359" s="27"/>
      <c r="AM359" s="27"/>
      <c r="AN359" s="281"/>
      <c r="AO359" s="281"/>
      <c r="AP359" s="71">
        <f>IF(C408="Yes",3,0)</f>
        <v>0</v>
      </c>
    </row>
    <row r="360" spans="1:46" s="4" customFormat="1" ht="12.45" customHeight="1">
      <c r="A360" s="27"/>
      <c r="B360" s="26"/>
      <c r="C360" s="1694"/>
      <c r="D360" s="1694"/>
      <c r="E360" s="1694"/>
      <c r="F360" s="1694"/>
      <c r="G360" s="1694"/>
      <c r="H360" s="1694"/>
      <c r="I360" s="1694"/>
      <c r="J360" s="1694"/>
      <c r="K360" s="1694"/>
      <c r="L360" s="1694"/>
      <c r="M360" s="1694"/>
      <c r="N360" s="1694"/>
      <c r="O360" s="1694"/>
      <c r="P360" s="1694"/>
      <c r="Q360" s="1694"/>
      <c r="R360" s="1694"/>
      <c r="S360" s="1694"/>
      <c r="T360" s="1694"/>
      <c r="U360" s="1694"/>
      <c r="V360" s="1694"/>
      <c r="W360" s="1694"/>
      <c r="X360" s="1694"/>
      <c r="Y360" s="1694"/>
      <c r="Z360" s="1694"/>
      <c r="AA360" s="1694"/>
      <c r="AB360" s="1694"/>
      <c r="AC360" s="1694"/>
      <c r="AD360" s="1694"/>
      <c r="AE360" s="1694"/>
      <c r="AF360" s="1694"/>
      <c r="AG360" s="1694"/>
      <c r="AH360" s="1694"/>
      <c r="AI360" s="1694"/>
      <c r="AJ360" s="1694"/>
      <c r="AK360" s="27"/>
      <c r="AL360" s="27"/>
      <c r="AM360" s="27"/>
      <c r="AN360" s="281"/>
      <c r="AO360" s="281"/>
      <c r="AP360" s="71"/>
    </row>
    <row r="361" spans="1:46" s="4" customFormat="1" ht="12.75" customHeight="1">
      <c r="A361" s="27"/>
      <c r="B361" s="26"/>
      <c r="C361" s="1694"/>
      <c r="D361" s="1694"/>
      <c r="E361" s="1694"/>
      <c r="F361" s="1694"/>
      <c r="G361" s="1694"/>
      <c r="H361" s="1694"/>
      <c r="I361" s="1694"/>
      <c r="J361" s="1694"/>
      <c r="K361" s="1694"/>
      <c r="L361" s="1694"/>
      <c r="M361" s="1694"/>
      <c r="N361" s="1694"/>
      <c r="O361" s="1694"/>
      <c r="P361" s="1694"/>
      <c r="Q361" s="1694"/>
      <c r="R361" s="1694"/>
      <c r="S361" s="1694"/>
      <c r="T361" s="1694"/>
      <c r="U361" s="1694"/>
      <c r="V361" s="1694"/>
      <c r="W361" s="1694"/>
      <c r="X361" s="1694"/>
      <c r="Y361" s="1694"/>
      <c r="Z361" s="1694"/>
      <c r="AA361" s="1694"/>
      <c r="AB361" s="1694"/>
      <c r="AC361" s="1694"/>
      <c r="AD361" s="1694"/>
      <c r="AE361" s="1694"/>
      <c r="AF361" s="1694"/>
      <c r="AG361" s="1694"/>
      <c r="AH361" s="1694"/>
      <c r="AI361" s="1694"/>
      <c r="AJ361" s="1694"/>
      <c r="AK361" s="27"/>
      <c r="AL361" s="27"/>
      <c r="AM361" s="27"/>
      <c r="AN361" s="281"/>
      <c r="AO361" s="695" t="s">
        <v>181</v>
      </c>
      <c r="AP361" s="71">
        <f>IF(C411="Yes",5,0)</f>
        <v>0</v>
      </c>
    </row>
    <row r="362" spans="1:46" s="4" customFormat="1" ht="12.75" customHeight="1">
      <c r="A362" s="27"/>
      <c r="B362" s="26"/>
      <c r="C362" s="1694"/>
      <c r="D362" s="1694"/>
      <c r="E362" s="1694"/>
      <c r="F362" s="1694"/>
      <c r="G362" s="1694"/>
      <c r="H362" s="1694"/>
      <c r="I362" s="1694"/>
      <c r="J362" s="1694"/>
      <c r="K362" s="1694"/>
      <c r="L362" s="1694"/>
      <c r="M362" s="1694"/>
      <c r="N362" s="1694"/>
      <c r="O362" s="1694"/>
      <c r="P362" s="1694"/>
      <c r="Q362" s="1694"/>
      <c r="R362" s="1694"/>
      <c r="S362" s="1694"/>
      <c r="T362" s="1694"/>
      <c r="U362" s="1694"/>
      <c r="V362" s="1694"/>
      <c r="W362" s="1694"/>
      <c r="X362" s="1694"/>
      <c r="Y362" s="1694"/>
      <c r="Z362" s="1694"/>
      <c r="AA362" s="1694"/>
      <c r="AB362" s="1694"/>
      <c r="AC362" s="1694"/>
      <c r="AD362" s="1694"/>
      <c r="AE362" s="1694"/>
      <c r="AF362" s="1694"/>
      <c r="AG362" s="1694"/>
      <c r="AH362" s="1694"/>
      <c r="AI362" s="1694"/>
      <c r="AJ362" s="1694"/>
      <c r="AK362" s="27"/>
      <c r="AL362" s="27"/>
      <c r="AM362" s="27"/>
      <c r="AN362" s="281"/>
      <c r="AO362" s="695" t="s">
        <v>461</v>
      </c>
      <c r="AP362" s="71">
        <f>IF(C420="Yes",5,0)</f>
        <v>0</v>
      </c>
    </row>
    <row r="363" spans="1:46" s="4" customFormat="1" ht="12.75" customHeight="1">
      <c r="A363" s="27"/>
      <c r="B363" s="26"/>
      <c r="C363" s="1694" t="s">
        <v>1921</v>
      </c>
      <c r="D363" s="1694"/>
      <c r="E363" s="1694"/>
      <c r="F363" s="1694"/>
      <c r="G363" s="1694"/>
      <c r="H363" s="1694"/>
      <c r="I363" s="1694"/>
      <c r="J363" s="1694"/>
      <c r="K363" s="1694"/>
      <c r="L363" s="1694"/>
      <c r="M363" s="1694"/>
      <c r="N363" s="1694"/>
      <c r="O363" s="1694"/>
      <c r="P363" s="1694"/>
      <c r="Q363" s="1694"/>
      <c r="R363" s="1694"/>
      <c r="S363" s="1694"/>
      <c r="T363" s="1694"/>
      <c r="U363" s="1694"/>
      <c r="V363" s="1694"/>
      <c r="W363" s="1694"/>
      <c r="X363" s="1694"/>
      <c r="Y363" s="1694"/>
      <c r="Z363" s="1694"/>
      <c r="AA363" s="1694"/>
      <c r="AB363" s="1694"/>
      <c r="AC363" s="1694"/>
      <c r="AD363" s="1694"/>
      <c r="AE363" s="1694"/>
      <c r="AF363" s="1694"/>
      <c r="AG363" s="1694"/>
      <c r="AH363" s="1694"/>
      <c r="AI363" s="1694"/>
      <c r="AJ363" s="1694"/>
      <c r="AK363" s="27"/>
      <c r="AL363" s="27"/>
      <c r="AM363" s="27"/>
      <c r="AN363" s="281"/>
      <c r="AO363" s="281"/>
      <c r="AP363" s="71">
        <f>IF(C422="Yes",3,0)</f>
        <v>0</v>
      </c>
    </row>
    <row r="364" spans="1:46" s="4" customFormat="1" ht="12.75" customHeight="1">
      <c r="A364" s="27"/>
      <c r="B364" s="26"/>
      <c r="C364" s="1694"/>
      <c r="D364" s="1694"/>
      <c r="E364" s="1694"/>
      <c r="F364" s="1694"/>
      <c r="G364" s="1694"/>
      <c r="H364" s="1694"/>
      <c r="I364" s="1694"/>
      <c r="J364" s="1694"/>
      <c r="K364" s="1694"/>
      <c r="L364" s="1694"/>
      <c r="M364" s="1694"/>
      <c r="N364" s="1694"/>
      <c r="O364" s="1694"/>
      <c r="P364" s="1694"/>
      <c r="Q364" s="1694"/>
      <c r="R364" s="1694"/>
      <c r="S364" s="1694"/>
      <c r="T364" s="1694"/>
      <c r="U364" s="1694"/>
      <c r="V364" s="1694"/>
      <c r="W364" s="1694"/>
      <c r="X364" s="1694"/>
      <c r="Y364" s="1694"/>
      <c r="Z364" s="1694"/>
      <c r="AA364" s="1694"/>
      <c r="AB364" s="1694"/>
      <c r="AC364" s="1694"/>
      <c r="AD364" s="1694"/>
      <c r="AE364" s="1694"/>
      <c r="AF364" s="1694"/>
      <c r="AG364" s="1694"/>
      <c r="AH364" s="1694"/>
      <c r="AI364" s="1694"/>
      <c r="AJ364" s="1694"/>
      <c r="AK364" s="27"/>
      <c r="AL364" s="27"/>
      <c r="AM364" s="27"/>
      <c r="AN364" s="281"/>
      <c r="AO364" s="696"/>
      <c r="AP364" s="55"/>
    </row>
    <row r="365" spans="1:46" s="4" customFormat="1" ht="68.099999999999994" customHeight="1">
      <c r="A365" s="27"/>
      <c r="B365" s="26"/>
      <c r="C365" s="1694"/>
      <c r="D365" s="1694"/>
      <c r="E365" s="1694"/>
      <c r="F365" s="1694"/>
      <c r="G365" s="1694"/>
      <c r="H365" s="1694"/>
      <c r="I365" s="1694"/>
      <c r="J365" s="1694"/>
      <c r="K365" s="1694"/>
      <c r="L365" s="1694"/>
      <c r="M365" s="1694"/>
      <c r="N365" s="1694"/>
      <c r="O365" s="1694"/>
      <c r="P365" s="1694"/>
      <c r="Q365" s="1694"/>
      <c r="R365" s="1694"/>
      <c r="S365" s="1694"/>
      <c r="T365" s="1694"/>
      <c r="U365" s="1694"/>
      <c r="V365" s="1694"/>
      <c r="W365" s="1694"/>
      <c r="X365" s="1694"/>
      <c r="Y365" s="1694"/>
      <c r="Z365" s="1694"/>
      <c r="AA365" s="1694"/>
      <c r="AB365" s="1694"/>
      <c r="AC365" s="1694"/>
      <c r="AD365" s="1694"/>
      <c r="AE365" s="1694"/>
      <c r="AF365" s="1694"/>
      <c r="AG365" s="1694"/>
      <c r="AH365" s="1694"/>
      <c r="AI365" s="1694"/>
      <c r="AJ365" s="1694"/>
      <c r="AK365" s="27"/>
      <c r="AL365" s="27"/>
      <c r="AM365" s="27"/>
      <c r="AN365" s="281"/>
      <c r="AO365" s="697" t="s">
        <v>644</v>
      </c>
      <c r="AP365" s="168">
        <f>SUM(AP351:AP364)</f>
        <v>10</v>
      </c>
      <c r="AQ365" s="1189">
        <f>IF(AP365&gt;0,AP365,0)</f>
        <v>10</v>
      </c>
      <c r="AR365" s="1189"/>
    </row>
    <row r="366" spans="1:46" s="4" customFormat="1" ht="12.45" customHeight="1">
      <c r="A366" s="27"/>
      <c r="B366" s="26"/>
      <c r="C366" s="4" t="s">
        <v>1556</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840">
        <f>Application!CQ636-U368</f>
        <v>45</v>
      </c>
      <c r="V367" s="1840"/>
      <c r="W367" s="1840"/>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841">
        <f>Application!AG720</f>
        <v>18</v>
      </c>
      <c r="V368" s="1841"/>
      <c r="W368" s="1841"/>
      <c r="X368" s="170"/>
      <c r="Y368" s="170"/>
      <c r="Z368" s="170"/>
      <c r="AA368" s="172"/>
      <c r="AC368" s="277"/>
      <c r="AD368" s="277"/>
      <c r="AE368" s="27"/>
      <c r="AF368" s="27"/>
      <c r="AG368" s="27"/>
      <c r="AH368" s="27"/>
      <c r="AI368" s="27"/>
      <c r="AJ368" s="27"/>
      <c r="AK368" s="27"/>
      <c r="AL368" s="27"/>
      <c r="AM368" s="27"/>
      <c r="AN368" s="281"/>
      <c r="AO368" s="695" t="s">
        <v>777</v>
      </c>
      <c r="AP368" s="71">
        <f>IF(C441="Yes",5,0)</f>
        <v>5</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5</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72" t="s">
        <v>1859</v>
      </c>
      <c r="G372" s="1672"/>
      <c r="H372" s="1672"/>
      <c r="I372" s="1672"/>
      <c r="J372" s="1672"/>
      <c r="K372" s="1672"/>
      <c r="L372" s="1672"/>
      <c r="M372" s="1672"/>
      <c r="N372" s="1672"/>
      <c r="O372" s="1672"/>
      <c r="P372" s="1672"/>
      <c r="Q372" s="1672"/>
      <c r="R372" s="1672"/>
      <c r="S372" s="1672"/>
      <c r="T372" s="1672"/>
      <c r="U372" s="1672"/>
      <c r="V372" s="1672"/>
      <c r="W372" s="1672"/>
      <c r="X372" s="1672"/>
      <c r="Y372" s="1672"/>
      <c r="Z372" s="1672"/>
      <c r="AA372" s="1672"/>
      <c r="AB372" s="1672"/>
      <c r="AC372" s="1672"/>
      <c r="AD372" s="1672"/>
      <c r="AE372" s="1672"/>
      <c r="AF372" s="1672"/>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3"/>
      <c r="G373" s="1633"/>
      <c r="H373" s="1633"/>
      <c r="I373" s="1633"/>
      <c r="J373" s="1633"/>
      <c r="K373" s="1633"/>
      <c r="L373" s="1633"/>
      <c r="M373" s="1633"/>
      <c r="N373" s="1633"/>
      <c r="O373" s="1633"/>
      <c r="P373" s="1633"/>
      <c r="Q373" s="1633"/>
      <c r="R373" s="1633"/>
      <c r="S373" s="1633"/>
      <c r="T373" s="1633"/>
      <c r="U373" s="1633"/>
      <c r="V373" s="1633"/>
      <c r="W373" s="1633"/>
      <c r="X373" s="1633"/>
      <c r="Y373" s="1633"/>
      <c r="Z373" s="1633"/>
      <c r="AA373" s="1633"/>
      <c r="AB373" s="1633"/>
      <c r="AC373" s="1633"/>
      <c r="AD373" s="1633"/>
      <c r="AE373" s="1633"/>
      <c r="AF373" s="1633"/>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3"/>
      <c r="G374" s="1633"/>
      <c r="H374" s="1633"/>
      <c r="I374" s="1633"/>
      <c r="J374" s="1633"/>
      <c r="K374" s="1633"/>
      <c r="L374" s="1633"/>
      <c r="M374" s="1633"/>
      <c r="N374" s="1633"/>
      <c r="O374" s="1633"/>
      <c r="P374" s="1633"/>
      <c r="Q374" s="1633"/>
      <c r="R374" s="1633"/>
      <c r="S374" s="1633"/>
      <c r="T374" s="1633"/>
      <c r="U374" s="1633"/>
      <c r="V374" s="1633"/>
      <c r="W374" s="1633"/>
      <c r="X374" s="1633"/>
      <c r="Y374" s="1633"/>
      <c r="Z374" s="1633"/>
      <c r="AA374" s="1633"/>
      <c r="AB374" s="1633"/>
      <c r="AC374" s="1633"/>
      <c r="AD374" s="1633"/>
      <c r="AE374" s="1633"/>
      <c r="AF374" s="1633"/>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3"/>
      <c r="G375" s="1633"/>
      <c r="H375" s="1633"/>
      <c r="I375" s="1633"/>
      <c r="J375" s="1633"/>
      <c r="K375" s="1633"/>
      <c r="L375" s="1633"/>
      <c r="M375" s="1633"/>
      <c r="N375" s="1633"/>
      <c r="O375" s="1633"/>
      <c r="P375" s="1633"/>
      <c r="Q375" s="1633"/>
      <c r="R375" s="1633"/>
      <c r="S375" s="1633"/>
      <c r="T375" s="1633"/>
      <c r="U375" s="1633"/>
      <c r="V375" s="1633"/>
      <c r="W375" s="1633"/>
      <c r="X375" s="1633"/>
      <c r="Y375" s="1633"/>
      <c r="Z375" s="1633"/>
      <c r="AA375" s="1633"/>
      <c r="AB375" s="1633"/>
      <c r="AC375" s="1633"/>
      <c r="AD375" s="1633"/>
      <c r="AE375" s="1633"/>
      <c r="AF375" s="1633"/>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8" t="s">
        <v>115</v>
      </c>
      <c r="D376" s="1236"/>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8" t="s">
        <v>338</v>
      </c>
      <c r="AG376" s="1628"/>
      <c r="AH376" s="1628"/>
      <c r="AI376" s="1628"/>
      <c r="AJ376" s="1628"/>
      <c r="AK376" s="1628"/>
      <c r="AL376" s="1657"/>
      <c r="AM376" s="835"/>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10</v>
      </c>
      <c r="AQ378" s="1189">
        <f>IF(AP378&gt;0,AP378,0)</f>
        <v>10</v>
      </c>
      <c r="AR378" s="1189"/>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72" t="s">
        <v>1858</v>
      </c>
      <c r="G381" s="1672"/>
      <c r="H381" s="1672"/>
      <c r="I381" s="1672"/>
      <c r="J381" s="1672"/>
      <c r="K381" s="1672"/>
      <c r="L381" s="1672"/>
      <c r="M381" s="1672"/>
      <c r="N381" s="1672"/>
      <c r="O381" s="1672"/>
      <c r="P381" s="1672"/>
      <c r="Q381" s="1672"/>
      <c r="R381" s="1672"/>
      <c r="S381" s="1672"/>
      <c r="T381" s="1672"/>
      <c r="U381" s="1672"/>
      <c r="V381" s="1672"/>
      <c r="W381" s="1672"/>
      <c r="X381" s="1672"/>
      <c r="Y381" s="1672"/>
      <c r="Z381" s="1672"/>
      <c r="AA381" s="1672"/>
      <c r="AB381" s="1672"/>
      <c r="AC381" s="1672"/>
      <c r="AD381" s="1672"/>
      <c r="AE381" s="1672"/>
      <c r="AF381" s="1672"/>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3"/>
      <c r="G382" s="1633"/>
      <c r="H382" s="1633"/>
      <c r="I382" s="1633"/>
      <c r="J382" s="1633"/>
      <c r="K382" s="1633"/>
      <c r="L382" s="1633"/>
      <c r="M382" s="1633"/>
      <c r="N382" s="1633"/>
      <c r="O382" s="1633"/>
      <c r="P382" s="1633"/>
      <c r="Q382" s="1633"/>
      <c r="R382" s="1633"/>
      <c r="S382" s="1633"/>
      <c r="T382" s="1633"/>
      <c r="U382" s="1633"/>
      <c r="V382" s="1633"/>
      <c r="W382" s="1633"/>
      <c r="X382" s="1633"/>
      <c r="Y382" s="1633"/>
      <c r="Z382" s="1633"/>
      <c r="AA382" s="1633"/>
      <c r="AB382" s="1633"/>
      <c r="AC382" s="1633"/>
      <c r="AD382" s="1633"/>
      <c r="AE382" s="1633"/>
      <c r="AF382" s="1633"/>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3"/>
      <c r="G383" s="1633"/>
      <c r="H383" s="1633"/>
      <c r="I383" s="1633"/>
      <c r="J383" s="1633"/>
      <c r="K383" s="1633"/>
      <c r="L383" s="1633"/>
      <c r="M383" s="1633"/>
      <c r="N383" s="1633"/>
      <c r="O383" s="1633"/>
      <c r="P383" s="1633"/>
      <c r="Q383" s="1633"/>
      <c r="R383" s="1633"/>
      <c r="S383" s="1633"/>
      <c r="T383" s="1633"/>
      <c r="U383" s="1633"/>
      <c r="V383" s="1633"/>
      <c r="W383" s="1633"/>
      <c r="X383" s="1633"/>
      <c r="Y383" s="1633"/>
      <c r="Z383" s="1633"/>
      <c r="AA383" s="1633"/>
      <c r="AB383" s="1633"/>
      <c r="AC383" s="1633"/>
      <c r="AD383" s="1633"/>
      <c r="AE383" s="1633"/>
      <c r="AF383" s="1633"/>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3"/>
      <c r="G384" s="1633"/>
      <c r="H384" s="1633"/>
      <c r="I384" s="1633"/>
      <c r="J384" s="1633"/>
      <c r="K384" s="1633"/>
      <c r="L384" s="1633"/>
      <c r="M384" s="1633"/>
      <c r="N384" s="1633"/>
      <c r="O384" s="1633"/>
      <c r="P384" s="1633"/>
      <c r="Q384" s="1633"/>
      <c r="R384" s="1633"/>
      <c r="S384" s="1633"/>
      <c r="T384" s="1633"/>
      <c r="U384" s="1633"/>
      <c r="V384" s="1633"/>
      <c r="W384" s="1633"/>
      <c r="X384" s="1633"/>
      <c r="Y384" s="1633"/>
      <c r="Z384" s="1633"/>
      <c r="AA384" s="1633"/>
      <c r="AB384" s="1633"/>
      <c r="AC384" s="1633"/>
      <c r="AD384" s="1633"/>
      <c r="AE384" s="1633"/>
      <c r="AF384" s="1633"/>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3"/>
      <c r="G385" s="1633"/>
      <c r="H385" s="1633"/>
      <c r="I385" s="1633"/>
      <c r="J385" s="1633"/>
      <c r="K385" s="1633"/>
      <c r="L385" s="1633"/>
      <c r="M385" s="1633"/>
      <c r="N385" s="1633"/>
      <c r="O385" s="1633"/>
      <c r="P385" s="1633"/>
      <c r="Q385" s="1633"/>
      <c r="R385" s="1633"/>
      <c r="S385" s="1633"/>
      <c r="T385" s="1633"/>
      <c r="U385" s="1633"/>
      <c r="V385" s="1633"/>
      <c r="W385" s="1633"/>
      <c r="X385" s="1633"/>
      <c r="Y385" s="1633"/>
      <c r="Z385" s="1633"/>
      <c r="AA385" s="1633"/>
      <c r="AB385" s="1633"/>
      <c r="AC385" s="1633"/>
      <c r="AD385" s="1633"/>
      <c r="AE385" s="1633"/>
      <c r="AF385" s="1633"/>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8" t="s">
        <v>131</v>
      </c>
      <c r="D386" s="1236"/>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8" t="s">
        <v>338</v>
      </c>
      <c r="AG386" s="1628"/>
      <c r="AH386" s="1628"/>
      <c r="AI386" s="1628"/>
      <c r="AJ386" s="1628"/>
      <c r="AK386" s="1628"/>
      <c r="AL386" s="1657"/>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4"/>
      <c r="D388" s="1484"/>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8"/>
      <c r="AG388" s="1628"/>
      <c r="AH388" s="1628"/>
      <c r="AI388" s="1628"/>
      <c r="AJ388" s="1628"/>
      <c r="AK388" s="1628"/>
      <c r="AL388" s="1628"/>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696" t="s">
        <v>2041</v>
      </c>
      <c r="G391" s="1696"/>
      <c r="H391" s="1696"/>
      <c r="I391" s="1696"/>
      <c r="J391" s="1696"/>
      <c r="K391" s="1696"/>
      <c r="L391" s="1696"/>
      <c r="M391" s="1696"/>
      <c r="N391" s="1696"/>
      <c r="O391" s="1696"/>
      <c r="P391" s="1696"/>
      <c r="Q391" s="1696"/>
      <c r="R391" s="1696"/>
      <c r="S391" s="1696"/>
      <c r="T391" s="1696"/>
      <c r="U391" s="1696"/>
      <c r="V391" s="1696"/>
      <c r="W391" s="1696"/>
      <c r="X391" s="1696"/>
      <c r="Y391" s="1696"/>
      <c r="Z391" s="1696"/>
      <c r="AA391" s="1696"/>
      <c r="AB391" s="1696"/>
      <c r="AC391" s="1696"/>
      <c r="AD391" s="1696"/>
      <c r="AE391" s="1696"/>
      <c r="AF391" s="1696"/>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7"/>
      <c r="G392" s="1697"/>
      <c r="H392" s="1697"/>
      <c r="I392" s="1697"/>
      <c r="J392" s="1697"/>
      <c r="K392" s="1697"/>
      <c r="L392" s="1697"/>
      <c r="M392" s="1697"/>
      <c r="N392" s="1697"/>
      <c r="O392" s="1697"/>
      <c r="P392" s="1697"/>
      <c r="Q392" s="1697"/>
      <c r="R392" s="1697"/>
      <c r="S392" s="1697"/>
      <c r="T392" s="1697"/>
      <c r="U392" s="1697"/>
      <c r="V392" s="1697"/>
      <c r="W392" s="1697"/>
      <c r="X392" s="1697"/>
      <c r="Y392" s="1697"/>
      <c r="Z392" s="1697"/>
      <c r="AA392" s="1697"/>
      <c r="AB392" s="1697"/>
      <c r="AC392" s="1697"/>
      <c r="AD392" s="1697"/>
      <c r="AE392" s="1697"/>
      <c r="AF392" s="1697"/>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7"/>
      <c r="G393" s="1697"/>
      <c r="H393" s="1697"/>
      <c r="I393" s="1697"/>
      <c r="J393" s="1697"/>
      <c r="K393" s="1697"/>
      <c r="L393" s="1697"/>
      <c r="M393" s="1697"/>
      <c r="N393" s="1697"/>
      <c r="O393" s="1697"/>
      <c r="P393" s="1697"/>
      <c r="Q393" s="1697"/>
      <c r="R393" s="1697"/>
      <c r="S393" s="1697"/>
      <c r="T393" s="1697"/>
      <c r="U393" s="1697"/>
      <c r="V393" s="1697"/>
      <c r="W393" s="1697"/>
      <c r="X393" s="1697"/>
      <c r="Y393" s="1697"/>
      <c r="Z393" s="1697"/>
      <c r="AA393" s="1697"/>
      <c r="AB393" s="1697"/>
      <c r="AC393" s="1697"/>
      <c r="AD393" s="1697"/>
      <c r="AE393" s="1697"/>
      <c r="AF393" s="1697"/>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7"/>
      <c r="G394" s="1697"/>
      <c r="H394" s="1697"/>
      <c r="I394" s="1697"/>
      <c r="J394" s="1697"/>
      <c r="K394" s="1697"/>
      <c r="L394" s="1697"/>
      <c r="M394" s="1697"/>
      <c r="N394" s="1697"/>
      <c r="O394" s="1697"/>
      <c r="P394" s="1697"/>
      <c r="Q394" s="1697"/>
      <c r="R394" s="1697"/>
      <c r="S394" s="1697"/>
      <c r="T394" s="1697"/>
      <c r="U394" s="1697"/>
      <c r="V394" s="1697"/>
      <c r="W394" s="1697"/>
      <c r="X394" s="1697"/>
      <c r="Y394" s="1697"/>
      <c r="Z394" s="1697"/>
      <c r="AA394" s="1697"/>
      <c r="AB394" s="1697"/>
      <c r="AC394" s="1697"/>
      <c r="AD394" s="1697"/>
      <c r="AE394" s="1697"/>
      <c r="AF394" s="1697"/>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7"/>
      <c r="G395" s="1697"/>
      <c r="H395" s="1697"/>
      <c r="I395" s="1697"/>
      <c r="J395" s="1697"/>
      <c r="K395" s="1697"/>
      <c r="L395" s="1697"/>
      <c r="M395" s="1697"/>
      <c r="N395" s="1697"/>
      <c r="O395" s="1697"/>
      <c r="P395" s="1697"/>
      <c r="Q395" s="1697"/>
      <c r="R395" s="1697"/>
      <c r="S395" s="1697"/>
      <c r="T395" s="1697"/>
      <c r="U395" s="1697"/>
      <c r="V395" s="1697"/>
      <c r="W395" s="1697"/>
      <c r="X395" s="1697"/>
      <c r="Y395" s="1697"/>
      <c r="Z395" s="1697"/>
      <c r="AA395" s="1697"/>
      <c r="AB395" s="1697"/>
      <c r="AC395" s="1697"/>
      <c r="AD395" s="1697"/>
      <c r="AE395" s="1697"/>
      <c r="AF395" s="1697"/>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8" t="s">
        <v>131</v>
      </c>
      <c r="D396" s="1236"/>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8" t="s">
        <v>1005</v>
      </c>
      <c r="AG396" s="1628"/>
      <c r="AH396" s="1628"/>
      <c r="AI396" s="1628"/>
      <c r="AJ396" s="1628"/>
      <c r="AK396" s="1628"/>
      <c r="AL396" s="1657"/>
      <c r="AM396" s="835"/>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8" t="s">
        <v>115</v>
      </c>
      <c r="D398" s="1236"/>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8" t="s">
        <v>338</v>
      </c>
      <c r="AG398" s="1628"/>
      <c r="AH398" s="1628"/>
      <c r="AI398" s="1628"/>
      <c r="AJ398" s="1628"/>
      <c r="AK398" s="1628"/>
      <c r="AL398" s="1657"/>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72" t="s">
        <v>1857</v>
      </c>
      <c r="G402" s="1672"/>
      <c r="H402" s="1672"/>
      <c r="I402" s="1672"/>
      <c r="J402" s="1672"/>
      <c r="K402" s="1672"/>
      <c r="L402" s="1672"/>
      <c r="M402" s="1672"/>
      <c r="N402" s="1672"/>
      <c r="O402" s="1672"/>
      <c r="P402" s="1672"/>
      <c r="Q402" s="1672"/>
      <c r="R402" s="1672"/>
      <c r="S402" s="1672"/>
      <c r="T402" s="1672"/>
      <c r="U402" s="1672"/>
      <c r="V402" s="1672"/>
      <c r="W402" s="1672"/>
      <c r="X402" s="1672"/>
      <c r="Y402" s="1672"/>
      <c r="Z402" s="1672"/>
      <c r="AA402" s="1672"/>
      <c r="AB402" s="1672"/>
      <c r="AC402" s="1672"/>
      <c r="AD402" s="1672"/>
      <c r="AE402" s="1672"/>
      <c r="AF402" s="1672"/>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3"/>
      <c r="G403" s="1633"/>
      <c r="H403" s="1633"/>
      <c r="I403" s="1633"/>
      <c r="J403" s="1633"/>
      <c r="K403" s="1633"/>
      <c r="L403" s="1633"/>
      <c r="M403" s="1633"/>
      <c r="N403" s="1633"/>
      <c r="O403" s="1633"/>
      <c r="P403" s="1633"/>
      <c r="Q403" s="1633"/>
      <c r="R403" s="1633"/>
      <c r="S403" s="1633"/>
      <c r="T403" s="1633"/>
      <c r="U403" s="1633"/>
      <c r="V403" s="1633"/>
      <c r="W403" s="1633"/>
      <c r="X403" s="1633"/>
      <c r="Y403" s="1633"/>
      <c r="Z403" s="1633"/>
      <c r="AA403" s="1633"/>
      <c r="AB403" s="1633"/>
      <c r="AC403" s="1633"/>
      <c r="AD403" s="1633"/>
      <c r="AE403" s="1633"/>
      <c r="AF403" s="1633"/>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3"/>
      <c r="G404" s="1633"/>
      <c r="H404" s="1633"/>
      <c r="I404" s="1633"/>
      <c r="J404" s="1633"/>
      <c r="K404" s="1633"/>
      <c r="L404" s="1633"/>
      <c r="M404" s="1633"/>
      <c r="N404" s="1633"/>
      <c r="O404" s="1633"/>
      <c r="P404" s="1633"/>
      <c r="Q404" s="1633"/>
      <c r="R404" s="1633"/>
      <c r="S404" s="1633"/>
      <c r="T404" s="1633"/>
      <c r="U404" s="1633"/>
      <c r="V404" s="1633"/>
      <c r="W404" s="1633"/>
      <c r="X404" s="1633"/>
      <c r="Y404" s="1633"/>
      <c r="Z404" s="1633"/>
      <c r="AA404" s="1633"/>
      <c r="AB404" s="1633"/>
      <c r="AC404" s="1633"/>
      <c r="AD404" s="1633"/>
      <c r="AE404" s="1633"/>
      <c r="AF404" s="1633"/>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3"/>
      <c r="G405" s="1633"/>
      <c r="H405" s="1633"/>
      <c r="I405" s="1633"/>
      <c r="J405" s="1633"/>
      <c r="K405" s="1633"/>
      <c r="L405" s="1633"/>
      <c r="M405" s="1633"/>
      <c r="N405" s="1633"/>
      <c r="O405" s="1633"/>
      <c r="P405" s="1633"/>
      <c r="Q405" s="1633"/>
      <c r="R405" s="1633"/>
      <c r="S405" s="1633"/>
      <c r="T405" s="1633"/>
      <c r="U405" s="1633"/>
      <c r="V405" s="1633"/>
      <c r="W405" s="1633"/>
      <c r="X405" s="1633"/>
      <c r="Y405" s="1633"/>
      <c r="Z405" s="1633"/>
      <c r="AA405" s="1633"/>
      <c r="AB405" s="1633"/>
      <c r="AC405" s="1633"/>
      <c r="AD405" s="1633"/>
      <c r="AE405" s="1633"/>
      <c r="AF405" s="1633"/>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8" t="s">
        <v>131</v>
      </c>
      <c r="D406" s="1236"/>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8" t="s">
        <v>338</v>
      </c>
      <c r="AG406" s="1628"/>
      <c r="AH406" s="1628"/>
      <c r="AI406" s="1628"/>
      <c r="AJ406" s="1628"/>
      <c r="AK406" s="1628"/>
      <c r="AL406" s="1657"/>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8" t="s">
        <v>131</v>
      </c>
      <c r="D408" s="1236"/>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8" t="s">
        <v>1004</v>
      </c>
      <c r="AG408" s="1628"/>
      <c r="AH408" s="1628"/>
      <c r="AI408" s="1628"/>
      <c r="AJ408" s="1628"/>
      <c r="AK408" s="1628"/>
      <c r="AL408" s="1657"/>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8" t="s">
        <v>131</v>
      </c>
      <c r="D411" s="1236"/>
      <c r="E411" s="705" t="s">
        <v>203</v>
      </c>
      <c r="F411" s="1672" t="s">
        <v>1861</v>
      </c>
      <c r="G411" s="1672"/>
      <c r="H411" s="1672"/>
      <c r="I411" s="1672"/>
      <c r="J411" s="1672"/>
      <c r="K411" s="1672"/>
      <c r="L411" s="1672"/>
      <c r="M411" s="1672"/>
      <c r="N411" s="1672"/>
      <c r="O411" s="1672"/>
      <c r="P411" s="1672"/>
      <c r="Q411" s="1672"/>
      <c r="R411" s="1672"/>
      <c r="S411" s="1672"/>
      <c r="T411" s="1672"/>
      <c r="U411" s="1672"/>
      <c r="V411" s="1672"/>
      <c r="W411" s="1672"/>
      <c r="X411" s="1672"/>
      <c r="Y411" s="1672"/>
      <c r="Z411" s="1672"/>
      <c r="AA411" s="1672"/>
      <c r="AB411" s="1672"/>
      <c r="AC411" s="1672"/>
      <c r="AD411" s="1672"/>
      <c r="AE411" s="1672"/>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3"/>
      <c r="G412" s="1633"/>
      <c r="H412" s="1633"/>
      <c r="I412" s="1633"/>
      <c r="J412" s="1633"/>
      <c r="K412" s="1633"/>
      <c r="L412" s="1633"/>
      <c r="M412" s="1633"/>
      <c r="N412" s="1633"/>
      <c r="O412" s="1633"/>
      <c r="P412" s="1633"/>
      <c r="Q412" s="1633"/>
      <c r="R412" s="1633"/>
      <c r="S412" s="1633"/>
      <c r="T412" s="1633"/>
      <c r="U412" s="1633"/>
      <c r="V412" s="1633"/>
      <c r="W412" s="1633"/>
      <c r="X412" s="1633"/>
      <c r="Y412" s="1633"/>
      <c r="Z412" s="1633"/>
      <c r="AA412" s="1633"/>
      <c r="AB412" s="1633"/>
      <c r="AC412" s="1633"/>
      <c r="AD412" s="1633"/>
      <c r="AE412" s="1633"/>
      <c r="AF412" s="1695" t="s">
        <v>338</v>
      </c>
      <c r="AG412" s="1695"/>
      <c r="AH412" s="1695"/>
      <c r="AI412" s="1695"/>
      <c r="AJ412" s="1695"/>
      <c r="AK412" s="1695"/>
      <c r="AL412" s="170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3"/>
      <c r="G413" s="1633"/>
      <c r="H413" s="1633"/>
      <c r="I413" s="1633"/>
      <c r="J413" s="1633"/>
      <c r="K413" s="1633"/>
      <c r="L413" s="1633"/>
      <c r="M413" s="1633"/>
      <c r="N413" s="1633"/>
      <c r="O413" s="1633"/>
      <c r="P413" s="1633"/>
      <c r="Q413" s="1633"/>
      <c r="R413" s="1633"/>
      <c r="S413" s="1633"/>
      <c r="T413" s="1633"/>
      <c r="U413" s="1633"/>
      <c r="V413" s="1633"/>
      <c r="W413" s="1633"/>
      <c r="X413" s="1633"/>
      <c r="Y413" s="1633"/>
      <c r="Z413" s="1633"/>
      <c r="AA413" s="1633"/>
      <c r="AB413" s="1633"/>
      <c r="AC413" s="1633"/>
      <c r="AD413" s="1633"/>
      <c r="AE413" s="1633"/>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7"/>
      <c r="G414" s="1667"/>
      <c r="H414" s="1667"/>
      <c r="I414" s="1667"/>
      <c r="J414" s="1667"/>
      <c r="K414" s="1667"/>
      <c r="L414" s="1667"/>
      <c r="M414" s="1667"/>
      <c r="N414" s="1667"/>
      <c r="O414" s="1667"/>
      <c r="P414" s="1667"/>
      <c r="Q414" s="1667"/>
      <c r="R414" s="1667"/>
      <c r="S414" s="1667"/>
      <c r="T414" s="1667"/>
      <c r="U414" s="1667"/>
      <c r="V414" s="1667"/>
      <c r="W414" s="1667"/>
      <c r="X414" s="1667"/>
      <c r="Y414" s="1667"/>
      <c r="Z414" s="1667"/>
      <c r="AA414" s="1667"/>
      <c r="AB414" s="1667"/>
      <c r="AC414" s="1667"/>
      <c r="AD414" s="1667"/>
      <c r="AE414" s="1667"/>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72" t="s">
        <v>1863</v>
      </c>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F416" s="725"/>
      <c r="AG416" s="725"/>
      <c r="AH416" s="725"/>
      <c r="AI416" s="725"/>
      <c r="AJ416" s="725"/>
      <c r="AK416" s="725"/>
      <c r="AL416" s="726"/>
      <c r="AM416"/>
    </row>
    <row r="417" spans="1:60">
      <c r="A417" s="5"/>
      <c r="C417" s="711"/>
      <c r="E417" s="194"/>
      <c r="F417" s="1633"/>
      <c r="G417" s="1633"/>
      <c r="H417" s="1633"/>
      <c r="I417" s="1633"/>
      <c r="J417" s="1633"/>
      <c r="K417" s="1633"/>
      <c r="L417" s="1633"/>
      <c r="M417" s="1633"/>
      <c r="N417" s="1633"/>
      <c r="O417" s="1633"/>
      <c r="P417" s="1633"/>
      <c r="Q417" s="1633"/>
      <c r="R417" s="1633"/>
      <c r="S417" s="1633"/>
      <c r="T417" s="1633"/>
      <c r="U417" s="1633"/>
      <c r="V417" s="1633"/>
      <c r="W417" s="1633"/>
      <c r="X417" s="1633"/>
      <c r="Y417" s="1633"/>
      <c r="Z417" s="1633"/>
      <c r="AA417" s="1633"/>
      <c r="AB417" s="1633"/>
      <c r="AC417" s="1633"/>
      <c r="AD417" s="1633"/>
      <c r="AE417" s="1633"/>
      <c r="AF417" s="3"/>
      <c r="AG417" s="5"/>
      <c r="AH417" s="4"/>
      <c r="AI417" s="4"/>
      <c r="AJ417" s="4"/>
      <c r="AK417" s="4"/>
      <c r="AL417" s="712"/>
      <c r="AM417"/>
    </row>
    <row r="418" spans="1:60" s="4" customFormat="1" ht="12.75" customHeight="1">
      <c r="A418" s="5"/>
      <c r="B418" s="21"/>
      <c r="C418" s="711"/>
      <c r="D418" s="21"/>
      <c r="E418" s="194"/>
      <c r="F418" s="1633"/>
      <c r="G418" s="1633"/>
      <c r="H418" s="1633"/>
      <c r="I418" s="1633"/>
      <c r="J418" s="1633"/>
      <c r="K418" s="1633"/>
      <c r="L418" s="1633"/>
      <c r="M418" s="1633"/>
      <c r="N418" s="1633"/>
      <c r="O418" s="1633"/>
      <c r="P418" s="1633"/>
      <c r="Q418" s="1633"/>
      <c r="R418" s="1633"/>
      <c r="S418" s="1633"/>
      <c r="T418" s="1633"/>
      <c r="U418" s="1633"/>
      <c r="V418" s="1633"/>
      <c r="W418" s="1633"/>
      <c r="X418" s="1633"/>
      <c r="Y418" s="1633"/>
      <c r="Z418" s="1633"/>
      <c r="AA418" s="1633"/>
      <c r="AB418" s="1633"/>
      <c r="AC418" s="1633"/>
      <c r="AD418" s="1633"/>
      <c r="AE418" s="1633"/>
      <c r="AL418" s="712"/>
      <c r="AM418"/>
      <c r="AN418" s="281"/>
    </row>
    <row r="419" spans="1:60" s="4" customFormat="1" ht="12.75" customHeight="1">
      <c r="A419" s="5"/>
      <c r="B419" s="21"/>
      <c r="C419" s="714"/>
      <c r="F419" s="1633"/>
      <c r="G419" s="1633"/>
      <c r="H419" s="1633"/>
      <c r="I419" s="1633"/>
      <c r="J419" s="1633"/>
      <c r="K419" s="1633"/>
      <c r="L419" s="1633"/>
      <c r="M419" s="1633"/>
      <c r="N419" s="1633"/>
      <c r="O419" s="1633"/>
      <c r="P419" s="1633"/>
      <c r="Q419" s="1633"/>
      <c r="R419" s="1633"/>
      <c r="S419" s="1633"/>
      <c r="T419" s="1633"/>
      <c r="U419" s="1633"/>
      <c r="V419" s="1633"/>
      <c r="W419" s="1633"/>
      <c r="X419" s="1633"/>
      <c r="Y419" s="1633"/>
      <c r="Z419" s="1633"/>
      <c r="AA419" s="1633"/>
      <c r="AB419" s="1633"/>
      <c r="AC419" s="1633"/>
      <c r="AD419" s="1633"/>
      <c r="AE419" s="1633"/>
      <c r="AL419" s="712"/>
      <c r="AM419"/>
      <c r="AN419" s="281"/>
    </row>
    <row r="420" spans="1:60" s="4" customFormat="1" ht="12.75" customHeight="1">
      <c r="A420" s="5"/>
      <c r="B420" s="21"/>
      <c r="C420" s="1658" t="s">
        <v>131</v>
      </c>
      <c r="D420" s="1236"/>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5" t="s">
        <v>338</v>
      </c>
      <c r="AG420" s="1695"/>
      <c r="AH420" s="1695"/>
      <c r="AI420" s="1695"/>
      <c r="AJ420" s="1695"/>
      <c r="AK420" s="1695"/>
      <c r="AL420" s="1702"/>
      <c r="AM420"/>
      <c r="AN420" s="281"/>
    </row>
    <row r="421" spans="1:60" s="4" customFormat="1" ht="12.75" customHeight="1">
      <c r="A421" s="5"/>
      <c r="B421" s="21"/>
      <c r="C421" s="714"/>
      <c r="AL421" s="712"/>
      <c r="AM421"/>
      <c r="AN421" s="281"/>
    </row>
    <row r="422" spans="1:60" s="4" customFormat="1" ht="12.75" customHeight="1">
      <c r="A422" s="5"/>
      <c r="B422" s="21"/>
      <c r="C422" s="1658" t="s">
        <v>131</v>
      </c>
      <c r="D422" s="1236"/>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5" t="s">
        <v>1004</v>
      </c>
      <c r="AG422" s="1695"/>
      <c r="AH422" s="1695"/>
      <c r="AI422" s="1695"/>
      <c r="AJ422" s="1695"/>
      <c r="AK422" s="1695"/>
      <c r="AL422" s="1702"/>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72" t="s">
        <v>1864</v>
      </c>
      <c r="G426" s="1672"/>
      <c r="H426" s="1672"/>
      <c r="I426" s="1672"/>
      <c r="J426" s="1672"/>
      <c r="K426" s="1672"/>
      <c r="L426" s="1672"/>
      <c r="M426" s="1672"/>
      <c r="N426" s="1672"/>
      <c r="O426" s="1672"/>
      <c r="P426" s="1672"/>
      <c r="Q426" s="1672"/>
      <c r="R426" s="1672"/>
      <c r="S426" s="1672"/>
      <c r="T426" s="1672"/>
      <c r="U426" s="1672"/>
      <c r="V426" s="1672"/>
      <c r="W426" s="1672"/>
      <c r="X426" s="1672"/>
      <c r="Y426" s="1672"/>
      <c r="Z426" s="1672"/>
      <c r="AA426" s="1672"/>
      <c r="AB426" s="1672"/>
      <c r="AC426" s="1672"/>
      <c r="AD426" s="1672"/>
      <c r="AE426" s="1672"/>
      <c r="AF426" s="704"/>
      <c r="AG426" s="704"/>
      <c r="AH426" s="704"/>
      <c r="AI426" s="704"/>
      <c r="AJ426" s="704"/>
      <c r="AK426" s="704"/>
      <c r="AL426" s="728"/>
      <c r="AM426"/>
      <c r="AN426" s="281"/>
    </row>
    <row r="427" spans="1:60" s="4" customFormat="1" ht="12.75" customHeight="1">
      <c r="A427" s="5"/>
      <c r="B427" s="73"/>
      <c r="C427" s="729"/>
      <c r="D427" s="73"/>
      <c r="E427" s="194"/>
      <c r="F427" s="1633"/>
      <c r="G427" s="1633"/>
      <c r="H427" s="1633"/>
      <c r="I427" s="1633"/>
      <c r="J427" s="1633"/>
      <c r="K427" s="1633"/>
      <c r="L427" s="1633"/>
      <c r="M427" s="1633"/>
      <c r="N427" s="1633"/>
      <c r="O427" s="1633"/>
      <c r="P427" s="1633"/>
      <c r="Q427" s="1633"/>
      <c r="R427" s="1633"/>
      <c r="S427" s="1633"/>
      <c r="T427" s="1633"/>
      <c r="U427" s="1633"/>
      <c r="V427" s="1633"/>
      <c r="W427" s="1633"/>
      <c r="X427" s="1633"/>
      <c r="Y427" s="1633"/>
      <c r="Z427" s="1633"/>
      <c r="AA427" s="1633"/>
      <c r="AB427" s="1633"/>
      <c r="AC427" s="1633"/>
      <c r="AD427" s="1633"/>
      <c r="AE427" s="1633"/>
      <c r="AF427" s="3"/>
      <c r="AG427" s="5"/>
      <c r="AL427" s="712"/>
      <c r="AM427"/>
      <c r="AN427" s="281"/>
    </row>
    <row r="428" spans="1:60" s="4" customFormat="1" ht="12.45" customHeight="1">
      <c r="A428" s="5"/>
      <c r="B428" s="73"/>
      <c r="C428" s="729"/>
      <c r="D428" s="73"/>
      <c r="E428" s="194"/>
      <c r="F428" s="1633"/>
      <c r="G428" s="1633"/>
      <c r="H428" s="1633"/>
      <c r="I428" s="1633"/>
      <c r="J428" s="1633"/>
      <c r="K428" s="1633"/>
      <c r="L428" s="1633"/>
      <c r="M428" s="1633"/>
      <c r="N428" s="1633"/>
      <c r="O428" s="1633"/>
      <c r="P428" s="1633"/>
      <c r="Q428" s="1633"/>
      <c r="R428" s="1633"/>
      <c r="S428" s="1633"/>
      <c r="T428" s="1633"/>
      <c r="U428" s="1633"/>
      <c r="V428" s="1633"/>
      <c r="W428" s="1633"/>
      <c r="X428" s="1633"/>
      <c r="Y428" s="1633"/>
      <c r="Z428" s="1633"/>
      <c r="AA428" s="1633"/>
      <c r="AB428" s="1633"/>
      <c r="AC428" s="1633"/>
      <c r="AD428" s="1633"/>
      <c r="AE428" s="1633"/>
      <c r="AL428" s="712"/>
      <c r="AM428"/>
      <c r="AN428" s="281"/>
    </row>
    <row r="429" spans="1:60" s="4" customFormat="1" ht="12.75" customHeight="1">
      <c r="A429" s="5"/>
      <c r="B429" s="73"/>
      <c r="C429" s="1658" t="s">
        <v>131</v>
      </c>
      <c r="D429" s="1236"/>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5" t="s">
        <v>338</v>
      </c>
      <c r="AG429" s="1695"/>
      <c r="AH429" s="1695"/>
      <c r="AI429" s="1695"/>
      <c r="AJ429" s="1695"/>
      <c r="AK429" s="1695"/>
      <c r="AL429" s="1702"/>
      <c r="AM429"/>
      <c r="AN429" s="281"/>
    </row>
    <row r="430" spans="1:60" s="4" customFormat="1" ht="12.75" customHeight="1">
      <c r="A430" s="5"/>
      <c r="B430" s="73"/>
      <c r="C430" s="837"/>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6"/>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 customHeight="1">
      <c r="A432" s="5"/>
      <c r="B432" s="73"/>
      <c r="C432" s="724"/>
      <c r="D432" s="725"/>
      <c r="E432" s="705" t="s">
        <v>701</v>
      </c>
      <c r="F432" s="1672" t="s">
        <v>1865</v>
      </c>
      <c r="G432" s="1672"/>
      <c r="H432" s="1672"/>
      <c r="I432" s="1672"/>
      <c r="J432" s="1672"/>
      <c r="K432" s="1672"/>
      <c r="L432" s="1672"/>
      <c r="M432" s="1672"/>
      <c r="N432" s="1672"/>
      <c r="O432" s="1672"/>
      <c r="P432" s="1672"/>
      <c r="Q432" s="1672"/>
      <c r="R432" s="1672"/>
      <c r="S432" s="1672"/>
      <c r="T432" s="1672"/>
      <c r="U432" s="1672"/>
      <c r="V432" s="1672"/>
      <c r="W432" s="1672"/>
      <c r="X432" s="1672"/>
      <c r="Y432" s="1672"/>
      <c r="Z432" s="1672"/>
      <c r="AA432" s="1672"/>
      <c r="AB432" s="1672"/>
      <c r="AC432" s="1672"/>
      <c r="AD432" s="1672"/>
      <c r="AE432" s="1672"/>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3"/>
      <c r="G433" s="1633"/>
      <c r="H433" s="1633"/>
      <c r="I433" s="1633"/>
      <c r="J433" s="1633"/>
      <c r="K433" s="1633"/>
      <c r="L433" s="1633"/>
      <c r="M433" s="1633"/>
      <c r="N433" s="1633"/>
      <c r="O433" s="1633"/>
      <c r="P433" s="1633"/>
      <c r="Q433" s="1633"/>
      <c r="R433" s="1633"/>
      <c r="S433" s="1633"/>
      <c r="T433" s="1633"/>
      <c r="U433" s="1633"/>
      <c r="V433" s="1633"/>
      <c r="W433" s="1633"/>
      <c r="X433" s="1633"/>
      <c r="Y433" s="1633"/>
      <c r="Z433" s="1633"/>
      <c r="AA433" s="1633"/>
      <c r="AB433" s="1633"/>
      <c r="AC433" s="1633"/>
      <c r="AD433" s="1633"/>
      <c r="AE433" s="1633"/>
      <c r="AF433" s="108"/>
      <c r="AG433" s="108"/>
      <c r="AH433" s="108"/>
      <c r="AI433" s="108"/>
      <c r="AJ433" s="108"/>
      <c r="AK433" s="108"/>
      <c r="AL433" s="791"/>
      <c r="AM433"/>
      <c r="AO433" s="4"/>
      <c r="AP433" s="4"/>
    </row>
    <row r="434" spans="1:49" s="4" customFormat="1" ht="12.75" customHeight="1">
      <c r="A434" s="5"/>
      <c r="B434" s="73"/>
      <c r="C434" s="729"/>
      <c r="D434" s="73"/>
      <c r="E434" s="194"/>
      <c r="F434" s="1633"/>
      <c r="G434" s="1633"/>
      <c r="H434" s="1633"/>
      <c r="I434" s="1633"/>
      <c r="J434" s="1633"/>
      <c r="K434" s="1633"/>
      <c r="L434" s="1633"/>
      <c r="M434" s="1633"/>
      <c r="N434" s="1633"/>
      <c r="O434" s="1633"/>
      <c r="P434" s="1633"/>
      <c r="Q434" s="1633"/>
      <c r="R434" s="1633"/>
      <c r="S434" s="1633"/>
      <c r="T434" s="1633"/>
      <c r="U434" s="1633"/>
      <c r="V434" s="1633"/>
      <c r="W434" s="1633"/>
      <c r="X434" s="1633"/>
      <c r="Y434" s="1633"/>
      <c r="Z434" s="1633"/>
      <c r="AA434" s="1633"/>
      <c r="AB434" s="1633"/>
      <c r="AC434" s="1633"/>
      <c r="AD434" s="1633"/>
      <c r="AE434" s="1633"/>
      <c r="AF434" s="108"/>
      <c r="AG434" s="108"/>
      <c r="AH434" s="108"/>
      <c r="AI434" s="108"/>
      <c r="AJ434" s="108"/>
      <c r="AK434" s="108"/>
      <c r="AL434" s="791"/>
      <c r="AM434"/>
      <c r="AN434" s="281"/>
    </row>
    <row r="435" spans="1:49" s="4" customFormat="1" ht="12.75" customHeight="1">
      <c r="A435" s="5"/>
      <c r="B435" s="73"/>
      <c r="C435" s="730"/>
      <c r="D435" s="1"/>
      <c r="E435" s="225"/>
      <c r="F435" s="1633"/>
      <c r="G435" s="1633"/>
      <c r="H435" s="1633"/>
      <c r="I435" s="1633"/>
      <c r="J435" s="1633"/>
      <c r="K435" s="1633"/>
      <c r="L435" s="1633"/>
      <c r="M435" s="1633"/>
      <c r="N435" s="1633"/>
      <c r="O435" s="1633"/>
      <c r="P435" s="1633"/>
      <c r="Q435" s="1633"/>
      <c r="R435" s="1633"/>
      <c r="S435" s="1633"/>
      <c r="T435" s="1633"/>
      <c r="U435" s="1633"/>
      <c r="V435" s="1633"/>
      <c r="W435" s="1633"/>
      <c r="X435" s="1633"/>
      <c r="Y435" s="1633"/>
      <c r="Z435" s="1633"/>
      <c r="AA435" s="1633"/>
      <c r="AB435" s="1633"/>
      <c r="AC435" s="1633"/>
      <c r="AD435" s="1633"/>
      <c r="AE435" s="1633"/>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3"/>
      <c r="G436" s="1633"/>
      <c r="H436" s="1633"/>
      <c r="I436" s="1633"/>
      <c r="J436" s="1633"/>
      <c r="K436" s="1633"/>
      <c r="L436" s="1633"/>
      <c r="M436" s="1633"/>
      <c r="N436" s="1633"/>
      <c r="O436" s="1633"/>
      <c r="P436" s="1633"/>
      <c r="Q436" s="1633"/>
      <c r="R436" s="1633"/>
      <c r="S436" s="1633"/>
      <c r="T436" s="1633"/>
      <c r="U436" s="1633"/>
      <c r="V436" s="1633"/>
      <c r="W436" s="1633"/>
      <c r="X436" s="1633"/>
      <c r="Y436" s="1633"/>
      <c r="Z436" s="1633"/>
      <c r="AA436" s="1633"/>
      <c r="AB436" s="1633"/>
      <c r="AC436" s="1633"/>
      <c r="AD436" s="1633"/>
      <c r="AE436" s="1633"/>
      <c r="AF436" s="108"/>
      <c r="AG436" s="108"/>
      <c r="AH436" s="108"/>
      <c r="AI436" s="108"/>
      <c r="AJ436" s="108"/>
      <c r="AK436" s="108"/>
      <c r="AL436" s="791"/>
      <c r="AM436"/>
      <c r="AN436" s="281"/>
    </row>
    <row r="437" spans="1:49" s="4" customFormat="1" ht="12.75" customHeight="1">
      <c r="A437" s="5"/>
      <c r="B437" s="73"/>
      <c r="C437" s="730"/>
      <c r="D437" s="1"/>
      <c r="E437" s="225"/>
      <c r="F437" s="1633"/>
      <c r="G437" s="1633"/>
      <c r="H437" s="1633"/>
      <c r="I437" s="1633"/>
      <c r="J437" s="1633"/>
      <c r="K437" s="1633"/>
      <c r="L437" s="1633"/>
      <c r="M437" s="1633"/>
      <c r="N437" s="1633"/>
      <c r="O437" s="1633"/>
      <c r="P437" s="1633"/>
      <c r="Q437" s="1633"/>
      <c r="R437" s="1633"/>
      <c r="S437" s="1633"/>
      <c r="T437" s="1633"/>
      <c r="U437" s="1633"/>
      <c r="V437" s="1633"/>
      <c r="W437" s="1633"/>
      <c r="X437" s="1633"/>
      <c r="Y437" s="1633"/>
      <c r="Z437" s="1633"/>
      <c r="AA437" s="1633"/>
      <c r="AB437" s="1633"/>
      <c r="AC437" s="1633"/>
      <c r="AD437" s="1633"/>
      <c r="AE437" s="1633"/>
      <c r="AF437" s="108"/>
      <c r="AG437" s="108"/>
      <c r="AH437" s="108"/>
      <c r="AI437" s="108"/>
      <c r="AJ437" s="108"/>
      <c r="AK437" s="108"/>
      <c r="AL437" s="791"/>
      <c r="AM437"/>
      <c r="AN437" s="281"/>
    </row>
    <row r="438" spans="1:49" s="4" customFormat="1" ht="12.75" customHeight="1">
      <c r="A438" s="5"/>
      <c r="B438" s="73"/>
      <c r="C438" s="730"/>
      <c r="D438" s="1"/>
      <c r="E438" s="225"/>
      <c r="F438" s="1633"/>
      <c r="G438" s="1633"/>
      <c r="H438" s="1633"/>
      <c r="I438" s="1633"/>
      <c r="J438" s="1633"/>
      <c r="K438" s="1633"/>
      <c r="L438" s="1633"/>
      <c r="M438" s="1633"/>
      <c r="N438" s="1633"/>
      <c r="O438" s="1633"/>
      <c r="P438" s="1633"/>
      <c r="Q438" s="1633"/>
      <c r="R438" s="1633"/>
      <c r="S438" s="1633"/>
      <c r="T438" s="1633"/>
      <c r="U438" s="1633"/>
      <c r="V438" s="1633"/>
      <c r="W438" s="1633"/>
      <c r="X438" s="1633"/>
      <c r="Y438" s="1633"/>
      <c r="Z438" s="1633"/>
      <c r="AA438" s="1633"/>
      <c r="AB438" s="1633"/>
      <c r="AC438" s="1633"/>
      <c r="AD438" s="1633"/>
      <c r="AE438" s="1633"/>
      <c r="AF438" s="108"/>
      <c r="AG438" s="108"/>
      <c r="AH438" s="108"/>
      <c r="AI438" s="108"/>
      <c r="AJ438" s="108"/>
      <c r="AK438" s="108"/>
      <c r="AL438" s="791"/>
      <c r="AM438"/>
      <c r="AN438" s="281"/>
    </row>
    <row r="439" spans="1:49" s="4" customFormat="1" ht="12.75" customHeight="1">
      <c r="A439" s="5"/>
      <c r="B439" s="73"/>
      <c r="C439" s="730"/>
      <c r="D439" s="1"/>
      <c r="E439" s="225"/>
      <c r="F439" s="1633"/>
      <c r="G439" s="1633"/>
      <c r="H439" s="1633"/>
      <c r="I439" s="1633"/>
      <c r="J439" s="1633"/>
      <c r="K439" s="1633"/>
      <c r="L439" s="1633"/>
      <c r="M439" s="1633"/>
      <c r="N439" s="1633"/>
      <c r="O439" s="1633"/>
      <c r="P439" s="1633"/>
      <c r="Q439" s="1633"/>
      <c r="R439" s="1633"/>
      <c r="S439" s="1633"/>
      <c r="T439" s="1633"/>
      <c r="U439" s="1633"/>
      <c r="V439" s="1633"/>
      <c r="W439" s="1633"/>
      <c r="X439" s="1633"/>
      <c r="Y439" s="1633"/>
      <c r="Z439" s="1633"/>
      <c r="AA439" s="1633"/>
      <c r="AB439" s="1633"/>
      <c r="AC439" s="1633"/>
      <c r="AD439" s="1633"/>
      <c r="AE439" s="1633"/>
      <c r="AF439" s="108"/>
      <c r="AG439" s="108"/>
      <c r="AH439" s="108"/>
      <c r="AI439" s="108"/>
      <c r="AJ439" s="108"/>
      <c r="AK439" s="108"/>
      <c r="AL439" s="791"/>
      <c r="AM439"/>
      <c r="AN439" s="281"/>
    </row>
    <row r="440" spans="1:49" s="4" customFormat="1" ht="17.25" customHeight="1">
      <c r="A440" s="5"/>
      <c r="B440" s="73"/>
      <c r="C440" s="730"/>
      <c r="D440" s="1"/>
      <c r="E440" s="225"/>
      <c r="F440" s="1633"/>
      <c r="G440" s="1633"/>
      <c r="H440" s="1633"/>
      <c r="I440" s="1633"/>
      <c r="J440" s="1633"/>
      <c r="K440" s="1633"/>
      <c r="L440" s="1633"/>
      <c r="M440" s="1633"/>
      <c r="N440" s="1633"/>
      <c r="O440" s="1633"/>
      <c r="P440" s="1633"/>
      <c r="Q440" s="1633"/>
      <c r="R440" s="1633"/>
      <c r="S440" s="1633"/>
      <c r="T440" s="1633"/>
      <c r="U440" s="1633"/>
      <c r="V440" s="1633"/>
      <c r="W440" s="1633"/>
      <c r="X440" s="1633"/>
      <c r="Y440" s="1633"/>
      <c r="Z440" s="1633"/>
      <c r="AA440" s="1633"/>
      <c r="AB440" s="1633"/>
      <c r="AC440" s="1633"/>
      <c r="AD440" s="1633"/>
      <c r="AE440" s="1633"/>
      <c r="AL440" s="712"/>
      <c r="AM440"/>
      <c r="AN440" s="281"/>
    </row>
    <row r="441" spans="1:49" s="4" customFormat="1" ht="12.75" customHeight="1">
      <c r="A441" s="5"/>
      <c r="B441" s="21"/>
      <c r="C441" s="1658" t="s">
        <v>115</v>
      </c>
      <c r="D441" s="1236"/>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5" t="s">
        <v>338</v>
      </c>
      <c r="AG441" s="1695"/>
      <c r="AH441" s="1695"/>
      <c r="AI441" s="1695"/>
      <c r="AJ441" s="1695"/>
      <c r="AK441" s="1695"/>
      <c r="AL441" s="1702"/>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72" t="s">
        <v>1868</v>
      </c>
      <c r="G444" s="1672"/>
      <c r="H444" s="1672"/>
      <c r="I444" s="1672"/>
      <c r="J444" s="1672"/>
      <c r="K444" s="1672"/>
      <c r="L444" s="1672"/>
      <c r="M444" s="1672"/>
      <c r="N444" s="1672"/>
      <c r="O444" s="1672"/>
      <c r="P444" s="1672"/>
      <c r="Q444" s="1672"/>
      <c r="R444" s="1672"/>
      <c r="S444" s="1672"/>
      <c r="T444" s="1672"/>
      <c r="U444" s="1672"/>
      <c r="V444" s="1672"/>
      <c r="W444" s="1672"/>
      <c r="X444" s="1672"/>
      <c r="Y444" s="1672"/>
      <c r="Z444" s="1672"/>
      <c r="AA444" s="1672"/>
      <c r="AB444" s="1672"/>
      <c r="AC444" s="1672"/>
      <c r="AD444" s="1672"/>
      <c r="AE444" s="1672"/>
      <c r="AF444" s="704"/>
      <c r="AG444" s="704"/>
      <c r="AH444" s="704"/>
      <c r="AI444" s="704"/>
      <c r="AJ444" s="704"/>
      <c r="AK444" s="704"/>
      <c r="AL444" s="728"/>
      <c r="AM444"/>
      <c r="AN444" s="281"/>
    </row>
    <row r="445" spans="1:49" s="4" customFormat="1" ht="12.75" customHeight="1">
      <c r="A445" s="5"/>
      <c r="B445" s="73"/>
      <c r="C445" s="730"/>
      <c r="D445" s="1"/>
      <c r="E445" s="225"/>
      <c r="F445" s="1633"/>
      <c r="G445" s="1633"/>
      <c r="H445" s="1633"/>
      <c r="I445" s="1633"/>
      <c r="J445" s="1633"/>
      <c r="K445" s="1633"/>
      <c r="L445" s="1633"/>
      <c r="M445" s="1633"/>
      <c r="N445" s="1633"/>
      <c r="O445" s="1633"/>
      <c r="P445" s="1633"/>
      <c r="Q445" s="1633"/>
      <c r="R445" s="1633"/>
      <c r="S445" s="1633"/>
      <c r="T445" s="1633"/>
      <c r="U445" s="1633"/>
      <c r="V445" s="1633"/>
      <c r="W445" s="1633"/>
      <c r="X445" s="1633"/>
      <c r="Y445" s="1633"/>
      <c r="Z445" s="1633"/>
      <c r="AA445" s="1633"/>
      <c r="AB445" s="1633"/>
      <c r="AC445" s="1633"/>
      <c r="AD445" s="1633"/>
      <c r="AE445" s="1633"/>
      <c r="AF445" s="18"/>
      <c r="AG445" s="18"/>
      <c r="AH445" s="18"/>
      <c r="AI445" s="18"/>
      <c r="AJ445" s="18"/>
      <c r="AK445" s="18"/>
      <c r="AL445" s="788"/>
      <c r="AM445"/>
      <c r="AN445" s="281"/>
    </row>
    <row r="446" spans="1:49" s="4" customFormat="1" ht="12.75" customHeight="1">
      <c r="A446" s="5"/>
      <c r="B446" s="73"/>
      <c r="C446" s="730"/>
      <c r="D446" s="1"/>
      <c r="E446" s="225"/>
      <c r="F446" s="1633"/>
      <c r="G446" s="1633"/>
      <c r="H446" s="1633"/>
      <c r="I446" s="1633"/>
      <c r="J446" s="1633"/>
      <c r="K446" s="1633"/>
      <c r="L446" s="1633"/>
      <c r="M446" s="1633"/>
      <c r="N446" s="1633"/>
      <c r="O446" s="1633"/>
      <c r="P446" s="1633"/>
      <c r="Q446" s="1633"/>
      <c r="R446" s="1633"/>
      <c r="S446" s="1633"/>
      <c r="T446" s="1633"/>
      <c r="U446" s="1633"/>
      <c r="V446" s="1633"/>
      <c r="W446" s="1633"/>
      <c r="X446" s="1633"/>
      <c r="Y446" s="1633"/>
      <c r="Z446" s="1633"/>
      <c r="AA446" s="1633"/>
      <c r="AB446" s="1633"/>
      <c r="AC446" s="1633"/>
      <c r="AD446" s="1633"/>
      <c r="AE446" s="1633"/>
      <c r="AF446" s="18"/>
      <c r="AG446" s="18"/>
      <c r="AH446" s="18"/>
      <c r="AI446" s="18"/>
      <c r="AJ446" s="18"/>
      <c r="AK446" s="18"/>
      <c r="AL446" s="788"/>
      <c r="AM446"/>
      <c r="AN446" s="281"/>
    </row>
    <row r="447" spans="1:49" s="4" customFormat="1" ht="12.75" customHeight="1">
      <c r="A447" s="5"/>
      <c r="B447" s="73"/>
      <c r="C447" s="730"/>
      <c r="D447" s="1"/>
      <c r="E447" s="225"/>
      <c r="F447" s="1633"/>
      <c r="G447" s="1633"/>
      <c r="H447" s="1633"/>
      <c r="I447" s="1633"/>
      <c r="J447" s="1633"/>
      <c r="K447" s="1633"/>
      <c r="L447" s="1633"/>
      <c r="M447" s="1633"/>
      <c r="N447" s="1633"/>
      <c r="O447" s="1633"/>
      <c r="P447" s="1633"/>
      <c r="Q447" s="1633"/>
      <c r="R447" s="1633"/>
      <c r="S447" s="1633"/>
      <c r="T447" s="1633"/>
      <c r="U447" s="1633"/>
      <c r="V447" s="1633"/>
      <c r="W447" s="1633"/>
      <c r="X447" s="1633"/>
      <c r="Y447" s="1633"/>
      <c r="Z447" s="1633"/>
      <c r="AA447" s="1633"/>
      <c r="AB447" s="1633"/>
      <c r="AC447" s="1633"/>
      <c r="AD447" s="1633"/>
      <c r="AE447" s="1633"/>
      <c r="AL447" s="712"/>
      <c r="AM447"/>
      <c r="AN447" s="281"/>
    </row>
    <row r="448" spans="1:49" s="4" customFormat="1" ht="12.75" customHeight="1">
      <c r="A448" s="5"/>
      <c r="B448" s="73"/>
      <c r="C448" s="1658" t="s">
        <v>115</v>
      </c>
      <c r="D448" s="1236"/>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5" t="s">
        <v>338</v>
      </c>
      <c r="AG448" s="1695"/>
      <c r="AH448" s="1695"/>
      <c r="AI448" s="1695"/>
      <c r="AJ448" s="1695"/>
      <c r="AK448" s="1695"/>
      <c r="AL448" s="1702"/>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2" t="s">
        <v>131</v>
      </c>
      <c r="D452" s="1843"/>
      <c r="E452" s="705" t="s">
        <v>1009</v>
      </c>
      <c r="F452" s="1672" t="s">
        <v>1011</v>
      </c>
      <c r="G452" s="1672"/>
      <c r="H452" s="1672"/>
      <c r="I452" s="1672"/>
      <c r="J452" s="1672"/>
      <c r="K452" s="1672"/>
      <c r="L452" s="1672"/>
      <c r="M452" s="1672"/>
      <c r="N452" s="1672"/>
      <c r="O452" s="1672"/>
      <c r="P452" s="1672"/>
      <c r="Q452" s="1672"/>
      <c r="R452" s="1672"/>
      <c r="S452" s="1672"/>
      <c r="T452" s="1672"/>
      <c r="U452" s="1672"/>
      <c r="V452" s="1672"/>
      <c r="W452" s="1672"/>
      <c r="X452" s="1672"/>
      <c r="Y452" s="1672"/>
      <c r="Z452" s="1672"/>
      <c r="AA452" s="1672"/>
      <c r="AB452" s="1672"/>
      <c r="AC452" s="1672"/>
      <c r="AD452" s="1672"/>
      <c r="AE452" s="1672"/>
      <c r="AF452" s="1846" t="s">
        <v>338</v>
      </c>
      <c r="AG452" s="1846"/>
      <c r="AH452" s="1846"/>
      <c r="AI452" s="1846"/>
      <c r="AJ452" s="1846"/>
      <c r="AK452" s="1846"/>
      <c r="AL452" s="1847"/>
      <c r="AM452"/>
      <c r="AN452" s="681"/>
      <c r="AQ452" s="166"/>
    </row>
    <row r="453" spans="1:54" s="4" customFormat="1" ht="12.75" customHeight="1">
      <c r="A453" s="5"/>
      <c r="B453" s="73"/>
      <c r="C453" s="730"/>
      <c r="D453" s="1"/>
      <c r="E453" s="225"/>
      <c r="F453" s="1633"/>
      <c r="G453" s="1633"/>
      <c r="H453" s="1633"/>
      <c r="I453" s="1633"/>
      <c r="J453" s="1633"/>
      <c r="K453" s="1633"/>
      <c r="L453" s="1633"/>
      <c r="M453" s="1633"/>
      <c r="N453" s="1633"/>
      <c r="O453" s="1633"/>
      <c r="P453" s="1633"/>
      <c r="Q453" s="1633"/>
      <c r="R453" s="1633"/>
      <c r="S453" s="1633"/>
      <c r="T453" s="1633"/>
      <c r="U453" s="1633"/>
      <c r="V453" s="1633"/>
      <c r="W453" s="1633"/>
      <c r="X453" s="1633"/>
      <c r="Y453" s="1633"/>
      <c r="Z453" s="1633"/>
      <c r="AA453" s="1633"/>
      <c r="AB453" s="1633"/>
      <c r="AC453" s="1633"/>
      <c r="AD453" s="1633"/>
      <c r="AE453" s="1633"/>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67"/>
      <c r="G454" s="1667"/>
      <c r="H454" s="1667"/>
      <c r="I454" s="1667"/>
      <c r="J454" s="1667"/>
      <c r="K454" s="1667"/>
      <c r="L454" s="1667"/>
      <c r="M454" s="1667"/>
      <c r="N454" s="1667"/>
      <c r="O454" s="1667"/>
      <c r="P454" s="1667"/>
      <c r="Q454" s="1667"/>
      <c r="R454" s="1667"/>
      <c r="S454" s="1667"/>
      <c r="T454" s="1667"/>
      <c r="U454" s="1667"/>
      <c r="V454" s="1667"/>
      <c r="W454" s="1667"/>
      <c r="X454" s="1667"/>
      <c r="Y454" s="1667"/>
      <c r="Z454" s="1667"/>
      <c r="AA454" s="1667"/>
      <c r="AB454" s="1667"/>
      <c r="AC454" s="1667"/>
      <c r="AD454" s="1667"/>
      <c r="AE454" s="1667"/>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842" t="s">
        <v>131</v>
      </c>
      <c r="D456" s="1843"/>
      <c r="E456" s="705" t="s">
        <v>1010</v>
      </c>
      <c r="F456" s="1672" t="s">
        <v>1905</v>
      </c>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46" t="s">
        <v>338</v>
      </c>
      <c r="AG456" s="1846"/>
      <c r="AH456" s="1846"/>
      <c r="AI456" s="1846"/>
      <c r="AJ456" s="1846"/>
      <c r="AK456" s="1846"/>
      <c r="AL456" s="1847"/>
      <c r="AM456"/>
      <c r="AN456" s="677"/>
      <c r="AO456" s="4" t="s">
        <v>1386</v>
      </c>
      <c r="AP456" s="4">
        <v>5</v>
      </c>
      <c r="AQ456" s="5"/>
    </row>
    <row r="457" spans="1:54" s="4" customFormat="1" ht="12.75" customHeight="1">
      <c r="A457" s="5"/>
      <c r="B457" s="21"/>
      <c r="C457" s="711"/>
      <c r="D457" s="21"/>
      <c r="E457" s="194"/>
      <c r="F457" s="1633"/>
      <c r="G457" s="1633"/>
      <c r="H457" s="1633"/>
      <c r="I457" s="1633"/>
      <c r="J457" s="1633"/>
      <c r="K457" s="1633"/>
      <c r="L457" s="1633"/>
      <c r="M457" s="1633"/>
      <c r="N457" s="1633"/>
      <c r="O457" s="1633"/>
      <c r="P457" s="1633"/>
      <c r="Q457" s="1633"/>
      <c r="R457" s="1633"/>
      <c r="S457" s="1633"/>
      <c r="T457" s="1633"/>
      <c r="U457" s="1633"/>
      <c r="V457" s="1633"/>
      <c r="W457" s="1633"/>
      <c r="X457" s="1633"/>
      <c r="Y457" s="1633"/>
      <c r="Z457" s="1633"/>
      <c r="AA457" s="1633"/>
      <c r="AB457" s="1633"/>
      <c r="AC457" s="1633"/>
      <c r="AD457" s="1633"/>
      <c r="AE457" s="1633"/>
      <c r="AF457" s="3"/>
      <c r="AG457" s="5"/>
      <c r="AL457" s="712"/>
      <c r="AM457"/>
      <c r="AN457" s="677"/>
      <c r="AO457" s="4" t="s">
        <v>1382</v>
      </c>
      <c r="AP457" s="4">
        <v>5</v>
      </c>
    </row>
    <row r="458" spans="1:54" s="4" customFormat="1" ht="12.75" customHeight="1">
      <c r="A458" s="5"/>
      <c r="B458" s="21"/>
      <c r="C458" s="711"/>
      <c r="D458" s="21"/>
      <c r="E458" s="194"/>
      <c r="F458" s="1633"/>
      <c r="G458" s="1633"/>
      <c r="H458" s="1633"/>
      <c r="I458" s="1633"/>
      <c r="J458" s="1633"/>
      <c r="K458" s="1633"/>
      <c r="L458" s="1633"/>
      <c r="M458" s="1633"/>
      <c r="N458" s="1633"/>
      <c r="O458" s="1633"/>
      <c r="P458" s="1633"/>
      <c r="Q458" s="1633"/>
      <c r="R458" s="1633"/>
      <c r="S458" s="1633"/>
      <c r="T458" s="1633"/>
      <c r="U458" s="1633"/>
      <c r="V458" s="1633"/>
      <c r="W458" s="1633"/>
      <c r="X458" s="1633"/>
      <c r="Y458" s="1633"/>
      <c r="Z458" s="1633"/>
      <c r="AA458" s="1633"/>
      <c r="AB458" s="1633"/>
      <c r="AC458" s="1633"/>
      <c r="AD458" s="1633"/>
      <c r="AE458" s="1633"/>
      <c r="AF458" s="3"/>
      <c r="AG458" s="5"/>
      <c r="AL458" s="712"/>
      <c r="AM458"/>
      <c r="AN458" s="677"/>
      <c r="AO458" s="4" t="s">
        <v>1383</v>
      </c>
      <c r="AP458" s="4">
        <v>5</v>
      </c>
    </row>
    <row r="459" spans="1:54" s="4" customFormat="1" ht="4.5" customHeight="1">
      <c r="A459" s="5"/>
      <c r="B459" s="73"/>
      <c r="C459" s="707"/>
      <c r="D459" s="708"/>
      <c r="E459" s="709"/>
      <c r="F459" s="1667"/>
      <c r="G459" s="1667"/>
      <c r="H459" s="1667"/>
      <c r="I459" s="1667"/>
      <c r="J459" s="1667"/>
      <c r="K459" s="1667"/>
      <c r="L459" s="1667"/>
      <c r="M459" s="1667"/>
      <c r="N459" s="1667"/>
      <c r="O459" s="1667"/>
      <c r="P459" s="1667"/>
      <c r="Q459" s="1667"/>
      <c r="R459" s="1667"/>
      <c r="S459" s="1667"/>
      <c r="T459" s="1667"/>
      <c r="U459" s="1667"/>
      <c r="V459" s="1667"/>
      <c r="W459" s="1667"/>
      <c r="X459" s="1667"/>
      <c r="Y459" s="1667"/>
      <c r="Z459" s="1667"/>
      <c r="AA459" s="1667"/>
      <c r="AB459" s="1667"/>
      <c r="AC459" s="1667"/>
      <c r="AD459" s="1667"/>
      <c r="AE459" s="1667"/>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72" t="s">
        <v>1906</v>
      </c>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1672"/>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33"/>
      <c r="G462" s="1633"/>
      <c r="H462" s="1633"/>
      <c r="I462" s="1633"/>
      <c r="J462" s="1633"/>
      <c r="K462" s="1633"/>
      <c r="L462" s="1633"/>
      <c r="M462" s="1633"/>
      <c r="N462" s="1633"/>
      <c r="O462" s="1633"/>
      <c r="P462" s="1633"/>
      <c r="Q462" s="1633"/>
      <c r="R462" s="1633"/>
      <c r="S462" s="1633"/>
      <c r="T462" s="1633"/>
      <c r="U462" s="1633"/>
      <c r="V462" s="1633"/>
      <c r="W462" s="1633"/>
      <c r="X462" s="1633"/>
      <c r="Y462" s="1633"/>
      <c r="Z462" s="1633"/>
      <c r="AA462" s="1633"/>
      <c r="AB462" s="1633"/>
      <c r="AC462" s="1633"/>
      <c r="AD462" s="1633"/>
      <c r="AE462" s="1633"/>
      <c r="AF462" s="1633"/>
      <c r="AL462" s="712"/>
      <c r="AM462"/>
      <c r="AN462" s="281"/>
      <c r="AS462" s="346"/>
      <c r="AW462" s="346" t="s">
        <v>1017</v>
      </c>
      <c r="BA462" s="346" t="s">
        <v>1018</v>
      </c>
    </row>
    <row r="463" spans="1:54" s="4" customFormat="1" ht="12.75" customHeight="1">
      <c r="A463" s="5"/>
      <c r="B463" s="21"/>
      <c r="C463" s="714"/>
      <c r="F463" s="1633"/>
      <c r="G463" s="1633"/>
      <c r="H463" s="1633"/>
      <c r="I463" s="1633"/>
      <c r="J463" s="1633"/>
      <c r="K463" s="1633"/>
      <c r="L463" s="1633"/>
      <c r="M463" s="1633"/>
      <c r="N463" s="1633"/>
      <c r="O463" s="1633"/>
      <c r="P463" s="1633"/>
      <c r="Q463" s="1633"/>
      <c r="R463" s="1633"/>
      <c r="S463" s="1633"/>
      <c r="T463" s="1633"/>
      <c r="U463" s="1633"/>
      <c r="V463" s="1633"/>
      <c r="W463" s="1633"/>
      <c r="X463" s="1633"/>
      <c r="Y463" s="1633"/>
      <c r="Z463" s="1633"/>
      <c r="AA463" s="1633"/>
      <c r="AB463" s="1633"/>
      <c r="AC463" s="1633"/>
      <c r="AD463" s="1633"/>
      <c r="AE463" s="1633"/>
      <c r="AF463" s="1633"/>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33"/>
      <c r="G464" s="1633"/>
      <c r="H464" s="1633"/>
      <c r="I464" s="1633"/>
      <c r="J464" s="1633"/>
      <c r="K464" s="1633"/>
      <c r="L464" s="1633"/>
      <c r="M464" s="1633"/>
      <c r="N464" s="1633"/>
      <c r="O464" s="1633"/>
      <c r="P464" s="1633"/>
      <c r="Q464" s="1633"/>
      <c r="R464" s="1633"/>
      <c r="S464" s="1633"/>
      <c r="T464" s="1633"/>
      <c r="U464" s="1633"/>
      <c r="V464" s="1633"/>
      <c r="W464" s="1633"/>
      <c r="X464" s="1633"/>
      <c r="Y464" s="1633"/>
      <c r="Z464" s="1633"/>
      <c r="AA464" s="1633"/>
      <c r="AB464" s="1633"/>
      <c r="AC464" s="1633"/>
      <c r="AD464" s="1633"/>
      <c r="AE464" s="1633"/>
      <c r="AF464" s="1633"/>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58" t="s">
        <v>131</v>
      </c>
      <c r="D465" s="1236"/>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8" t="s">
        <v>338</v>
      </c>
      <c r="AG465" s="1628"/>
      <c r="AH465" s="1628"/>
      <c r="AI465" s="1628"/>
      <c r="AJ465" s="1628"/>
      <c r="AK465" s="1628"/>
      <c r="AL465" s="1657"/>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59">
        <f>IF(AS354=0,AS352,AS354)</f>
        <v>10</v>
      </c>
      <c r="AL471" s="1260"/>
      <c r="AM471" s="126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1530</v>
      </c>
      <c r="C474" s="3"/>
      <c r="E474" s="20"/>
      <c r="AE474" s="1628" t="s">
        <v>1308</v>
      </c>
      <c r="AF474" s="1628"/>
      <c r="AG474" s="1628"/>
      <c r="AH474" s="1628"/>
      <c r="AI474" s="1628"/>
      <c r="AJ474" s="1628"/>
      <c r="AK474" s="1628"/>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61" t="s">
        <v>131</v>
      </c>
      <c r="D480" s="1662"/>
      <c r="E480" s="756" t="s">
        <v>205</v>
      </c>
      <c r="F480" s="1844" t="s">
        <v>1014</v>
      </c>
      <c r="G480" s="1844"/>
      <c r="H480" s="1844"/>
      <c r="I480" s="1844"/>
      <c r="J480" s="1844"/>
      <c r="K480" s="1844"/>
      <c r="L480" s="1844"/>
      <c r="M480" s="1844"/>
      <c r="N480" s="1844"/>
      <c r="O480" s="1844"/>
      <c r="P480" s="1844"/>
      <c r="Q480" s="1844"/>
      <c r="R480" s="1844"/>
      <c r="S480" s="1844"/>
      <c r="T480" s="1844"/>
      <c r="U480" s="1844"/>
      <c r="V480" s="1844"/>
      <c r="W480" s="1844"/>
      <c r="X480" s="1844"/>
      <c r="Y480" s="1844"/>
      <c r="Z480" s="1844"/>
      <c r="AA480" s="1844"/>
      <c r="AB480" s="1844"/>
      <c r="AC480" s="1844"/>
      <c r="AD480" s="1844"/>
      <c r="AE480" s="1844"/>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845"/>
      <c r="G481" s="1845"/>
      <c r="H481" s="1845"/>
      <c r="I481" s="1845"/>
      <c r="J481" s="1845"/>
      <c r="K481" s="1845"/>
      <c r="L481" s="1845"/>
      <c r="M481" s="1845"/>
      <c r="N481" s="1845"/>
      <c r="O481" s="1845"/>
      <c r="P481" s="1845"/>
      <c r="Q481" s="1845"/>
      <c r="R481" s="1845"/>
      <c r="S481" s="1845"/>
      <c r="T481" s="1845"/>
      <c r="U481" s="1845"/>
      <c r="V481" s="1845"/>
      <c r="W481" s="1845"/>
      <c r="X481" s="1845"/>
      <c r="Y481" s="1845"/>
      <c r="Z481" s="1845"/>
      <c r="AA481" s="1845"/>
      <c r="AB481" s="1845"/>
      <c r="AC481" s="1845"/>
      <c r="AD481" s="1845"/>
      <c r="AE481" s="1845"/>
      <c r="AG481" s="19"/>
      <c r="AH481" s="19"/>
      <c r="AI481" s="19"/>
      <c r="AJ481" s="19"/>
      <c r="AK481" s="712"/>
      <c r="AN481" s="281"/>
      <c r="AO481" s="4" t="s">
        <v>1385</v>
      </c>
      <c r="AP481" s="4">
        <v>1</v>
      </c>
    </row>
    <row r="482" spans="1:49" s="4" customFormat="1" ht="12.75" hidden="1" customHeight="1">
      <c r="C482" s="734"/>
      <c r="D482" s="721"/>
      <c r="E482" s="735"/>
      <c r="F482" s="1785" t="s">
        <v>131</v>
      </c>
      <c r="G482" s="1785"/>
      <c r="H482" s="1785"/>
      <c r="I482" s="1785"/>
      <c r="J482" s="1785"/>
      <c r="K482" s="1785"/>
      <c r="L482" s="1785"/>
      <c r="M482" s="1785"/>
      <c r="N482" s="1785"/>
      <c r="O482" s="1785"/>
      <c r="P482" s="1785"/>
      <c r="Q482" s="1785"/>
      <c r="R482" s="1785"/>
      <c r="S482" s="1785"/>
      <c r="T482" s="1785"/>
      <c r="U482" s="1785"/>
      <c r="V482" s="1785"/>
      <c r="W482" s="1785"/>
      <c r="X482" s="1785"/>
      <c r="Y482" s="1785"/>
      <c r="Z482" s="1785"/>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842" t="s">
        <v>115</v>
      </c>
      <c r="D484" s="1843"/>
      <c r="E484" s="756" t="s">
        <v>319</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9" t="s">
        <v>131</v>
      </c>
      <c r="W487" s="1669"/>
      <c r="X487" s="1669"/>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69" t="s">
        <v>131</v>
      </c>
      <c r="W489" s="1669"/>
      <c r="X489" s="1669"/>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69" t="s">
        <v>131</v>
      </c>
      <c r="W494" s="1669"/>
      <c r="X494" s="1669"/>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41"/>
      <c r="E497" s="1041"/>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9" t="s">
        <v>131</v>
      </c>
      <c r="W498" s="1669"/>
      <c r="X498" s="1669"/>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69" t="s">
        <v>131</v>
      </c>
      <c r="W500" s="1669"/>
      <c r="X500" s="1669"/>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0" t="s">
        <v>691</v>
      </c>
      <c r="AV501" s="1681"/>
      <c r="AW501" s="1681"/>
      <c r="AX501" s="1681"/>
      <c r="AY501" s="1681"/>
      <c r="AZ501" s="1681"/>
      <c r="BA501" s="1681"/>
      <c r="BB501" s="20"/>
      <c r="BC501" s="20"/>
      <c r="BE501" s="4"/>
      <c r="BF501" s="4"/>
      <c r="BG501" s="4"/>
      <c r="BH501" s="4"/>
      <c r="BI501" s="4"/>
      <c r="BJ501" s="1678" t="s">
        <v>34</v>
      </c>
      <c r="BK501" s="1679"/>
      <c r="BL501" s="1679"/>
      <c r="BM501" s="1679"/>
      <c r="BN501" s="1679"/>
      <c r="BO501" s="1679"/>
      <c r="BP501" s="1679"/>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0"/>
      <c r="AV502" s="1681"/>
      <c r="AW502" s="1681"/>
      <c r="AX502" s="1681"/>
      <c r="AY502" s="1681"/>
      <c r="AZ502" s="1681"/>
      <c r="BA502" s="1681"/>
      <c r="BB502" s="20"/>
      <c r="BC502" s="20"/>
      <c r="BE502" s="4"/>
      <c r="BF502" s="4"/>
      <c r="BG502" s="4"/>
      <c r="BH502" s="4"/>
      <c r="BI502" s="4"/>
      <c r="BJ502" s="1678"/>
      <c r="BK502" s="1679"/>
      <c r="BL502" s="1679"/>
      <c r="BM502" s="1679"/>
      <c r="BN502" s="1679"/>
      <c r="BO502" s="1679"/>
      <c r="BP502" s="1679"/>
      <c r="BQ502" s="20"/>
      <c r="BR502" s="4"/>
    </row>
    <row r="503" spans="1:147" customFormat="1" ht="12.75" hidden="1" customHeight="1">
      <c r="A503" s="120"/>
      <c r="B503" s="4"/>
      <c r="C503" s="1661" t="s">
        <v>131</v>
      </c>
      <c r="D503" s="1662"/>
      <c r="E503" s="749" t="s">
        <v>205</v>
      </c>
      <c r="F503" s="1844" t="s">
        <v>1014</v>
      </c>
      <c r="G503" s="1844"/>
      <c r="H503" s="1844"/>
      <c r="I503" s="1844"/>
      <c r="J503" s="1844"/>
      <c r="K503" s="1844"/>
      <c r="L503" s="1844"/>
      <c r="M503" s="1844"/>
      <c r="N503" s="1844"/>
      <c r="O503" s="1844"/>
      <c r="P503" s="1844"/>
      <c r="Q503" s="1844"/>
      <c r="R503" s="1844"/>
      <c r="S503" s="1844"/>
      <c r="T503" s="1844"/>
      <c r="U503" s="1844"/>
      <c r="V503" s="1844"/>
      <c r="W503" s="1844"/>
      <c r="X503" s="1844"/>
      <c r="Y503" s="1844"/>
      <c r="Z503" s="1844"/>
      <c r="AA503" s="1844"/>
      <c r="AB503" s="1844"/>
      <c r="AC503" s="1844"/>
      <c r="AD503" s="1844"/>
      <c r="AE503" s="1844"/>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5"/>
      <c r="G504" s="1845"/>
      <c r="H504" s="1845"/>
      <c r="I504" s="1845"/>
      <c r="J504" s="1845"/>
      <c r="K504" s="1845"/>
      <c r="L504" s="1845"/>
      <c r="M504" s="1845"/>
      <c r="N504" s="1845"/>
      <c r="O504" s="1845"/>
      <c r="P504" s="1845"/>
      <c r="Q504" s="1845"/>
      <c r="R504" s="1845"/>
      <c r="S504" s="1845"/>
      <c r="T504" s="1845"/>
      <c r="U504" s="1845"/>
      <c r="V504" s="1845"/>
      <c r="W504" s="1845"/>
      <c r="X504" s="1845"/>
      <c r="Y504" s="1845"/>
      <c r="Z504" s="1845"/>
      <c r="AA504" s="1845"/>
      <c r="AB504" s="1845"/>
      <c r="AC504" s="1845"/>
      <c r="AD504" s="1845"/>
      <c r="AE504" s="1845"/>
      <c r="AF504" s="4"/>
      <c r="AG504" s="19"/>
      <c r="AH504" s="19"/>
      <c r="AI504" s="19"/>
      <c r="AJ504" s="19"/>
      <c r="AK504" s="712"/>
      <c r="AL504" s="4"/>
      <c r="AM504" s="4"/>
      <c r="AN504" s="676"/>
      <c r="AO504" s="38"/>
      <c r="AP504" s="1536" t="s">
        <v>1564</v>
      </c>
      <c r="AQ504" s="1537"/>
      <c r="AR504" s="1538"/>
      <c r="AS504" s="631">
        <v>80</v>
      </c>
      <c r="AT504" s="4">
        <v>0</v>
      </c>
      <c r="AU504" s="160">
        <v>10</v>
      </c>
      <c r="AV504" s="160">
        <v>25</v>
      </c>
      <c r="AW504" s="160">
        <v>37.5</v>
      </c>
      <c r="AX504" s="160">
        <v>35</v>
      </c>
      <c r="AY504" s="160">
        <v>37.5</v>
      </c>
      <c r="AZ504" s="160">
        <v>50</v>
      </c>
      <c r="BA504" s="160">
        <v>50</v>
      </c>
      <c r="BB504" s="21"/>
      <c r="BC504" s="21"/>
      <c r="BE504" s="1536" t="s">
        <v>1564</v>
      </c>
      <c r="BF504" s="1537"/>
      <c r="BG504" s="1538"/>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3" t="s">
        <v>131</v>
      </c>
      <c r="G505" s="1853"/>
      <c r="H505" s="1853"/>
      <c r="I505" s="1853"/>
      <c r="J505" s="1853"/>
      <c r="K505" s="1853"/>
      <c r="L505" s="1853"/>
      <c r="M505" s="1853"/>
      <c r="N505" s="1853"/>
      <c r="O505" s="1853"/>
      <c r="P505" s="1853"/>
      <c r="Q505" s="1853"/>
      <c r="R505" s="1853"/>
      <c r="S505" s="1853"/>
      <c r="T505" s="1853"/>
      <c r="U505" s="1853"/>
      <c r="V505" s="1853"/>
      <c r="W505" s="1853"/>
      <c r="X505" s="1853"/>
      <c r="Y505" s="1853"/>
      <c r="Z505" s="1853"/>
      <c r="AA505" s="736"/>
      <c r="AB505" s="737"/>
      <c r="AC505" s="737"/>
      <c r="AD505" s="721"/>
      <c r="AE505" s="721"/>
      <c r="AF505" s="721"/>
      <c r="AG505" s="738">
        <f>IF($C$503="Yes",(VLOOKUP($F$505,$AO$473:$AP$481,2,FALSE)),0)</f>
        <v>0</v>
      </c>
      <c r="AH505" s="739" t="s">
        <v>1016</v>
      </c>
      <c r="AI505" s="738"/>
      <c r="AJ505" s="737"/>
      <c r="AK505" s="722"/>
      <c r="AL505" s="4"/>
      <c r="AM505" s="4"/>
      <c r="AN505" s="676"/>
      <c r="AO505" s="38"/>
      <c r="AP505" s="1539"/>
      <c r="AQ505" s="1540"/>
      <c r="AR505" s="1541"/>
      <c r="AS505" s="631">
        <v>75</v>
      </c>
      <c r="AT505" s="4">
        <v>0</v>
      </c>
      <c r="AU505" s="160">
        <v>10</v>
      </c>
      <c r="AV505" s="160">
        <v>25</v>
      </c>
      <c r="AW505" s="160">
        <v>37.5</v>
      </c>
      <c r="AX505" s="160">
        <v>35</v>
      </c>
      <c r="AY505" s="160">
        <v>37.5</v>
      </c>
      <c r="AZ505" s="160">
        <v>50</v>
      </c>
      <c r="BA505" s="160">
        <v>50</v>
      </c>
      <c r="BB505" s="21"/>
      <c r="BC505" s="21"/>
      <c r="BE505" s="1539"/>
      <c r="BF505" s="1540"/>
      <c r="BG505" s="1541"/>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9"/>
      <c r="AQ506" s="1540"/>
      <c r="AR506" s="1541"/>
      <c r="AS506" s="631">
        <v>70</v>
      </c>
      <c r="AT506" s="4">
        <v>0</v>
      </c>
      <c r="AU506" s="160">
        <v>10</v>
      </c>
      <c r="AV506" s="160">
        <v>25</v>
      </c>
      <c r="AW506" s="160">
        <v>37.5</v>
      </c>
      <c r="AX506" s="160">
        <v>35</v>
      </c>
      <c r="AY506" s="160">
        <v>37.5</v>
      </c>
      <c r="AZ506" s="160">
        <v>50</v>
      </c>
      <c r="BA506" s="160">
        <v>50</v>
      </c>
      <c r="BB506" s="21"/>
      <c r="BC506" s="21"/>
      <c r="BE506" s="1539"/>
      <c r="BF506" s="1540"/>
      <c r="BG506" s="1541"/>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1" t="s">
        <v>131</v>
      </c>
      <c r="D507" s="1662"/>
      <c r="E507" s="749" t="s">
        <v>319</v>
      </c>
      <c r="F507" s="1849" t="s">
        <v>1204</v>
      </c>
      <c r="G507" s="1849"/>
      <c r="H507" s="1849"/>
      <c r="I507" s="1849"/>
      <c r="J507" s="1849"/>
      <c r="K507" s="1849"/>
      <c r="L507" s="1849"/>
      <c r="M507" s="1849"/>
      <c r="N507" s="1849"/>
      <c r="O507" s="1849"/>
      <c r="P507" s="1849"/>
      <c r="Q507" s="1849"/>
      <c r="R507" s="1849"/>
      <c r="S507" s="1849"/>
      <c r="T507" s="1849"/>
      <c r="U507" s="1849"/>
      <c r="V507" s="1849"/>
      <c r="W507" s="1849"/>
      <c r="X507" s="1849"/>
      <c r="Y507" s="1849"/>
      <c r="Z507" s="1849"/>
      <c r="AA507" s="1849"/>
      <c r="AB507" s="1849"/>
      <c r="AC507" s="1849"/>
      <c r="AD507" s="1849"/>
      <c r="AE507" s="1849"/>
      <c r="AF507" s="704"/>
      <c r="AG507" s="741"/>
      <c r="AH507" s="741"/>
      <c r="AI507" s="741"/>
      <c r="AJ507" s="741"/>
      <c r="AK507" s="728"/>
      <c r="AL507" s="4"/>
      <c r="AM507" s="4"/>
      <c r="AN507" s="676"/>
      <c r="AO507" s="38"/>
      <c r="AP507" s="1539"/>
      <c r="AQ507" s="1540"/>
      <c r="AR507" s="1541"/>
      <c r="AS507" s="631">
        <v>65</v>
      </c>
      <c r="AT507" s="4">
        <v>0</v>
      </c>
      <c r="AU507" s="160">
        <v>10</v>
      </c>
      <c r="AV507" s="160">
        <v>25</v>
      </c>
      <c r="AW507" s="160">
        <v>37.5</v>
      </c>
      <c r="AX507" s="160">
        <v>35</v>
      </c>
      <c r="AY507" s="160">
        <v>37.5</v>
      </c>
      <c r="AZ507" s="160">
        <v>50</v>
      </c>
      <c r="BA507" s="160">
        <v>50</v>
      </c>
      <c r="BB507" s="21"/>
      <c r="BC507" s="21"/>
      <c r="BE507" s="1539"/>
      <c r="BF507" s="1540"/>
      <c r="BG507" s="1541"/>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0"/>
      <c r="G508" s="1850"/>
      <c r="H508" s="1850"/>
      <c r="I508" s="1850"/>
      <c r="J508" s="1850"/>
      <c r="K508" s="1850"/>
      <c r="L508" s="1850"/>
      <c r="M508" s="1850"/>
      <c r="N508" s="1850"/>
      <c r="O508" s="1850"/>
      <c r="P508" s="1850"/>
      <c r="Q508" s="1850"/>
      <c r="R508" s="1850"/>
      <c r="S508" s="1850"/>
      <c r="T508" s="1850"/>
      <c r="U508" s="1850"/>
      <c r="V508" s="1850"/>
      <c r="W508" s="1850"/>
      <c r="X508" s="1850"/>
      <c r="Y508" s="1850"/>
      <c r="Z508" s="1850"/>
      <c r="AA508" s="1850"/>
      <c r="AB508" s="1850"/>
      <c r="AC508" s="1850"/>
      <c r="AD508" s="1850"/>
      <c r="AE508" s="1850"/>
      <c r="AF508" s="4"/>
      <c r="AG508" s="19"/>
      <c r="AH508" s="19"/>
      <c r="AI508" s="19"/>
      <c r="AJ508" s="19"/>
      <c r="AK508" s="712"/>
      <c r="AL508" s="4"/>
      <c r="AM508" s="4"/>
      <c r="AN508" s="676"/>
      <c r="AO508" s="38"/>
      <c r="AP508" s="1539"/>
      <c r="AQ508" s="1540"/>
      <c r="AR508" s="1541"/>
      <c r="AS508" s="631">
        <v>60</v>
      </c>
      <c r="AT508" s="4">
        <v>0</v>
      </c>
      <c r="AU508" s="160">
        <v>10</v>
      </c>
      <c r="AV508" s="160">
        <v>25</v>
      </c>
      <c r="AW508" s="160">
        <v>37.5</v>
      </c>
      <c r="AX508" s="160">
        <v>35</v>
      </c>
      <c r="AY508" s="160">
        <v>37.5</v>
      </c>
      <c r="AZ508" s="160">
        <v>50</v>
      </c>
      <c r="BA508" s="160">
        <v>50</v>
      </c>
      <c r="BB508" s="21"/>
      <c r="BC508" s="21"/>
      <c r="BE508" s="1539"/>
      <c r="BF508" s="1540"/>
      <c r="BG508" s="1541"/>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9"/>
      <c r="AQ509" s="1540"/>
      <c r="AR509" s="1541"/>
      <c r="AS509" s="631">
        <v>55</v>
      </c>
      <c r="AT509" s="4">
        <v>0</v>
      </c>
      <c r="AU509" s="160">
        <v>10</v>
      </c>
      <c r="AV509" s="160">
        <v>25</v>
      </c>
      <c r="AW509" s="160">
        <v>37.5</v>
      </c>
      <c r="AX509" s="160">
        <v>35</v>
      </c>
      <c r="AY509" s="160">
        <v>37.5</v>
      </c>
      <c r="AZ509" s="160">
        <v>50</v>
      </c>
      <c r="BA509" s="160">
        <v>50</v>
      </c>
      <c r="BE509" s="1539"/>
      <c r="BF509" s="1540"/>
      <c r="BG509" s="1541"/>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4" t="s">
        <v>131</v>
      </c>
      <c r="G510" s="1854"/>
      <c r="H510" s="1854"/>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539"/>
      <c r="AQ510" s="1540"/>
      <c r="AR510" s="1541"/>
      <c r="AS510" s="159">
        <v>50</v>
      </c>
      <c r="AT510" s="4">
        <v>0</v>
      </c>
      <c r="AU510" s="160">
        <v>10</v>
      </c>
      <c r="AV510" s="160">
        <v>25</v>
      </c>
      <c r="AW510" s="160">
        <v>37.5</v>
      </c>
      <c r="AX510" s="160">
        <v>35</v>
      </c>
      <c r="AY510" s="160">
        <v>37.5</v>
      </c>
      <c r="AZ510" s="160">
        <v>50</v>
      </c>
      <c r="BA510" s="160">
        <v>50</v>
      </c>
      <c r="BE510" s="1539"/>
      <c r="BF510" s="1540"/>
      <c r="BG510" s="1541"/>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9"/>
      <c r="AQ511" s="1540"/>
      <c r="AR511" s="1541"/>
      <c r="AS511" s="159">
        <v>45</v>
      </c>
      <c r="AT511" s="4">
        <v>0</v>
      </c>
      <c r="AU511" s="160">
        <v>10</v>
      </c>
      <c r="AV511" s="160">
        <v>22.5</v>
      </c>
      <c r="AW511" s="160">
        <v>33.799999999999997</v>
      </c>
      <c r="AX511" s="160">
        <v>35</v>
      </c>
      <c r="AY511" s="160">
        <v>37.5</v>
      </c>
      <c r="AZ511" s="160">
        <v>50</v>
      </c>
      <c r="BA511" s="160">
        <v>50</v>
      </c>
      <c r="BE511" s="1539"/>
      <c r="BF511" s="1540"/>
      <c r="BG511" s="1541"/>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1" t="s">
        <v>131</v>
      </c>
      <c r="D512" s="1662"/>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9"/>
      <c r="AQ512" s="1540"/>
      <c r="AR512" s="1541"/>
      <c r="AS512" s="159">
        <v>40</v>
      </c>
      <c r="AT512" s="4">
        <v>0</v>
      </c>
      <c r="AU512" s="160">
        <v>10</v>
      </c>
      <c r="AV512" s="160">
        <v>20</v>
      </c>
      <c r="AW512" s="160">
        <v>30</v>
      </c>
      <c r="AX512" s="160">
        <v>35</v>
      </c>
      <c r="AY512" s="160">
        <v>37.5</v>
      </c>
      <c r="AZ512" s="160">
        <v>50</v>
      </c>
      <c r="BA512" s="160">
        <v>50</v>
      </c>
      <c r="BE512" s="1539"/>
      <c r="BF512" s="1540"/>
      <c r="BG512" s="1541"/>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9"/>
      <c r="AQ513" s="1540"/>
      <c r="AR513" s="1541"/>
      <c r="AS513" s="159">
        <v>35</v>
      </c>
      <c r="AT513" s="4">
        <v>0</v>
      </c>
      <c r="AU513" s="160">
        <v>8.8000000000000007</v>
      </c>
      <c r="AV513" s="160">
        <v>17.5</v>
      </c>
      <c r="AW513" s="160">
        <v>26.3</v>
      </c>
      <c r="AX513" s="160">
        <v>35</v>
      </c>
      <c r="AY513" s="160">
        <v>37.5</v>
      </c>
      <c r="AZ513" s="160">
        <v>50</v>
      </c>
      <c r="BA513" s="160">
        <v>50</v>
      </c>
      <c r="BE513" s="1539"/>
      <c r="BF513" s="1540"/>
      <c r="BG513" s="1541"/>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8"/>
      <c r="D514" s="1041"/>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539"/>
      <c r="AQ514" s="1540"/>
      <c r="AR514" s="1541"/>
      <c r="AS514" s="159">
        <v>30</v>
      </c>
      <c r="AT514" s="4">
        <v>0</v>
      </c>
      <c r="AU514" s="160">
        <v>7.5</v>
      </c>
      <c r="AV514" s="160">
        <v>15</v>
      </c>
      <c r="AW514" s="160">
        <v>22.5</v>
      </c>
      <c r="AX514" s="160">
        <v>30</v>
      </c>
      <c r="AY514" s="160">
        <v>37.5</v>
      </c>
      <c r="AZ514" s="160">
        <v>45</v>
      </c>
      <c r="BA514" s="160">
        <v>50</v>
      </c>
      <c r="BE514" s="1539"/>
      <c r="BF514" s="1540"/>
      <c r="BG514" s="1541"/>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4" t="s">
        <v>131</v>
      </c>
      <c r="H515" s="1664"/>
      <c r="I515" s="1664"/>
      <c r="J515" s="1664"/>
      <c r="K515" s="1664"/>
      <c r="L515" s="1664"/>
      <c r="M515" s="1664"/>
      <c r="N515" s="1664"/>
      <c r="O515" s="1664"/>
      <c r="P515" s="1664"/>
      <c r="Q515" s="1664"/>
      <c r="R515" s="1664"/>
      <c r="S515" s="1664"/>
      <c r="T515" s="1664"/>
      <c r="U515" s="1664"/>
      <c r="V515" s="1664"/>
      <c r="W515" s="1664"/>
      <c r="X515" s="1664"/>
      <c r="Y515" s="1664"/>
      <c r="Z515" s="1664"/>
      <c r="AA515" s="1664"/>
      <c r="AB515" s="1664"/>
      <c r="AC515" s="1664"/>
      <c r="AD515" s="1664"/>
      <c r="AE515" s="1664"/>
      <c r="AF515" s="1664"/>
      <c r="AG515" s="4"/>
      <c r="AH515" s="4"/>
      <c r="AI515" s="4"/>
      <c r="AJ515" s="19"/>
      <c r="AK515" s="712"/>
      <c r="AL515" s="4"/>
      <c r="AM515" s="4"/>
      <c r="AN515" s="676"/>
      <c r="AP515" s="1539"/>
      <c r="AQ515" s="1540"/>
      <c r="AR515" s="1541"/>
      <c r="AS515" s="159">
        <v>25</v>
      </c>
      <c r="AT515" s="4">
        <v>0</v>
      </c>
      <c r="AU515" s="160">
        <v>6.3</v>
      </c>
      <c r="AV515" s="160">
        <v>12.5</v>
      </c>
      <c r="AW515" s="160">
        <v>18.8</v>
      </c>
      <c r="AX515" s="160">
        <v>25</v>
      </c>
      <c r="AY515" s="160">
        <v>31.3</v>
      </c>
      <c r="AZ515" s="160">
        <v>37.5</v>
      </c>
      <c r="BA515" s="160">
        <v>50</v>
      </c>
      <c r="BE515" s="1539"/>
      <c r="BF515" s="1540"/>
      <c r="BG515" s="1541"/>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9"/>
      <c r="AQ516" s="1540"/>
      <c r="AR516" s="1541"/>
      <c r="AS516" s="159">
        <v>20</v>
      </c>
      <c r="AT516" s="4">
        <v>0</v>
      </c>
      <c r="AU516" s="160">
        <v>5</v>
      </c>
      <c r="AV516" s="160">
        <v>10</v>
      </c>
      <c r="AW516" s="160">
        <v>15</v>
      </c>
      <c r="AX516" s="160">
        <v>20</v>
      </c>
      <c r="AY516" s="160">
        <v>25</v>
      </c>
      <c r="AZ516" s="160">
        <v>30</v>
      </c>
      <c r="BA516" s="160">
        <v>40</v>
      </c>
      <c r="BE516" s="1539"/>
      <c r="BF516" s="1540"/>
      <c r="BG516" s="1541"/>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5" t="s">
        <v>131</v>
      </c>
      <c r="D517" s="1666"/>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539"/>
      <c r="AQ517" s="1540"/>
      <c r="AR517" s="1541"/>
      <c r="AS517" s="159">
        <v>15</v>
      </c>
      <c r="AT517" s="4">
        <v>0</v>
      </c>
      <c r="AU517" s="160">
        <v>3.8</v>
      </c>
      <c r="AV517" s="160">
        <v>7.5</v>
      </c>
      <c r="AW517" s="160">
        <v>11.3</v>
      </c>
      <c r="AX517" s="160">
        <v>15</v>
      </c>
      <c r="AY517" s="160">
        <v>18.8</v>
      </c>
      <c r="AZ517" s="160">
        <v>22.5</v>
      </c>
      <c r="BA517" s="160">
        <v>30</v>
      </c>
      <c r="BE517" s="1539"/>
      <c r="BF517" s="1540"/>
      <c r="BG517" s="1541"/>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2"/>
      <c r="AQ518" s="1543"/>
      <c r="AR518" s="1544"/>
      <c r="AS518" s="159">
        <v>10</v>
      </c>
      <c r="AT518" s="4">
        <v>0</v>
      </c>
      <c r="AU518" s="160">
        <v>2.5</v>
      </c>
      <c r="AV518" s="160">
        <v>5</v>
      </c>
      <c r="AW518" s="160">
        <v>7.5</v>
      </c>
      <c r="AX518" s="160">
        <v>10</v>
      </c>
      <c r="AY518" s="160">
        <v>12.5</v>
      </c>
      <c r="AZ518" s="160">
        <v>15</v>
      </c>
      <c r="BA518" s="160">
        <v>20</v>
      </c>
      <c r="BE518" s="1542"/>
      <c r="BF518" s="1543"/>
      <c r="BG518" s="1544"/>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5" t="s">
        <v>131</v>
      </c>
      <c r="D521" s="1666"/>
      <c r="F521" s="502" t="s">
        <v>913</v>
      </c>
      <c r="G521" s="1633" t="s">
        <v>1025</v>
      </c>
      <c r="H521" s="1633"/>
      <c r="I521" s="1633"/>
      <c r="J521" s="1633"/>
      <c r="K521" s="1633"/>
      <c r="L521" s="1633"/>
      <c r="M521" s="1633"/>
      <c r="N521" s="1633"/>
      <c r="O521" s="1633"/>
      <c r="P521" s="1633"/>
      <c r="Q521" s="1633"/>
      <c r="R521" s="1633"/>
      <c r="S521" s="1633"/>
      <c r="T521" s="1633"/>
      <c r="U521" s="1633"/>
      <c r="V521" s="1633"/>
      <c r="W521" s="1633"/>
      <c r="X521" s="1633"/>
      <c r="Y521" s="1633"/>
      <c r="Z521" s="1633"/>
      <c r="AA521" s="1633"/>
      <c r="AB521" s="1633"/>
      <c r="AC521" s="1633"/>
      <c r="AD521" s="1633"/>
      <c r="AE521" s="1633"/>
      <c r="AF521" s="1633"/>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677">
        <f>BJ525</f>
        <v>36</v>
      </c>
      <c r="BE521" s="1677"/>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67"/>
      <c r="H522" s="1667"/>
      <c r="I522" s="1667"/>
      <c r="J522" s="1667"/>
      <c r="K522" s="1667"/>
      <c r="L522" s="1667"/>
      <c r="M522" s="1667"/>
      <c r="N522" s="1667"/>
      <c r="O522" s="1667"/>
      <c r="P522" s="1667"/>
      <c r="Q522" s="1667"/>
      <c r="R522" s="1667"/>
      <c r="S522" s="1667"/>
      <c r="T522" s="1667"/>
      <c r="U522" s="1667"/>
      <c r="V522" s="1667"/>
      <c r="W522" s="1667"/>
      <c r="X522" s="1667"/>
      <c r="Y522" s="1667"/>
      <c r="Z522" s="1667"/>
      <c r="AA522" s="1667"/>
      <c r="AB522" s="1667"/>
      <c r="AC522" s="1667"/>
      <c r="AD522" s="1667"/>
      <c r="AE522" s="1667"/>
      <c r="AF522" s="1667"/>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677">
        <f>SUM(E578:J586)</f>
        <v>22</v>
      </c>
      <c r="BE522" s="1677"/>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5">
        <v>0</v>
      </c>
      <c r="BK523" s="1676"/>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5">
        <f>Application!AG431</f>
        <v>0</v>
      </c>
      <c r="BK524" s="1676"/>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8" t="s">
        <v>131</v>
      </c>
      <c r="D525" s="1236"/>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675">
        <f>Application!AG433</f>
        <v>36</v>
      </c>
      <c r="BK525" s="1676"/>
      <c r="BM525" s="1689"/>
      <c r="BN525" s="1690"/>
      <c r="BO525" s="1689"/>
      <c r="BP525" s="1690"/>
      <c r="BQ525" s="1686"/>
      <c r="BR525" s="1688"/>
      <c r="BS525" s="1686"/>
      <c r="BT525" s="1688"/>
      <c r="BU525" s="1689">
        <f>IF(T607&gt;0,1,0)</f>
        <v>1</v>
      </c>
      <c r="BV525" s="1690"/>
      <c r="BW525" s="1689">
        <f>IF(Y607&gt;=0.1,1,0)</f>
        <v>1</v>
      </c>
      <c r="BX525" s="1690"/>
      <c r="BY525" s="1686"/>
      <c r="BZ525" s="1688"/>
      <c r="CA525" s="1686"/>
      <c r="CB525" s="1688"/>
      <c r="CC525" s="1689"/>
      <c r="CD525" s="1690"/>
      <c r="CE525" s="1689"/>
      <c r="CF525" s="1690"/>
      <c r="CG525"/>
      <c r="CH525"/>
      <c r="CI525"/>
      <c r="CJ525"/>
    </row>
    <row r="526" spans="1:122" s="4" customFormat="1" ht="12.75" hidden="1" customHeight="1">
      <c r="C526" s="706"/>
      <c r="E526" s="143"/>
      <c r="F526" s="1350" t="s">
        <v>131</v>
      </c>
      <c r="G526" s="1350"/>
      <c r="H526" s="1350"/>
      <c r="I526" s="1350"/>
      <c r="J526" s="1350"/>
      <c r="K526" s="1350"/>
      <c r="L526" s="1350"/>
      <c r="M526" s="1350"/>
      <c r="N526" s="1350"/>
      <c r="O526" s="1350"/>
      <c r="P526" s="1350"/>
      <c r="Q526" s="1350"/>
      <c r="R526" s="1350"/>
      <c r="S526" s="1350"/>
      <c r="T526" s="1350"/>
      <c r="U526" s="1350"/>
      <c r="V526" s="1350"/>
      <c r="W526" s="1350"/>
      <c r="X526" s="1350"/>
      <c r="Y526" s="1350"/>
      <c r="Z526" s="1350"/>
      <c r="AA526" s="1350"/>
      <c r="AB526" s="1350"/>
      <c r="AC526" s="1350"/>
      <c r="AD526" s="1350"/>
      <c r="AE526" s="1350"/>
      <c r="AF526" s="1350"/>
      <c r="AG526" s="19"/>
      <c r="AH526" s="19"/>
      <c r="AI526" s="19"/>
      <c r="AJ526" s="19"/>
      <c r="AK526" s="712"/>
      <c r="AN526" s="281"/>
      <c r="BM526" s="1689"/>
      <c r="BN526" s="1690"/>
      <c r="BO526" s="1689"/>
      <c r="BP526" s="1690"/>
      <c r="BQ526" s="1686"/>
      <c r="BR526" s="1688"/>
      <c r="BS526" s="1686"/>
      <c r="BT526" s="1688"/>
      <c r="BU526" s="1689"/>
      <c r="BV526" s="1690"/>
      <c r="BW526" s="1689"/>
      <c r="BX526" s="1690"/>
      <c r="BY526" s="1686">
        <f>IF(T608&gt;0,1,0)</f>
        <v>1</v>
      </c>
      <c r="BZ526" s="1688"/>
      <c r="CA526" s="1686">
        <f>IF(Y608&gt;=0.1,1,0)</f>
        <v>1</v>
      </c>
      <c r="CB526" s="1688"/>
      <c r="CC526" s="1689"/>
      <c r="CD526" s="1690"/>
      <c r="CE526" s="1689"/>
      <c r="CF526" s="1690"/>
      <c r="CG526"/>
      <c r="CH526"/>
      <c r="CI526"/>
      <c r="CJ526"/>
      <c r="CW526"/>
    </row>
    <row r="527" spans="1:122" s="4" customFormat="1" ht="12.75" hidden="1" customHeight="1">
      <c r="C527" s="754"/>
      <c r="D527" s="721"/>
      <c r="E527" s="735"/>
      <c r="F527" s="1848"/>
      <c r="G527" s="1848"/>
      <c r="H527" s="1848"/>
      <c r="I527" s="1848"/>
      <c r="J527" s="1848"/>
      <c r="K527" s="1848"/>
      <c r="L527" s="1848"/>
      <c r="M527" s="1848"/>
      <c r="N527" s="1848"/>
      <c r="O527" s="1848"/>
      <c r="P527" s="1848"/>
      <c r="Q527" s="1848"/>
      <c r="R527" s="1848"/>
      <c r="S527" s="1848"/>
      <c r="T527" s="1848"/>
      <c r="U527" s="1848"/>
      <c r="V527" s="1848"/>
      <c r="W527" s="1848"/>
      <c r="X527" s="1848"/>
      <c r="Y527" s="1848"/>
      <c r="Z527" s="1848"/>
      <c r="AA527" s="1848"/>
      <c r="AB527" s="1848"/>
      <c r="AC527" s="1848"/>
      <c r="AD527" s="1848"/>
      <c r="AE527" s="1848"/>
      <c r="AF527" s="1848"/>
      <c r="AG527" s="737"/>
      <c r="AH527" s="737"/>
      <c r="AI527" s="737"/>
      <c r="AJ527" s="737"/>
      <c r="AK527" s="722"/>
      <c r="AN527" s="281"/>
      <c r="BM527" s="1689"/>
      <c r="BN527" s="1690"/>
      <c r="BO527" s="1689"/>
      <c r="BP527" s="1690"/>
      <c r="BQ527" s="1686"/>
      <c r="BR527" s="1688"/>
      <c r="BS527" s="1686"/>
      <c r="BT527" s="1688"/>
      <c r="BU527" s="1689"/>
      <c r="BV527" s="1690"/>
      <c r="BW527" s="1689"/>
      <c r="BX527" s="1690"/>
      <c r="BY527" s="1686"/>
      <c r="BZ527" s="1688"/>
      <c r="CA527" s="1686"/>
      <c r="CB527" s="1688"/>
      <c r="CC527" s="1689">
        <f>IF(T609&gt;0,1,0)</f>
        <v>0</v>
      </c>
      <c r="CD527" s="1690"/>
      <c r="CE527" s="1689">
        <f>IF(Y609&gt;=0.1,1,0)</f>
        <v>0</v>
      </c>
      <c r="CF527" s="1690"/>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9">
        <f>SUM(BM523:BN527)</f>
        <v>0</v>
      </c>
      <c r="BN528" s="1690"/>
      <c r="BO528" s="1689">
        <f>SUM(BO523:BP527)</f>
        <v>0</v>
      </c>
      <c r="BP528" s="1690"/>
      <c r="BQ528" s="1689">
        <f>SUM(BQ523:BR527)</f>
        <v>1</v>
      </c>
      <c r="BR528" s="1690"/>
      <c r="BS528" s="1689">
        <f>SUM(BS523:BT527)</f>
        <v>1</v>
      </c>
      <c r="BT528" s="1690"/>
      <c r="BU528" s="1689">
        <f>SUM(BU523:BV527)</f>
        <v>1</v>
      </c>
      <c r="BV528" s="1690"/>
      <c r="BW528" s="1689">
        <f>SUM(BW523:BX527)</f>
        <v>1</v>
      </c>
      <c r="BX528" s="1690"/>
      <c r="BY528" s="1689">
        <f>SUM(BY523:BZ527)</f>
        <v>1</v>
      </c>
      <c r="BZ528" s="1690"/>
      <c r="CA528" s="1689">
        <f>SUM(CA523:CB527)</f>
        <v>1</v>
      </c>
      <c r="CB528" s="1690"/>
      <c r="CC528" s="1689">
        <f>SUM(CC523:CD527)</f>
        <v>0</v>
      </c>
      <c r="CD528" s="1690"/>
      <c r="CE528" s="1689">
        <f>SUM(CE523:CF527)</f>
        <v>0</v>
      </c>
      <c r="CF528" s="1690"/>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9" t="s">
        <v>482</v>
      </c>
      <c r="AQ529" s="1700"/>
      <c r="AR529" s="1700"/>
      <c r="AS529" s="1700"/>
      <c r="AT529" s="1701"/>
      <c r="AU529" s="1699" t="s">
        <v>483</v>
      </c>
      <c r="AV529" s="1700"/>
      <c r="AW529" s="1700"/>
      <c r="AX529" s="1700"/>
      <c r="AY529" s="1701"/>
      <c r="BM529" s="1686">
        <f>SUM(BM528:BP528)</f>
        <v>0</v>
      </c>
      <c r="BN529" s="1687"/>
      <c r="BO529" s="1687"/>
      <c r="BP529" s="1688"/>
      <c r="BQ529" s="1686">
        <f>SUM(BQ528:BT528)</f>
        <v>2</v>
      </c>
      <c r="BR529" s="1687"/>
      <c r="BS529" s="1687"/>
      <c r="BT529" s="1688"/>
      <c r="BU529" s="1686">
        <f>SUM(BU528:BX528)</f>
        <v>2</v>
      </c>
      <c r="BV529" s="1687"/>
      <c r="BW529" s="1687"/>
      <c r="BX529" s="1688"/>
      <c r="BY529" s="1686">
        <f>SUM(BY528:CB528)</f>
        <v>2</v>
      </c>
      <c r="BZ529" s="1687"/>
      <c r="CA529" s="1687"/>
      <c r="CB529" s="1688"/>
      <c r="CC529" s="1686">
        <f>SUM(CC528:CF528)</f>
        <v>0</v>
      </c>
      <c r="CD529" s="1687"/>
      <c r="CE529" s="1687"/>
      <c r="CF529" s="1688"/>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3">
        <f>RANK(T605,$T$605:$X$609,0)+COUNTIF($T$605:$X$609,T605)-1</f>
        <v>5</v>
      </c>
      <c r="AQ530" s="1684"/>
      <c r="AR530" s="1684"/>
      <c r="AS530" s="1684"/>
      <c r="AT530" s="1685"/>
      <c r="AU530" s="1683">
        <f>RANK(Y605,$Y$605:$AC$609,0)+COUNTIF($Y$605:$AC$609,Y605)-1</f>
        <v>5</v>
      </c>
      <c r="AV530" s="1684"/>
      <c r="AW530" s="1684"/>
      <c r="AX530" s="1684"/>
      <c r="AY530" s="1685"/>
      <c r="BM530" s="1686"/>
      <c r="BN530" s="1687"/>
      <c r="BO530" s="1687"/>
      <c r="BP530" s="1688"/>
      <c r="BQ530" s="1686">
        <f>IF(AND(BQ529=2,BM529=1),1,0)</f>
        <v>0</v>
      </c>
      <c r="BR530" s="1687"/>
      <c r="BS530" s="1687"/>
      <c r="BT530" s="1688"/>
      <c r="BU530" s="1686">
        <f>IF(AND(BU529=2,BQ529=1),1,0)</f>
        <v>0</v>
      </c>
      <c r="BV530" s="1687"/>
      <c r="BW530" s="1687"/>
      <c r="BX530" s="1688"/>
      <c r="BY530" s="1686">
        <f>IF(AND(BY529=2,BU529=1),1,0)</f>
        <v>0</v>
      </c>
      <c r="BZ530" s="1687"/>
      <c r="CA530" s="1687"/>
      <c r="CB530" s="1688"/>
      <c r="CC530" s="1686">
        <f>IF(AND(CC529=2,BU529=1),1,0)</f>
        <v>0</v>
      </c>
      <c r="CD530" s="1687"/>
      <c r="CE530" s="1687"/>
      <c r="CF530" s="1688"/>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3">
        <f>RANK(T606,$T$605:$X$609,0)+COUNTIF($T$605:$X$609,T606)-1</f>
        <v>3</v>
      </c>
      <c r="AQ531" s="1684"/>
      <c r="AR531" s="1684"/>
      <c r="AS531" s="1684"/>
      <c r="AT531" s="1685"/>
      <c r="AU531" s="1683">
        <f>RANK(Y606,$Y$605:$AC$609,0)+COUNTIF($Y$605:$AC$609,Y606)-1</f>
        <v>3</v>
      </c>
      <c r="AV531" s="1684"/>
      <c r="AW531" s="1684"/>
      <c r="AX531" s="1684"/>
      <c r="AY531" s="1685"/>
      <c r="BM531" s="1686"/>
      <c r="BN531" s="1687"/>
      <c r="BO531" s="1687"/>
      <c r="BP531" s="1688"/>
      <c r="BQ531" s="1686"/>
      <c r="BR531" s="1687"/>
      <c r="BS531" s="1687"/>
      <c r="BT531" s="1688"/>
      <c r="BU531" s="1686">
        <f>IF(AND(BU529=2,BM529=1),1,0)</f>
        <v>0</v>
      </c>
      <c r="BV531" s="1687"/>
      <c r="BW531" s="1687"/>
      <c r="BX531" s="1688"/>
      <c r="BY531" s="1686">
        <f>IF(AND(BY529=2,BQ529=1),1,0)</f>
        <v>0</v>
      </c>
      <c r="BZ531" s="1687"/>
      <c r="CA531" s="1687"/>
      <c r="CB531" s="1688"/>
      <c r="CC531" s="1686">
        <f>IF(AND(CC530=2,BY530=1),1,0)</f>
        <v>0</v>
      </c>
      <c r="CD531" s="1687"/>
      <c r="CE531" s="1687"/>
      <c r="CF531" s="1688"/>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3">
        <f>RANK(T607,$T$605:$X$609,0)+COUNTIF($T$605:$X$609,T607)-1</f>
        <v>3</v>
      </c>
      <c r="AQ532" s="1684"/>
      <c r="AR532" s="1684"/>
      <c r="AS532" s="1684"/>
      <c r="AT532" s="1685"/>
      <c r="AU532" s="1683">
        <f>RANK(Y607,$Y$605:$AC$609,0)+COUNTIF($Y$605:$AC$609,Y607)-1</f>
        <v>3</v>
      </c>
      <c r="AV532" s="1684"/>
      <c r="AW532" s="1684"/>
      <c r="AX532" s="1684"/>
      <c r="AY532" s="1685"/>
      <c r="BM532" s="1686"/>
      <c r="BN532" s="1687"/>
      <c r="BO532" s="1687"/>
      <c r="BP532" s="1688"/>
      <c r="BQ532" s="1686"/>
      <c r="BR532" s="1687"/>
      <c r="BS532" s="1687"/>
      <c r="BT532" s="1688"/>
      <c r="BU532" s="1686"/>
      <c r="BV532" s="1687"/>
      <c r="BW532" s="1687"/>
      <c r="BX532" s="1688"/>
      <c r="BY532" s="1686">
        <f>IF(AND(BY529=2,BM529=1),1,0)</f>
        <v>0</v>
      </c>
      <c r="BZ532" s="1687"/>
      <c r="CA532" s="1687"/>
      <c r="CB532" s="1688"/>
      <c r="CC532" s="1686">
        <f>IF(AND(CC529=2,BQ529=1),1,0)</f>
        <v>0</v>
      </c>
      <c r="CD532" s="1687"/>
      <c r="CE532" s="1687"/>
      <c r="CF532" s="1688"/>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3">
        <f>RANK(T608,$T$605:$X$609,0)+COUNTIF($T$605:$X$609,T608)-1</f>
        <v>1</v>
      </c>
      <c r="AQ533" s="1684"/>
      <c r="AR533" s="1684"/>
      <c r="AS533" s="1684"/>
      <c r="AT533" s="1685"/>
      <c r="AU533" s="1683">
        <f>RANK(Y608,$Y$605:$AC$609,0)+COUNTIF($Y$605:$AC$609,Y608)-1</f>
        <v>1</v>
      </c>
      <c r="AV533" s="1684"/>
      <c r="AW533" s="1684"/>
      <c r="AX533" s="1684"/>
      <c r="AY533" s="1685"/>
      <c r="BM533" s="1686"/>
      <c r="BN533" s="1687"/>
      <c r="BO533" s="1687"/>
      <c r="BP533" s="1688"/>
      <c r="BQ533" s="1686"/>
      <c r="BR533" s="1687"/>
      <c r="BS533" s="1687"/>
      <c r="BT533" s="1688"/>
      <c r="BU533" s="1686"/>
      <c r="BV533" s="1687"/>
      <c r="BW533" s="1687"/>
      <c r="BX533" s="1688"/>
      <c r="BY533" s="1686"/>
      <c r="BZ533" s="1687"/>
      <c r="CA533" s="1687"/>
      <c r="CB533" s="1688"/>
      <c r="CC533" s="1686">
        <f>IF(AND(CC529=2,BM529=1),1,0)</f>
        <v>0</v>
      </c>
      <c r="CD533" s="1687"/>
      <c r="CE533" s="1687"/>
      <c r="CF533" s="1688"/>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3">
        <f>RANK(T609,$T$605:$X$609,0)+COUNTIF($T$605:$X$609,T609)-1</f>
        <v>5</v>
      </c>
      <c r="AQ534" s="1684"/>
      <c r="AR534" s="1684"/>
      <c r="AS534" s="1684"/>
      <c r="AT534" s="1685"/>
      <c r="AU534" s="1683">
        <f>RANK(Y609,$Y$605:$AC$609,0)+COUNTIF($Y$605:$AC$609,Y609)-1</f>
        <v>5</v>
      </c>
      <c r="AV534" s="1684"/>
      <c r="AW534" s="1684"/>
      <c r="AX534" s="1684"/>
      <c r="AY534" s="1685"/>
      <c r="BM534" s="1686">
        <f>SUM(BM530:BP533)</f>
        <v>0</v>
      </c>
      <c r="BN534" s="1687"/>
      <c r="BO534" s="1687"/>
      <c r="BP534" s="1688"/>
      <c r="BQ534" s="1686">
        <f>SUM(BQ530:BT533)</f>
        <v>0</v>
      </c>
      <c r="BR534" s="1687"/>
      <c r="BS534" s="1687"/>
      <c r="BT534" s="1688"/>
      <c r="BU534" s="1686">
        <f>SUM(BU530:BX533)</f>
        <v>0</v>
      </c>
      <c r="BV534" s="1687"/>
      <c r="BW534" s="1687"/>
      <c r="BX534" s="1688"/>
      <c r="BY534" s="1686">
        <f>SUM(BY530:CB533)</f>
        <v>0</v>
      </c>
      <c r="BZ534" s="1687"/>
      <c r="CA534" s="1687"/>
      <c r="CB534" s="1688"/>
      <c r="CC534" s="1686">
        <f>SUM(CC530:CF533)</f>
        <v>0</v>
      </c>
      <c r="CD534" s="1687"/>
      <c r="CE534" s="1687"/>
      <c r="CF534" s="1688"/>
      <c r="CG534" s="1686">
        <f>SUM(BM534:CF534)</f>
        <v>0</v>
      </c>
      <c r="CH534" s="1687"/>
      <c r="CI534" s="1687"/>
      <c r="CJ534" s="1688"/>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59">
        <f>SUM(AG481:AG526)</f>
        <v>0</v>
      </c>
      <c r="AL537" s="1260"/>
      <c r="AM537" s="1261"/>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89">
        <f>SUM(O605:S609)</f>
        <v>36</v>
      </c>
      <c r="AZ538" s="1690"/>
      <c r="CG538"/>
      <c r="CH538" s="1804" t="s">
        <v>810</v>
      </c>
      <c r="CI538" s="1205"/>
      <c r="CJ538" s="1205"/>
      <c r="CK538" s="1206"/>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89" t="str">
        <f>IF(AY538=BK565,"passed","failed")</f>
        <v>passed</v>
      </c>
      <c r="AT539" s="1691"/>
      <c r="AU539" s="1690"/>
      <c r="AV539" s="151"/>
      <c r="AW539" s="151"/>
      <c r="AX539" s="151"/>
      <c r="AY539" s="151"/>
      <c r="AZ539" s="152"/>
      <c r="CG539"/>
      <c r="CH539" s="1207"/>
      <c r="CI539" s="1208"/>
      <c r="CJ539" s="1208"/>
      <c r="CK539" s="1209"/>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9" t="s">
        <v>388</v>
      </c>
      <c r="AF540" s="1789"/>
      <c r="AG540" s="1789"/>
      <c r="AH540" s="1789"/>
      <c r="AI540" s="1789"/>
      <c r="AJ540" s="1789"/>
      <c r="AK540" s="1789"/>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07"/>
      <c r="CI540" s="1208"/>
      <c r="CJ540" s="1208"/>
      <c r="CK540" s="1209"/>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5" t="s">
        <v>192</v>
      </c>
      <c r="AH541" s="1695"/>
      <c r="AI541" s="1695"/>
      <c r="AJ541" s="1695"/>
      <c r="AK541" s="18"/>
      <c r="AL541" s="18"/>
      <c r="AM541" s="21"/>
      <c r="AN541" s="281"/>
      <c r="BE541" s="1686" t="s">
        <v>236</v>
      </c>
      <c r="BF541" s="1687"/>
      <c r="BG541" s="1687"/>
      <c r="BH541" s="1688"/>
      <c r="BI541" s="1686" t="s">
        <v>750</v>
      </c>
      <c r="BJ541" s="1687"/>
      <c r="BK541" s="1687"/>
      <c r="BL541" s="1688"/>
      <c r="BM541" s="1686" t="s">
        <v>751</v>
      </c>
      <c r="BN541" s="1687"/>
      <c r="BO541" s="1687"/>
      <c r="BP541" s="1688"/>
      <c r="BQ541" s="1686" t="s">
        <v>752</v>
      </c>
      <c r="BR541" s="1687"/>
      <c r="BS541" s="1687"/>
      <c r="BT541" s="1688"/>
      <c r="BU541" s="1686" t="s">
        <v>753</v>
      </c>
      <c r="BV541" s="1687"/>
      <c r="BW541" s="1687"/>
      <c r="BX541" s="1688"/>
      <c r="BY541" s="1686" t="s">
        <v>237</v>
      </c>
      <c r="BZ541" s="1687"/>
      <c r="CA541" s="1687"/>
      <c r="CB541" s="1688"/>
      <c r="CC541"/>
      <c r="CG541"/>
      <c r="CH541" s="1207"/>
      <c r="CI541" s="1208"/>
      <c r="CJ541" s="1208"/>
      <c r="CK541" s="1209"/>
    </row>
    <row r="542" spans="1:89" s="4" customFormat="1" ht="12.75" customHeight="1">
      <c r="A542" s="3"/>
      <c r="B542" s="1655" t="s">
        <v>1790</v>
      </c>
      <c r="C542" s="1655"/>
      <c r="D542" s="1655"/>
      <c r="E542" s="1655"/>
      <c r="F542" s="1655"/>
      <c r="G542" s="1655"/>
      <c r="H542" s="1655"/>
      <c r="I542" s="1655"/>
      <c r="J542" s="1655"/>
      <c r="K542" s="1655"/>
      <c r="L542" s="1655"/>
      <c r="M542" s="1655"/>
      <c r="N542" s="1655"/>
      <c r="O542" s="1655"/>
      <c r="P542" s="1655"/>
      <c r="Q542" s="1655"/>
      <c r="R542" s="1655"/>
      <c r="S542" s="1655"/>
      <c r="T542" s="1655"/>
      <c r="U542" s="1655"/>
      <c r="V542" s="1655"/>
      <c r="W542" s="1655"/>
      <c r="X542" s="1655"/>
      <c r="Y542" s="1655"/>
      <c r="Z542" s="1655"/>
      <c r="AA542" s="1655"/>
      <c r="AB542" s="1655"/>
      <c r="AC542" s="1655"/>
      <c r="AD542" s="1655"/>
      <c r="AE542" s="1655"/>
      <c r="AF542" s="1655"/>
      <c r="AG542" s="1655"/>
      <c r="AK542" s="21"/>
      <c r="AL542" s="21"/>
      <c r="AN542" s="281"/>
      <c r="AP542" s="438" t="s">
        <v>647</v>
      </c>
      <c r="AQ542" s="439"/>
      <c r="AR542" s="439"/>
      <c r="AS542" s="439"/>
      <c r="AT542" s="439"/>
      <c r="AU542" s="439"/>
      <c r="AV542" s="440"/>
      <c r="AW542" s="439"/>
      <c r="AX542" s="439"/>
      <c r="AY542" s="440"/>
      <c r="BE542" s="1689">
        <f>IF(CH543=1,0,1)</f>
        <v>0</v>
      </c>
      <c r="BF542" s="1691"/>
      <c r="BG542" s="1691"/>
      <c r="BH542" s="1690"/>
      <c r="BI542" s="1689"/>
      <c r="BJ542" s="1691"/>
      <c r="BK542" s="1691"/>
      <c r="BL542" s="1690"/>
      <c r="BM542" s="1689"/>
      <c r="BN542" s="1691"/>
      <c r="BO542" s="1691"/>
      <c r="BP542" s="1690"/>
      <c r="BQ542" s="1689"/>
      <c r="BR542" s="1691"/>
      <c r="BS542" s="1691"/>
      <c r="BT542" s="1690"/>
      <c r="BU542" s="1686"/>
      <c r="BV542" s="1687"/>
      <c r="BW542" s="1687"/>
      <c r="BX542" s="1688"/>
      <c r="BY542" s="1686"/>
      <c r="BZ542" s="1687"/>
      <c r="CA542" s="1687"/>
      <c r="CB542" s="1688"/>
      <c r="CC542"/>
      <c r="CG542"/>
      <c r="CH542" s="1210"/>
      <c r="CI542" s="1211"/>
      <c r="CJ542" s="1211"/>
      <c r="CK542" s="1212"/>
    </row>
    <row r="543" spans="1:89" s="4" customFormat="1" ht="12.75" customHeight="1">
      <c r="A543" s="20"/>
      <c r="B543" s="1655"/>
      <c r="C543" s="1655"/>
      <c r="D543" s="1655"/>
      <c r="E543" s="1655"/>
      <c r="F543" s="1655"/>
      <c r="G543" s="1655"/>
      <c r="H543" s="1655"/>
      <c r="I543" s="1655"/>
      <c r="J543" s="1655"/>
      <c r="K543" s="1655"/>
      <c r="L543" s="1655"/>
      <c r="M543" s="1655"/>
      <c r="N543" s="1655"/>
      <c r="O543" s="1655"/>
      <c r="P543" s="1655"/>
      <c r="Q543" s="1655"/>
      <c r="R543" s="1655"/>
      <c r="S543" s="1655"/>
      <c r="T543" s="1655"/>
      <c r="U543" s="1655"/>
      <c r="V543" s="1655"/>
      <c r="W543" s="1655"/>
      <c r="X543" s="1655"/>
      <c r="Y543" s="1655"/>
      <c r="Z543" s="1655"/>
      <c r="AA543" s="1655"/>
      <c r="AB543" s="1655"/>
      <c r="AC543" s="1655"/>
      <c r="AD543" s="1655"/>
      <c r="AE543" s="1655"/>
      <c r="AF543" s="1655"/>
      <c r="AG543" s="1655"/>
      <c r="AK543" s="163"/>
      <c r="AL543" s="163"/>
      <c r="AM543" s="163"/>
      <c r="AN543" s="281"/>
      <c r="AP543" s="441" t="s">
        <v>645</v>
      </c>
      <c r="AQ543" s="442"/>
      <c r="AR543" s="442"/>
      <c r="AS543" s="442"/>
      <c r="AT543" s="442"/>
      <c r="AU543" s="1692">
        <f>ROUNDUP(BK565*0.1,0)</f>
        <v>4</v>
      </c>
      <c r="AV543" s="1693"/>
      <c r="AW543" s="442"/>
      <c r="AX543" s="442">
        <f>AU543-AP545</f>
        <v>-18</v>
      </c>
      <c r="AY543" s="443"/>
      <c r="BE543" s="1689"/>
      <c r="BF543" s="1691"/>
      <c r="BG543" s="1691"/>
      <c r="BH543" s="1690"/>
      <c r="BI543" s="1689">
        <f>IF(AND(CH544=1,BE542=0),0,1)</f>
        <v>0</v>
      </c>
      <c r="BJ543" s="1691"/>
      <c r="BK543" s="1691"/>
      <c r="BL543" s="1690"/>
      <c r="BM543" s="1689"/>
      <c r="BN543" s="1691"/>
      <c r="BO543" s="1691"/>
      <c r="BP543" s="1690"/>
      <c r="BQ543" s="1689"/>
      <c r="BR543" s="1691"/>
      <c r="BS543" s="1691"/>
      <c r="BT543" s="1690"/>
      <c r="BU543" s="1686"/>
      <c r="BV543" s="1687"/>
      <c r="BW543" s="1687"/>
      <c r="BX543" s="1688"/>
      <c r="BY543" s="1686"/>
      <c r="BZ543" s="1687"/>
      <c r="CA543" s="1687"/>
      <c r="CB543" s="1688"/>
      <c r="CC543"/>
      <c r="CG543"/>
      <c r="CH543" s="1686">
        <f>IF(OR(Y605=0,Y605&gt;=0.1),1,0)</f>
        <v>1</v>
      </c>
      <c r="CI543" s="1687"/>
      <c r="CJ543" s="1687"/>
      <c r="CK543" s="1688"/>
    </row>
    <row r="544" spans="1:89" s="4" customFormat="1" ht="12.75" customHeight="1">
      <c r="B544" s="1655"/>
      <c r="C544" s="1655"/>
      <c r="D544" s="1655"/>
      <c r="E544" s="1655"/>
      <c r="F544" s="1655"/>
      <c r="G544" s="1655"/>
      <c r="H544" s="1655"/>
      <c r="I544" s="1655"/>
      <c r="J544" s="1655"/>
      <c r="K544" s="1655"/>
      <c r="L544" s="1655"/>
      <c r="M544" s="1655"/>
      <c r="N544" s="1655"/>
      <c r="O544" s="1655"/>
      <c r="P544" s="1655"/>
      <c r="Q544" s="1655"/>
      <c r="R544" s="1655"/>
      <c r="S544" s="1655"/>
      <c r="T544" s="1655"/>
      <c r="U544" s="1655"/>
      <c r="V544" s="1655"/>
      <c r="W544" s="1655"/>
      <c r="X544" s="1655"/>
      <c r="Y544" s="1655"/>
      <c r="Z544" s="1655"/>
      <c r="AA544" s="1655"/>
      <c r="AB544" s="1655"/>
      <c r="AC544" s="1655"/>
      <c r="AD544" s="1655"/>
      <c r="AE544" s="1655"/>
      <c r="AF544" s="1655"/>
      <c r="AG544" s="1655"/>
      <c r="AH544" s="162"/>
      <c r="AI544" s="162"/>
      <c r="AJ544" s="162"/>
      <c r="AK544" s="163"/>
      <c r="AL544" s="163"/>
      <c r="AM544" s="163"/>
      <c r="AN544" s="281"/>
      <c r="AP544" s="441"/>
      <c r="AQ544" s="442"/>
      <c r="AR544" s="442"/>
      <c r="AS544" s="442"/>
      <c r="AT544" s="442"/>
      <c r="AU544" s="442"/>
      <c r="AV544" s="443"/>
      <c r="AW544" s="442"/>
      <c r="AX544" s="442"/>
      <c r="AY544" s="443"/>
      <c r="BE544" s="1689"/>
      <c r="BF544" s="1691"/>
      <c r="BG544" s="1691"/>
      <c r="BH544" s="1690"/>
      <c r="BI544" s="1689"/>
      <c r="BJ544" s="1691"/>
      <c r="BK544" s="1691"/>
      <c r="BL544" s="1690"/>
      <c r="BM544" s="1689">
        <f>IF(AND(AND(CH545=1,BI543=0,BE542=0)),0,1)</f>
        <v>0</v>
      </c>
      <c r="BN544" s="1691"/>
      <c r="BO544" s="1691"/>
      <c r="BP544" s="1690"/>
      <c r="BQ544" s="1689"/>
      <c r="BR544" s="1691"/>
      <c r="BS544" s="1691"/>
      <c r="BT544" s="1690"/>
      <c r="BU544" s="1686"/>
      <c r="BV544" s="1687"/>
      <c r="BW544" s="1687"/>
      <c r="BX544" s="1688"/>
      <c r="BY544" s="1686"/>
      <c r="BZ544" s="1687"/>
      <c r="CA544" s="1687"/>
      <c r="CB544" s="1688"/>
      <c r="CC544"/>
      <c r="CG544"/>
      <c r="CH544" s="1686">
        <f>IF(OR(Y606=0,Y606&gt;=0.1),1,0)</f>
        <v>1</v>
      </c>
      <c r="CI544" s="1687"/>
      <c r="CJ544" s="1687"/>
      <c r="CK544" s="1688"/>
    </row>
    <row r="545" spans="2:89" s="4" customFormat="1" ht="12.75" customHeight="1">
      <c r="B545" s="1655"/>
      <c r="C545" s="1655"/>
      <c r="D545" s="1655"/>
      <c r="E545" s="1655"/>
      <c r="F545" s="1655"/>
      <c r="G545" s="1655"/>
      <c r="H545" s="1655"/>
      <c r="I545" s="1655"/>
      <c r="J545" s="1655"/>
      <c r="K545" s="1655"/>
      <c r="L545" s="1655"/>
      <c r="M545" s="1655"/>
      <c r="N545" s="1655"/>
      <c r="O545" s="1655"/>
      <c r="P545" s="1655"/>
      <c r="Q545" s="1655"/>
      <c r="R545" s="1655"/>
      <c r="S545" s="1655"/>
      <c r="T545" s="1655"/>
      <c r="U545" s="1655"/>
      <c r="V545" s="1655"/>
      <c r="W545" s="1655"/>
      <c r="X545" s="1655"/>
      <c r="Y545" s="1655"/>
      <c r="Z545" s="1655"/>
      <c r="AA545" s="1655"/>
      <c r="AB545" s="1655"/>
      <c r="AC545" s="1655"/>
      <c r="AD545" s="1655"/>
      <c r="AE545" s="1655"/>
      <c r="AF545" s="1655"/>
      <c r="AG545" s="1655"/>
      <c r="AH545" s="162"/>
      <c r="AI545" s="162"/>
      <c r="AJ545" s="162"/>
      <c r="AK545" s="163"/>
      <c r="AL545" s="163"/>
      <c r="AM545" s="163"/>
      <c r="AN545" s="281"/>
      <c r="AP545" s="1715">
        <f>SUM(T605:X609)</f>
        <v>22</v>
      </c>
      <c r="AQ545" s="1716"/>
      <c r="AR545" s="1716"/>
      <c r="AS545" s="1716"/>
      <c r="AT545" s="1717"/>
      <c r="AU545" s="442"/>
      <c r="AV545" s="443"/>
      <c r="AW545" s="442"/>
      <c r="AX545" s="442"/>
      <c r="AY545" s="443"/>
      <c r="BE545" s="1689"/>
      <c r="BF545" s="1691"/>
      <c r="BG545" s="1691"/>
      <c r="BH545" s="1690"/>
      <c r="BI545" s="1689"/>
      <c r="BJ545" s="1691"/>
      <c r="BK545" s="1691"/>
      <c r="BL545" s="1690"/>
      <c r="BM545" s="1689"/>
      <c r="BN545" s="1691"/>
      <c r="BO545" s="1691"/>
      <c r="BP545" s="1690"/>
      <c r="BQ545" s="1689">
        <f>IF(AND(AND(AND(CH546=1,BM544=0,BI543=0,BE542=0))),0,1)</f>
        <v>0</v>
      </c>
      <c r="BR545" s="1691"/>
      <c r="BS545" s="1691"/>
      <c r="BT545" s="1690"/>
      <c r="BU545" s="1686"/>
      <c r="BV545" s="1687"/>
      <c r="BW545" s="1687"/>
      <c r="BX545" s="1688"/>
      <c r="BY545" s="1686"/>
      <c r="BZ545" s="1687"/>
      <c r="CA545" s="1687"/>
      <c r="CB545" s="1688"/>
      <c r="CC545"/>
      <c r="CG545"/>
      <c r="CH545" s="1686">
        <f>IF(OR(Y607=0,Y607&gt;=0.1),1,0)</f>
        <v>1</v>
      </c>
      <c r="CI545" s="1687"/>
      <c r="CJ545" s="1687"/>
      <c r="CK545" s="1688"/>
    </row>
    <row r="546" spans="2:89" s="4" customFormat="1" ht="12.75" customHeight="1">
      <c r="B546" s="1655"/>
      <c r="C546" s="1655"/>
      <c r="D546" s="1655"/>
      <c r="E546" s="1655"/>
      <c r="F546" s="1655"/>
      <c r="G546" s="1655"/>
      <c r="H546" s="1655"/>
      <c r="I546" s="1655"/>
      <c r="J546" s="1655"/>
      <c r="K546" s="1655"/>
      <c r="L546" s="1655"/>
      <c r="M546" s="1655"/>
      <c r="N546" s="1655"/>
      <c r="O546" s="1655"/>
      <c r="P546" s="1655"/>
      <c r="Q546" s="1655"/>
      <c r="R546" s="1655"/>
      <c r="S546" s="1655"/>
      <c r="T546" s="1655"/>
      <c r="U546" s="1655"/>
      <c r="V546" s="1655"/>
      <c r="W546" s="1655"/>
      <c r="X546" s="1655"/>
      <c r="Y546" s="1655"/>
      <c r="Z546" s="1655"/>
      <c r="AA546" s="1655"/>
      <c r="AB546" s="1655"/>
      <c r="AC546" s="1655"/>
      <c r="AD546" s="1655"/>
      <c r="AE546" s="1655"/>
      <c r="AF546" s="1655"/>
      <c r="AG546" s="1655"/>
      <c r="AH546" s="162"/>
      <c r="AI546" s="162"/>
      <c r="AJ546" s="162"/>
      <c r="AK546" s="163"/>
      <c r="AL546" s="163"/>
      <c r="AM546" s="163"/>
      <c r="AN546" s="281"/>
      <c r="AP546" s="444"/>
      <c r="AQ546" s="445"/>
      <c r="AR546" s="445"/>
      <c r="AS546" s="445"/>
      <c r="AT546" s="446" t="s">
        <v>640</v>
      </c>
      <c r="AU546" s="1692" t="str">
        <f>IF(AP545&gt;=AU543,"passed","failed")</f>
        <v>passed</v>
      </c>
      <c r="AV546" s="1815"/>
      <c r="AW546" s="1693"/>
      <c r="AX546" s="447"/>
      <c r="AY546" s="448"/>
      <c r="BE546" s="1689"/>
      <c r="BF546" s="1691"/>
      <c r="BG546" s="1691"/>
      <c r="BH546" s="1690"/>
      <c r="BI546" s="1689"/>
      <c r="BJ546" s="1691"/>
      <c r="BK546" s="1691"/>
      <c r="BL546" s="1690"/>
      <c r="BM546" s="1689"/>
      <c r="BN546" s="1691"/>
      <c r="BO546" s="1691"/>
      <c r="BP546" s="1690"/>
      <c r="BQ546" s="1689"/>
      <c r="BR546" s="1691"/>
      <c r="BS546" s="1691"/>
      <c r="BT546" s="1690"/>
      <c r="BU546" s="1689">
        <f>IF(AND(AND(AND(AND(CH547=1,BQ545=0,BM544=0,BI543=0,BE542=0)))),0,1)</f>
        <v>0</v>
      </c>
      <c r="BV546" s="1691"/>
      <c r="BW546" s="1691"/>
      <c r="BX546" s="1690"/>
      <c r="BY546" s="1686"/>
      <c r="BZ546" s="1687"/>
      <c r="CA546" s="1687"/>
      <c r="CB546" s="1688"/>
      <c r="CC546"/>
      <c r="CD546"/>
      <c r="CE546"/>
      <c r="CF546"/>
      <c r="CG546"/>
      <c r="CH546" s="1686">
        <f>IF(OR(Y608=0,Y608&gt;=0.1),1,0)</f>
        <v>1</v>
      </c>
      <c r="CI546" s="1687"/>
      <c r="CJ546" s="1687"/>
      <c r="CK546" s="1688"/>
    </row>
    <row r="547" spans="2:89" s="4" customFormat="1" ht="13.65" customHeight="1">
      <c r="B547" s="1655"/>
      <c r="C547" s="1655"/>
      <c r="D547" s="1655"/>
      <c r="E547" s="1655"/>
      <c r="F547" s="1655"/>
      <c r="G547" s="1655"/>
      <c r="H547" s="1655"/>
      <c r="I547" s="1655"/>
      <c r="J547" s="1655"/>
      <c r="K547" s="1655"/>
      <c r="L547" s="1655"/>
      <c r="M547" s="1655"/>
      <c r="N547" s="1655"/>
      <c r="O547" s="1655"/>
      <c r="P547" s="1655"/>
      <c r="Q547" s="1655"/>
      <c r="R547" s="1655"/>
      <c r="S547" s="1655"/>
      <c r="T547" s="1655"/>
      <c r="U547" s="1655"/>
      <c r="V547" s="1655"/>
      <c r="W547" s="1655"/>
      <c r="X547" s="1655"/>
      <c r="Y547" s="1655"/>
      <c r="Z547" s="1655"/>
      <c r="AA547" s="1655"/>
      <c r="AB547" s="1655"/>
      <c r="AC547" s="1655"/>
      <c r="AD547" s="1655"/>
      <c r="AE547" s="1655"/>
      <c r="AF547" s="1655"/>
      <c r="AG547" s="1655"/>
      <c r="AH547" s="162"/>
      <c r="AI547" s="162"/>
      <c r="AJ547" s="162"/>
      <c r="AK547" s="163"/>
      <c r="AL547" s="163"/>
      <c r="AM547" s="163"/>
      <c r="AN547" s="281"/>
      <c r="BE547" s="1689">
        <f>SUM(BE542:BH546)</f>
        <v>0</v>
      </c>
      <c r="BF547" s="1691"/>
      <c r="BG547" s="1691"/>
      <c r="BH547" s="1690"/>
      <c r="BI547" s="1689">
        <f>SUM(BI542:BL546)</f>
        <v>0</v>
      </c>
      <c r="BJ547" s="1691"/>
      <c r="BK547" s="1691"/>
      <c r="BL547" s="1690"/>
      <c r="BM547" s="1689">
        <f>SUM(BM542:BP546)</f>
        <v>0</v>
      </c>
      <c r="BN547" s="1691"/>
      <c r="BO547" s="1691"/>
      <c r="BP547" s="1690"/>
      <c r="BQ547" s="1689">
        <f>SUM(BQ542:BT546)</f>
        <v>0</v>
      </c>
      <c r="BR547" s="1691"/>
      <c r="BS547" s="1691"/>
      <c r="BT547" s="1690"/>
      <c r="BU547" s="1689">
        <f>SUM(BU542:BX546)</f>
        <v>0</v>
      </c>
      <c r="BV547" s="1691"/>
      <c r="BW547" s="1691"/>
      <c r="BX547" s="1690"/>
      <c r="BY547" s="1689">
        <f>SUM(BY542:CB546)</f>
        <v>0</v>
      </c>
      <c r="BZ547" s="1691"/>
      <c r="CA547" s="1691"/>
      <c r="CB547" s="1690"/>
      <c r="CC547" s="1686">
        <f>IF(AND(CH543=1,T605&gt;0),0,SUM(BE547:CB547))</f>
        <v>0</v>
      </c>
      <c r="CD547" s="1687"/>
      <c r="CE547" s="1687"/>
      <c r="CF547" s="1688"/>
      <c r="CG547"/>
      <c r="CH547" s="1686">
        <f>IF(OR(Y609=0,Y609&gt;=0.1),1,0)</f>
        <v>1</v>
      </c>
      <c r="CI547" s="1687"/>
      <c r="CJ547" s="1687"/>
      <c r="CK547" s="1688"/>
    </row>
    <row r="548" spans="2:89" s="4" customFormat="1" ht="12.45" customHeight="1">
      <c r="B548" s="1819" t="s">
        <v>1565</v>
      </c>
      <c r="C548" s="1819"/>
      <c r="D548" s="1819"/>
      <c r="E548" s="1819"/>
      <c r="F548" s="1819"/>
      <c r="G548" s="1819"/>
      <c r="H548" s="1819"/>
      <c r="I548" s="1819"/>
      <c r="J548" s="1819"/>
      <c r="K548" s="1819"/>
      <c r="L548" s="1819"/>
      <c r="M548" s="1819"/>
      <c r="N548" s="1819"/>
      <c r="O548" s="1819"/>
      <c r="P548" s="1819"/>
      <c r="Q548" s="1819"/>
      <c r="R548" s="1819"/>
      <c r="S548" s="1819"/>
      <c r="T548" s="1819"/>
      <c r="U548" s="1819"/>
      <c r="V548" s="1819"/>
      <c r="W548" s="1819"/>
      <c r="X548" s="1819"/>
      <c r="Y548" s="1819"/>
      <c r="Z548" s="1819"/>
      <c r="AA548" s="1819"/>
      <c r="AB548" s="1819"/>
      <c r="AC548" s="1819"/>
      <c r="AD548" s="1819"/>
      <c r="AE548" s="1819"/>
      <c r="AF548" s="1819"/>
      <c r="AG548" s="1819"/>
      <c r="AH548" s="162"/>
      <c r="AI548" s="162"/>
      <c r="AJ548" s="162"/>
      <c r="AK548" s="163"/>
      <c r="AL548" s="163"/>
      <c r="AM548" s="163"/>
      <c r="AN548" s="281"/>
    </row>
    <row r="549" spans="2:89" s="4" customFormat="1" ht="21" customHeight="1">
      <c r="B549" s="1819"/>
      <c r="C549" s="1819"/>
      <c r="D549" s="1819"/>
      <c r="E549" s="1819"/>
      <c r="F549" s="1819"/>
      <c r="G549" s="1819"/>
      <c r="H549" s="1819"/>
      <c r="I549" s="1819"/>
      <c r="J549" s="1819"/>
      <c r="K549" s="1819"/>
      <c r="L549" s="1819"/>
      <c r="M549" s="1819"/>
      <c r="N549" s="1819"/>
      <c r="O549" s="1819"/>
      <c r="P549" s="1819"/>
      <c r="Q549" s="1819"/>
      <c r="R549" s="1819"/>
      <c r="S549" s="1819"/>
      <c r="T549" s="1819"/>
      <c r="U549" s="1819"/>
      <c r="V549" s="1819"/>
      <c r="W549" s="1819"/>
      <c r="X549" s="1819"/>
      <c r="Y549" s="1819"/>
      <c r="Z549" s="1819"/>
      <c r="AA549" s="1819"/>
      <c r="AB549" s="1819"/>
      <c r="AC549" s="1819"/>
      <c r="AD549" s="1819"/>
      <c r="AE549" s="1819"/>
      <c r="AF549" s="1819"/>
      <c r="AG549" s="1819"/>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19" t="s">
        <v>1834</v>
      </c>
      <c r="C550" s="1819"/>
      <c r="D550" s="1819"/>
      <c r="E550" s="1819"/>
      <c r="F550" s="1819"/>
      <c r="G550" s="1819"/>
      <c r="H550" s="1819"/>
      <c r="I550" s="1819"/>
      <c r="J550" s="1819"/>
      <c r="K550" s="1819"/>
      <c r="L550" s="1819"/>
      <c r="M550" s="1819"/>
      <c r="N550" s="1819"/>
      <c r="O550" s="1819"/>
      <c r="P550" s="1819"/>
      <c r="Q550" s="1819"/>
      <c r="R550" s="1819"/>
      <c r="S550" s="1819"/>
      <c r="T550" s="1819"/>
      <c r="U550" s="1819"/>
      <c r="V550" s="1819"/>
      <c r="W550" s="1819"/>
      <c r="X550" s="1819"/>
      <c r="Y550" s="1819"/>
      <c r="Z550" s="1819"/>
      <c r="AA550" s="1819"/>
      <c r="AB550" s="1819"/>
      <c r="AC550" s="1819"/>
      <c r="AD550" s="1819"/>
      <c r="AE550" s="1819"/>
      <c r="AF550" s="1819"/>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19"/>
      <c r="C551" s="1819"/>
      <c r="D551" s="1819"/>
      <c r="E551" s="1819"/>
      <c r="F551" s="1819"/>
      <c r="G551" s="1819"/>
      <c r="H551" s="1819"/>
      <c r="I551" s="1819"/>
      <c r="J551" s="1819"/>
      <c r="K551" s="1819"/>
      <c r="L551" s="1819"/>
      <c r="M551" s="1819"/>
      <c r="N551" s="1819"/>
      <c r="O551" s="1819"/>
      <c r="P551" s="1819"/>
      <c r="Q551" s="1819"/>
      <c r="R551" s="1819"/>
      <c r="S551" s="1819"/>
      <c r="T551" s="1819"/>
      <c r="U551" s="1819"/>
      <c r="V551" s="1819"/>
      <c r="W551" s="1819"/>
      <c r="X551" s="1819"/>
      <c r="Y551" s="1819"/>
      <c r="Z551" s="1819"/>
      <c r="AA551" s="1819"/>
      <c r="AB551" s="1819"/>
      <c r="AC551" s="1819"/>
      <c r="AD551" s="1819"/>
      <c r="AE551" s="1819"/>
      <c r="AF551" s="1819"/>
      <c r="AG551" s="162"/>
      <c r="AH551" s="162"/>
      <c r="AI551" s="162"/>
      <c r="AJ551" s="162"/>
      <c r="AK551" s="163"/>
      <c r="AL551" s="163"/>
      <c r="AM551" s="163"/>
      <c r="AN551" s="281"/>
      <c r="AP551" s="150"/>
      <c r="AQ551" s="151"/>
      <c r="AR551" s="151"/>
      <c r="AS551" s="151"/>
      <c r="AT551" s="157" t="s">
        <v>640</v>
      </c>
      <c r="AU551" s="151"/>
      <c r="AV551" s="1689" t="str">
        <f>IF(BJ587&gt;0,"failed","passed")</f>
        <v>failed</v>
      </c>
      <c r="AW551" s="1691"/>
      <c r="AX551" s="1691"/>
      <c r="AY551" s="1690"/>
    </row>
    <row r="552" spans="2:89" s="4" customFormat="1" ht="12.45"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2" t="s">
        <v>1566</v>
      </c>
      <c r="R554" s="1852"/>
      <c r="S554" s="1852"/>
      <c r="T554" s="1852"/>
      <c r="U554" s="1852"/>
      <c r="V554" s="1852"/>
      <c r="W554" s="1852"/>
      <c r="X554" s="1852"/>
      <c r="Y554" s="1852"/>
      <c r="Z554" s="1852"/>
      <c r="AA554" s="1852"/>
      <c r="AB554" s="1852"/>
      <c r="AC554" s="1852"/>
      <c r="AD554" s="1852"/>
      <c r="AE554" s="1852"/>
      <c r="AF554" s="1852"/>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2"/>
      <c r="R555" s="1852"/>
      <c r="S555" s="1852"/>
      <c r="T555" s="1852"/>
      <c r="U555" s="1852"/>
      <c r="V555" s="1852"/>
      <c r="W555" s="1852"/>
      <c r="X555" s="1852"/>
      <c r="Y555" s="1852"/>
      <c r="Z555" s="1852"/>
      <c r="AA555" s="1852"/>
      <c r="AB555" s="1852"/>
      <c r="AC555" s="1852"/>
      <c r="AD555" s="1852"/>
      <c r="AE555" s="1852"/>
      <c r="AF555" s="1852"/>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3" t="s">
        <v>1833</v>
      </c>
      <c r="R556" s="1674"/>
      <c r="S556" s="1732" t="s">
        <v>217</v>
      </c>
      <c r="T556" s="1732"/>
      <c r="U556" s="1673">
        <v>0.5</v>
      </c>
      <c r="V556" s="1674"/>
      <c r="W556" s="1673">
        <v>0.45</v>
      </c>
      <c r="X556" s="1674"/>
      <c r="Y556" s="1673">
        <v>0.4</v>
      </c>
      <c r="Z556" s="1674"/>
      <c r="AA556" s="1673">
        <v>0.35</v>
      </c>
      <c r="AB556" s="1674"/>
      <c r="AC556" s="1813">
        <v>0.3</v>
      </c>
      <c r="AD556" s="1814"/>
      <c r="AE556" s="1673">
        <v>0.2</v>
      </c>
      <c r="AF556" s="1674"/>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0"/>
      <c r="P557" s="1671"/>
      <c r="Q557" s="1859"/>
      <c r="R557" s="1820"/>
      <c r="S557" s="1828"/>
      <c r="T557" s="1828"/>
      <c r="U557" s="1820"/>
      <c r="V557" s="1820"/>
      <c r="W557" s="1820"/>
      <c r="X557" s="1820"/>
      <c r="Y557" s="1820"/>
      <c r="Z557" s="1820"/>
      <c r="AA557" s="1823"/>
      <c r="AB557" s="1823"/>
      <c r="AC557" s="1820"/>
      <c r="AD557" s="1820"/>
      <c r="AE557" s="1811"/>
      <c r="AF557" s="1812"/>
      <c r="AN557" s="281"/>
      <c r="AP557" s="144" t="s">
        <v>747</v>
      </c>
      <c r="AQ557" s="9"/>
      <c r="AR557" s="9"/>
      <c r="AS557" s="9"/>
      <c r="AT557" s="1686" t="str">
        <f>IF(OR(AV551="passed",BD555="passed"),"passed","failed")</f>
        <v>passed</v>
      </c>
      <c r="AU557" s="1687"/>
      <c r="AV557" s="1687"/>
      <c r="AW557" s="1687"/>
      <c r="AX557" s="1688"/>
    </row>
    <row r="558" spans="2:89" s="4" customFormat="1" ht="12.75" customHeight="1">
      <c r="B558" s="63"/>
      <c r="I558" s="220"/>
      <c r="J558" s="162"/>
      <c r="N558" s="5"/>
      <c r="O558" s="1670"/>
      <c r="P558" s="1671"/>
      <c r="Q558" s="1827"/>
      <c r="R558" s="1663"/>
      <c r="S558" s="1663"/>
      <c r="T558" s="1663"/>
      <c r="U558" s="1663"/>
      <c r="V558" s="1663"/>
      <c r="W558" s="1663"/>
      <c r="X558" s="1663"/>
      <c r="Y558" s="1636"/>
      <c r="Z558" s="1636"/>
      <c r="AA558" s="1663"/>
      <c r="AB558" s="1663"/>
      <c r="AC558" s="1636"/>
      <c r="AD558" s="1636"/>
      <c r="AE558" s="1710"/>
      <c r="AF558" s="1711"/>
      <c r="AN558" s="281"/>
      <c r="AP558"/>
      <c r="AQ558"/>
      <c r="AR558"/>
      <c r="AS558"/>
      <c r="AT558"/>
      <c r="AU558"/>
      <c r="AV558"/>
      <c r="AW558"/>
      <c r="AX558"/>
      <c r="AY558"/>
    </row>
    <row r="559" spans="2:89" s="4" customFormat="1" ht="12.75" customHeight="1">
      <c r="B559" s="63"/>
      <c r="I559" s="220"/>
      <c r="J559" s="162"/>
      <c r="N559" s="5"/>
      <c r="O559" s="1670"/>
      <c r="P559" s="1671"/>
      <c r="Q559" s="1827"/>
      <c r="R559" s="1663"/>
      <c r="S559" s="1663"/>
      <c r="T559" s="1663"/>
      <c r="U559" s="1663"/>
      <c r="V559" s="1663"/>
      <c r="W559" s="1663"/>
      <c r="X559" s="1663"/>
      <c r="Y559" s="1663"/>
      <c r="Z559" s="1663"/>
      <c r="AA559" s="1636"/>
      <c r="AB559" s="1636"/>
      <c r="AC559" s="1663"/>
      <c r="AD559" s="1663"/>
      <c r="AE559" s="1659"/>
      <c r="AF559" s="1660"/>
      <c r="AN559" s="281"/>
      <c r="AP559" s="153" t="s">
        <v>641</v>
      </c>
      <c r="AQ559" s="154"/>
      <c r="AR559" s="154"/>
      <c r="AS559" s="154"/>
      <c r="AT559" s="154"/>
      <c r="AU559" s="154"/>
      <c r="AV559" s="155"/>
      <c r="AW559" s="1816" t="str">
        <f>IF(AND(AND(AND(AND(AS539="passed",AU546="passed",BD555="passed",SUM(T605:X609)&gt;1)))),"YES","NO")</f>
        <v>YES</v>
      </c>
      <c r="AX559" s="1817"/>
      <c r="AY559" s="1818"/>
      <c r="AZ559" s="40"/>
      <c r="BA559" s="40"/>
      <c r="BB559" s="40"/>
      <c r="BC559" s="40"/>
      <c r="BD559" s="40"/>
      <c r="BE559" s="21"/>
      <c r="BF559" s="21"/>
      <c r="BG559" s="21"/>
    </row>
    <row r="560" spans="2:89" s="4" customFormat="1" ht="12.75" customHeight="1">
      <c r="B560" s="63"/>
      <c r="I560" s="220"/>
      <c r="J560" s="162"/>
      <c r="N560" s="5"/>
      <c r="O560" s="1670"/>
      <c r="P560" s="1671"/>
      <c r="Q560" s="1827"/>
      <c r="R560" s="1663"/>
      <c r="S560" s="1663"/>
      <c r="T560" s="1663"/>
      <c r="U560" s="1663"/>
      <c r="V560" s="1663"/>
      <c r="W560" s="1663"/>
      <c r="X560" s="1663"/>
      <c r="Y560" s="1636"/>
      <c r="Z560" s="1636"/>
      <c r="AA560" s="1663"/>
      <c r="AB560" s="1663"/>
      <c r="AC560" s="1636"/>
      <c r="AD560" s="1636"/>
      <c r="AE560" s="1710"/>
      <c r="AF560" s="1711"/>
      <c r="AN560" s="281"/>
    </row>
    <row r="561" spans="1:96" s="4" customFormat="1" ht="12.75" customHeight="1">
      <c r="B561" s="63"/>
      <c r="I561" s="220"/>
      <c r="J561" s="162"/>
      <c r="N561" s="5"/>
      <c r="O561" s="1670"/>
      <c r="P561" s="1671"/>
      <c r="Q561" s="1827"/>
      <c r="R561" s="1663"/>
      <c r="S561" s="1663"/>
      <c r="T561" s="1663"/>
      <c r="U561" s="1663"/>
      <c r="V561" s="1663"/>
      <c r="W561" s="1636"/>
      <c r="X561" s="1636"/>
      <c r="Y561" s="1663"/>
      <c r="Z561" s="1663"/>
      <c r="AA561" s="1636"/>
      <c r="AB561" s="1636"/>
      <c r="AC561" s="1663"/>
      <c r="AD561" s="1663"/>
      <c r="AE561" s="1659"/>
      <c r="AF561" s="1660"/>
      <c r="AN561" s="281"/>
    </row>
    <row r="562" spans="1:96" s="4" customFormat="1" ht="12.75" customHeight="1">
      <c r="B562" s="63"/>
      <c r="I562" s="220"/>
      <c r="J562" s="162"/>
      <c r="N562" s="5"/>
      <c r="O562" s="1670"/>
      <c r="P562" s="1671"/>
      <c r="Q562" s="1827"/>
      <c r="R562" s="1663"/>
      <c r="S562" s="1663"/>
      <c r="T562" s="1663"/>
      <c r="U562" s="1663"/>
      <c r="V562" s="1663"/>
      <c r="W562" s="1663"/>
      <c r="X562" s="1663"/>
      <c r="Y562" s="1636"/>
      <c r="Z562" s="1636"/>
      <c r="AA562" s="1663"/>
      <c r="AB562" s="1663"/>
      <c r="AC562" s="1636"/>
      <c r="AD562" s="1636"/>
      <c r="AE562" s="1710"/>
      <c r="AF562" s="1711"/>
      <c r="AN562" s="281"/>
      <c r="AU562" s="21"/>
      <c r="AV562" s="21"/>
      <c r="AW562" s="8"/>
      <c r="AX562" s="9"/>
      <c r="AY562" s="9"/>
      <c r="AZ562" s="60" t="s">
        <v>1171</v>
      </c>
      <c r="BA562" s="1796" t="s">
        <v>748</v>
      </c>
      <c r="BB562" s="1797"/>
      <c r="BC562" s="1797"/>
      <c r="BD562" s="1797"/>
      <c r="BE562" s="1798"/>
      <c r="BF562" s="1824">
        <f>SUM(O605:S609)</f>
        <v>36</v>
      </c>
      <c r="BG562" s="1825"/>
      <c r="BH562" s="1825"/>
      <c r="BI562" s="1825"/>
      <c r="BJ562" s="1826"/>
      <c r="BK562" s="1640">
        <f>SUM(T605:X609)</f>
        <v>22</v>
      </c>
      <c r="BL562" s="1641"/>
      <c r="BM562" s="1641"/>
      <c r="BN562" s="1641"/>
      <c r="BO562" s="1642"/>
    </row>
    <row r="563" spans="1:96" s="4" customFormat="1" ht="12.75" customHeight="1">
      <c r="B563" s="35"/>
      <c r="I563" s="1539" t="s">
        <v>1564</v>
      </c>
      <c r="J563" s="1540"/>
      <c r="K563" s="1540"/>
      <c r="L563" s="1540"/>
      <c r="M563" s="1540"/>
      <c r="N563" s="1541"/>
      <c r="O563" s="1670">
        <v>0.5</v>
      </c>
      <c r="P563" s="1671"/>
      <c r="Q563" s="1871"/>
      <c r="R563" s="1709"/>
      <c r="S563" s="1663"/>
      <c r="T563" s="1663"/>
      <c r="U563" s="1851" t="s">
        <v>1568</v>
      </c>
      <c r="V563" s="1851"/>
      <c r="W563" s="1861">
        <v>37.5</v>
      </c>
      <c r="X563" s="1861"/>
      <c r="Y563" s="1709"/>
      <c r="Z563" s="1709"/>
      <c r="AA563" s="1861"/>
      <c r="AB563" s="1861"/>
      <c r="AC563" s="1709"/>
      <c r="AD563" s="1709"/>
      <c r="AE563" s="1821"/>
      <c r="AF563" s="1822"/>
      <c r="AN563" s="281"/>
      <c r="CL563"/>
      <c r="CM563"/>
    </row>
    <row r="564" spans="1:96" s="4" customFormat="1" ht="12.75" customHeight="1">
      <c r="B564" s="120"/>
      <c r="C564" s="61"/>
      <c r="I564" s="1539"/>
      <c r="J564" s="1540"/>
      <c r="K564" s="1540"/>
      <c r="L564" s="1540"/>
      <c r="M564" s="1540"/>
      <c r="N564" s="1541"/>
      <c r="O564" s="1670">
        <v>0.45</v>
      </c>
      <c r="P564" s="1671"/>
      <c r="Q564" s="1827"/>
      <c r="R564" s="1663"/>
      <c r="S564" s="1663"/>
      <c r="T564" s="1663"/>
      <c r="U564" s="1635" t="s">
        <v>139</v>
      </c>
      <c r="V564" s="1635"/>
      <c r="W564" s="1636">
        <v>33.799999999999997</v>
      </c>
      <c r="X564" s="1636"/>
      <c r="Y564" s="1636"/>
      <c r="Z564" s="1636"/>
      <c r="AA564" s="1663"/>
      <c r="AB564" s="1663"/>
      <c r="AC564" s="1636"/>
      <c r="AD564" s="1636"/>
      <c r="AE564" s="1710"/>
      <c r="AF564" s="1711"/>
      <c r="AN564" s="281"/>
      <c r="CL564"/>
      <c r="CM564"/>
    </row>
    <row r="565" spans="1:96" s="4" customFormat="1" ht="12.75" customHeight="1">
      <c r="B565" s="5"/>
      <c r="C565" s="5"/>
      <c r="D565" s="5"/>
      <c r="E565" s="5"/>
      <c r="I565" s="1539"/>
      <c r="J565" s="1540"/>
      <c r="K565" s="1540"/>
      <c r="L565" s="1540"/>
      <c r="M565" s="1540"/>
      <c r="N565" s="1541"/>
      <c r="O565" s="1670">
        <v>0.4</v>
      </c>
      <c r="P565" s="1671"/>
      <c r="Q565" s="1827"/>
      <c r="R565" s="1663"/>
      <c r="S565" s="1635" t="s">
        <v>1567</v>
      </c>
      <c r="T565" s="1635"/>
      <c r="U565" s="1636">
        <v>20</v>
      </c>
      <c r="V565" s="1636"/>
      <c r="W565" s="1636">
        <v>30</v>
      </c>
      <c r="X565" s="1636"/>
      <c r="Y565" s="1636"/>
      <c r="Z565" s="1636"/>
      <c r="AA565" s="1636"/>
      <c r="AB565" s="1636"/>
      <c r="AC565" s="1636"/>
      <c r="AD565" s="1636"/>
      <c r="AE565" s="1710"/>
      <c r="AF565" s="1711"/>
      <c r="AN565" s="281"/>
      <c r="AP565" s="1733" t="s">
        <v>218</v>
      </c>
      <c r="AQ565" s="1734"/>
      <c r="AR565" s="1734"/>
      <c r="AS565" s="1734"/>
      <c r="AT565" s="1734"/>
      <c r="AU565" s="1734"/>
      <c r="AV565" s="1734"/>
      <c r="AW565" s="1734"/>
      <c r="AX565" s="1734"/>
      <c r="AY565" s="1734"/>
      <c r="AZ565" s="1734"/>
      <c r="BA565" s="1734"/>
      <c r="BB565" s="1734"/>
      <c r="BC565" s="1734"/>
      <c r="BD565" s="1734"/>
      <c r="BE565" s="1734"/>
      <c r="BF565" s="1734"/>
      <c r="BG565" s="1734"/>
      <c r="BH565" s="1734"/>
      <c r="BI565" s="1734"/>
      <c r="BJ565" s="1735"/>
      <c r="BK565" s="1805">
        <f>BF562</f>
        <v>36</v>
      </c>
      <c r="BL565" s="1806"/>
      <c r="BM565" s="1806"/>
      <c r="BN565" s="1806"/>
      <c r="BO565" s="1807"/>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9"/>
      <c r="J566" s="1540"/>
      <c r="K566" s="1540"/>
      <c r="L566" s="1540"/>
      <c r="M566" s="1540"/>
      <c r="N566" s="1541"/>
      <c r="O566" s="1670">
        <v>0.35</v>
      </c>
      <c r="P566" s="1671"/>
      <c r="Q566" s="1827"/>
      <c r="R566" s="1663"/>
      <c r="S566" s="1635" t="s">
        <v>1835</v>
      </c>
      <c r="T566" s="1635"/>
      <c r="U566" s="1636">
        <v>17.5</v>
      </c>
      <c r="V566" s="1636"/>
      <c r="W566" s="1636">
        <v>26.3</v>
      </c>
      <c r="X566" s="1636"/>
      <c r="Y566" s="1636">
        <v>35</v>
      </c>
      <c r="Z566" s="1636"/>
      <c r="AA566" s="1636"/>
      <c r="AB566" s="1636"/>
      <c r="AC566" s="1636">
        <v>50</v>
      </c>
      <c r="AD566" s="1636"/>
      <c r="AE566" s="1710"/>
      <c r="AF566" s="1711"/>
      <c r="AN566" s="281"/>
      <c r="AP566" s="1736"/>
      <c r="AQ566" s="1737"/>
      <c r="AR566" s="1737"/>
      <c r="AS566" s="1737"/>
      <c r="AT566" s="1737"/>
      <c r="AU566" s="1737"/>
      <c r="AV566" s="1737"/>
      <c r="AW566" s="1737"/>
      <c r="AX566" s="1737"/>
      <c r="AY566" s="1737"/>
      <c r="AZ566" s="1737"/>
      <c r="BA566" s="1737"/>
      <c r="BB566" s="1737"/>
      <c r="BC566" s="1737"/>
      <c r="BD566" s="1737"/>
      <c r="BE566" s="1737"/>
      <c r="BF566" s="1737"/>
      <c r="BG566" s="1737"/>
      <c r="BH566" s="1737"/>
      <c r="BI566" s="1737"/>
      <c r="BJ566" s="1738"/>
      <c r="BK566" s="1808"/>
      <c r="BL566" s="1809"/>
      <c r="BM566" s="1809"/>
      <c r="BN566" s="1809"/>
      <c r="BO566" s="1810"/>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9"/>
      <c r="J567" s="1540"/>
      <c r="K567" s="1540"/>
      <c r="L567" s="1540"/>
      <c r="M567" s="1540"/>
      <c r="N567" s="1541"/>
      <c r="O567" s="1670">
        <v>0.3</v>
      </c>
      <c r="P567" s="1671"/>
      <c r="Q567" s="1827"/>
      <c r="R567" s="1663"/>
      <c r="S567" s="1635" t="s">
        <v>1836</v>
      </c>
      <c r="T567" s="1635"/>
      <c r="U567" s="1636">
        <v>15</v>
      </c>
      <c r="V567" s="1636"/>
      <c r="W567" s="1636">
        <v>22.5</v>
      </c>
      <c r="X567" s="1636"/>
      <c r="Y567" s="1636">
        <v>30</v>
      </c>
      <c r="Z567" s="1636"/>
      <c r="AA567" s="1636">
        <v>37.5</v>
      </c>
      <c r="AB567" s="1636"/>
      <c r="AC567" s="1636">
        <v>45</v>
      </c>
      <c r="AD567" s="1636"/>
      <c r="AE567" s="1710"/>
      <c r="AF567" s="1711"/>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9">
        <v>5</v>
      </c>
      <c r="BK567" s="1070"/>
      <c r="BL567" s="1070"/>
      <c r="BM567" s="1070"/>
      <c r="BN567" s="1071"/>
      <c r="BO567" s="1069">
        <v>4</v>
      </c>
      <c r="BP567" s="1070"/>
      <c r="BQ567" s="1070"/>
      <c r="BR567" s="1070"/>
      <c r="BS567" s="1071"/>
      <c r="BT567" s="1069">
        <v>3</v>
      </c>
      <c r="BU567" s="1070"/>
      <c r="BV567" s="1070"/>
      <c r="BW567" s="1070"/>
      <c r="BX567" s="1071"/>
      <c r="BY567" s="1069">
        <v>2</v>
      </c>
      <c r="BZ567" s="1070"/>
      <c r="CA567" s="1070"/>
      <c r="CB567" s="1070"/>
      <c r="CC567" s="1071"/>
      <c r="CD567" s="1069">
        <v>1</v>
      </c>
      <c r="CE567" s="1070"/>
      <c r="CF567" s="1070"/>
      <c r="CG567" s="1070"/>
      <c r="CH567" s="1071"/>
      <c r="CI567" s="1069">
        <v>0</v>
      </c>
      <c r="CJ567" s="1070"/>
      <c r="CK567" s="1070"/>
      <c r="CL567" s="1070"/>
      <c r="CM567" s="1071"/>
      <c r="CN567" s="21"/>
      <c r="CO567" s="21"/>
      <c r="CP567" s="21"/>
      <c r="CQ567" s="21"/>
      <c r="CR567" s="21"/>
    </row>
    <row r="568" spans="1:96" s="4" customFormat="1" ht="12.75" customHeight="1">
      <c r="B568" s="5"/>
      <c r="C568" s="5"/>
      <c r="D568" s="5"/>
      <c r="E568" s="5"/>
      <c r="I568" s="1539"/>
      <c r="J568" s="1540"/>
      <c r="K568" s="1540"/>
      <c r="L568" s="1540"/>
      <c r="M568" s="1540"/>
      <c r="N568" s="1541"/>
      <c r="O568" s="1670">
        <v>0.25</v>
      </c>
      <c r="P568" s="1671"/>
      <c r="Q568" s="1827"/>
      <c r="R568" s="1663"/>
      <c r="S568" s="1635" t="s">
        <v>1837</v>
      </c>
      <c r="T568" s="1635"/>
      <c r="U568" s="1636">
        <v>12.5</v>
      </c>
      <c r="V568" s="1636"/>
      <c r="W568" s="1636">
        <v>18.8</v>
      </c>
      <c r="X568" s="1636"/>
      <c r="Y568" s="1636">
        <v>25</v>
      </c>
      <c r="Z568" s="1636"/>
      <c r="AA568" s="1636">
        <v>31.3</v>
      </c>
      <c r="AB568" s="1636"/>
      <c r="AC568" s="1636">
        <v>37.5</v>
      </c>
      <c r="AD568" s="1636"/>
      <c r="AE568" s="1710">
        <v>50</v>
      </c>
      <c r="AF568" s="1711"/>
      <c r="AN568" s="281"/>
      <c r="AP568" s="1801" t="str">
        <f t="shared" ref="AP568:AP574" si="0">J604</f>
        <v>5 BR</v>
      </c>
      <c r="AQ568" s="1802"/>
      <c r="AR568" s="1802"/>
      <c r="AS568" s="1802"/>
      <c r="AT568" s="1803"/>
      <c r="AU568" s="1073">
        <f t="shared" ref="AU568:AU573" si="1">O604</f>
        <v>0</v>
      </c>
      <c r="AV568" s="1074"/>
      <c r="AW568" s="1074"/>
      <c r="AX568" s="1074"/>
      <c r="AY568" s="1075"/>
      <c r="AZ568" s="1073">
        <f t="shared" ref="AZ568:AZ573" si="2">T604</f>
        <v>0</v>
      </c>
      <c r="BA568" s="1074"/>
      <c r="BB568" s="1074"/>
      <c r="BC568" s="1074"/>
      <c r="BD568" s="1075"/>
      <c r="BE568" s="1436">
        <f t="shared" ref="BE568:BE573" si="3">Y604</f>
        <v>0</v>
      </c>
      <c r="BF568" s="1437"/>
      <c r="BG568" s="1437"/>
      <c r="BH568" s="1437"/>
      <c r="BI568" s="1438"/>
      <c r="BJ568" s="1069">
        <f>IF(OR(AP578=0,BE568&gt;=0.1),0,1)</f>
        <v>0</v>
      </c>
      <c r="BK568" s="1070"/>
      <c r="BL568" s="1070"/>
      <c r="BM568" s="1070"/>
      <c r="BN568" s="1071"/>
      <c r="BO568" s="1069"/>
      <c r="BP568" s="1070"/>
      <c r="BQ568" s="1070"/>
      <c r="BR568" s="1070"/>
      <c r="BS568" s="1071"/>
      <c r="BT568" s="1069"/>
      <c r="BU568" s="1070"/>
      <c r="BV568" s="1070"/>
      <c r="BW568" s="1070"/>
      <c r="BX568" s="1071"/>
      <c r="BY568" s="1069"/>
      <c r="BZ568" s="1070"/>
      <c r="CA568" s="1070"/>
      <c r="CB568" s="1070"/>
      <c r="CC568" s="1071"/>
      <c r="CD568" s="1069"/>
      <c r="CE568" s="1070"/>
      <c r="CF568" s="1070"/>
      <c r="CG568" s="1070"/>
      <c r="CH568" s="1071"/>
      <c r="CI568" s="1069"/>
      <c r="CJ568" s="1070"/>
      <c r="CK568" s="1070"/>
      <c r="CL568" s="1070"/>
      <c r="CM568" s="1071"/>
      <c r="CN568" s="21"/>
      <c r="CO568" s="21"/>
      <c r="CP568" s="21"/>
      <c r="CQ568" s="21"/>
      <c r="CR568" s="21"/>
    </row>
    <row r="569" spans="1:96" s="4" customFormat="1" ht="12.75" customHeight="1">
      <c r="A569" s="120"/>
      <c r="B569" s="5"/>
      <c r="C569" s="5"/>
      <c r="D569" s="5"/>
      <c r="E569" s="5"/>
      <c r="I569" s="1539"/>
      <c r="J569" s="1540"/>
      <c r="K569" s="1540"/>
      <c r="L569" s="1540"/>
      <c r="M569" s="1540"/>
      <c r="N569" s="1541"/>
      <c r="O569" s="1670">
        <v>0.2</v>
      </c>
      <c r="P569" s="1671"/>
      <c r="Q569" s="1827"/>
      <c r="R569" s="1663"/>
      <c r="S569" s="1858" t="s">
        <v>1840</v>
      </c>
      <c r="T569" s="1858"/>
      <c r="U569" s="1636">
        <v>10</v>
      </c>
      <c r="V569" s="1636"/>
      <c r="W569" s="1636">
        <v>15</v>
      </c>
      <c r="X569" s="1636"/>
      <c r="Y569" s="1636">
        <v>20</v>
      </c>
      <c r="Z569" s="1636"/>
      <c r="AA569" s="1636">
        <v>25</v>
      </c>
      <c r="AB569" s="1636"/>
      <c r="AC569" s="1636">
        <v>30</v>
      </c>
      <c r="AD569" s="1636"/>
      <c r="AE569" s="1710">
        <v>40</v>
      </c>
      <c r="AF569" s="1711"/>
      <c r="AN569" s="281"/>
      <c r="AP569" s="1801" t="str">
        <f t="shared" si="0"/>
        <v>4 BR</v>
      </c>
      <c r="AQ569" s="1802"/>
      <c r="AR569" s="1802"/>
      <c r="AS569" s="1802"/>
      <c r="AT569" s="1803"/>
      <c r="AU569" s="1073">
        <f t="shared" si="1"/>
        <v>0</v>
      </c>
      <c r="AV569" s="1074"/>
      <c r="AW569" s="1074"/>
      <c r="AX569" s="1074"/>
      <c r="AY569" s="1075"/>
      <c r="AZ569" s="1073">
        <f t="shared" si="2"/>
        <v>0</v>
      </c>
      <c r="BA569" s="1074"/>
      <c r="BB569" s="1074"/>
      <c r="BC569" s="1074"/>
      <c r="BD569" s="1075"/>
      <c r="BE569" s="1436">
        <f t="shared" si="3"/>
        <v>0</v>
      </c>
      <c r="BF569" s="1437"/>
      <c r="BG569" s="1437"/>
      <c r="BH569" s="1437"/>
      <c r="BI569" s="1438"/>
      <c r="BJ569" s="1069"/>
      <c r="BK569" s="1070"/>
      <c r="BL569" s="1070"/>
      <c r="BM569" s="1070"/>
      <c r="BN569" s="1071"/>
      <c r="BO569" s="1069">
        <f>IF(AND(AND(AZ568=0,BJ568=0,AP579=1)),1,0)</f>
        <v>0</v>
      </c>
      <c r="BP569" s="1070"/>
      <c r="BQ569" s="1070"/>
      <c r="BR569" s="1070"/>
      <c r="BS569" s="1071"/>
      <c r="BT569" s="1069"/>
      <c r="BU569" s="1070"/>
      <c r="BV569" s="1070"/>
      <c r="BW569" s="1070"/>
      <c r="BX569" s="1071"/>
      <c r="BY569" s="1069"/>
      <c r="BZ569" s="1070"/>
      <c r="CA569" s="1070"/>
      <c r="CB569" s="1070"/>
      <c r="CC569" s="1071"/>
      <c r="CD569" s="1069"/>
      <c r="CE569" s="1070"/>
      <c r="CF569" s="1070"/>
      <c r="CG569" s="1070"/>
      <c r="CH569" s="1071"/>
      <c r="CI569" s="1069"/>
      <c r="CJ569" s="1070"/>
      <c r="CK569" s="1070"/>
      <c r="CL569" s="1070"/>
      <c r="CM569" s="1071"/>
      <c r="CN569" s="21"/>
      <c r="CO569" s="21"/>
      <c r="CP569" s="21"/>
      <c r="CQ569" s="21"/>
      <c r="CR569" s="21"/>
    </row>
    <row r="570" spans="1:96" s="4" customFormat="1" ht="12.75" customHeight="1">
      <c r="A570" s="120"/>
      <c r="B570" s="5"/>
      <c r="C570" s="5"/>
      <c r="D570" s="5"/>
      <c r="E570" s="5"/>
      <c r="I570" s="1539"/>
      <c r="J570" s="1540"/>
      <c r="K570" s="1540"/>
      <c r="L570" s="1540"/>
      <c r="M570" s="1540"/>
      <c r="N570" s="1541"/>
      <c r="O570" s="1670">
        <v>0.15</v>
      </c>
      <c r="P570" s="1671"/>
      <c r="Q570" s="1827"/>
      <c r="R570" s="1663"/>
      <c r="S570" s="1635" t="s">
        <v>1838</v>
      </c>
      <c r="T570" s="1635"/>
      <c r="U570" s="1636">
        <v>7.5</v>
      </c>
      <c r="V570" s="1636"/>
      <c r="W570" s="1636">
        <v>11.3</v>
      </c>
      <c r="X570" s="1636"/>
      <c r="Y570" s="1636">
        <v>15</v>
      </c>
      <c r="Z570" s="1636"/>
      <c r="AA570" s="1636">
        <v>18.8</v>
      </c>
      <c r="AB570" s="1636"/>
      <c r="AC570" s="1636">
        <v>22.5</v>
      </c>
      <c r="AD570" s="1636"/>
      <c r="AE570" s="1710">
        <v>30</v>
      </c>
      <c r="AF570" s="1711"/>
      <c r="AN570" s="281"/>
      <c r="AP570" s="1801" t="str">
        <f t="shared" si="0"/>
        <v>3 BR</v>
      </c>
      <c r="AQ570" s="1802"/>
      <c r="AR570" s="1802"/>
      <c r="AS570" s="1802"/>
      <c r="AT570" s="1803"/>
      <c r="AU570" s="1073">
        <f t="shared" si="1"/>
        <v>9</v>
      </c>
      <c r="AV570" s="1074"/>
      <c r="AW570" s="1074"/>
      <c r="AX570" s="1074"/>
      <c r="AY570" s="1075"/>
      <c r="AZ570" s="1073">
        <f t="shared" si="2"/>
        <v>2</v>
      </c>
      <c r="BA570" s="1074"/>
      <c r="BB570" s="1074"/>
      <c r="BC570" s="1074"/>
      <c r="BD570" s="1075"/>
      <c r="BE570" s="1436">
        <f t="shared" si="3"/>
        <v>0.22222222222222221</v>
      </c>
      <c r="BF570" s="1437"/>
      <c r="BG570" s="1437"/>
      <c r="BH570" s="1437"/>
      <c r="BI570" s="1438"/>
      <c r="BJ570" s="1069"/>
      <c r="BK570" s="1070"/>
      <c r="BL570" s="1070"/>
      <c r="BM570" s="1070"/>
      <c r="BN570" s="1071"/>
      <c r="BO570" s="1069"/>
      <c r="BP570" s="1070"/>
      <c r="BQ570" s="1070"/>
      <c r="BR570" s="1070"/>
      <c r="BS570" s="1071"/>
      <c r="BT570" s="1069">
        <f>IF(AND(AND(AZ568+AZ569=0,BJ568+BO569=0,AP580=1)),1,0)</f>
        <v>0</v>
      </c>
      <c r="BU570" s="1070"/>
      <c r="BV570" s="1070"/>
      <c r="BW570" s="1070"/>
      <c r="BX570" s="1071"/>
      <c r="BY570" s="1069"/>
      <c r="BZ570" s="1070"/>
      <c r="CA570" s="1070"/>
      <c r="CB570" s="1070"/>
      <c r="CC570" s="1071"/>
      <c r="CD570" s="1069"/>
      <c r="CE570" s="1070"/>
      <c r="CF570" s="1070"/>
      <c r="CG570" s="1070"/>
      <c r="CH570" s="1071"/>
      <c r="CI570" s="1069"/>
      <c r="CJ570" s="1070"/>
      <c r="CK570" s="1070"/>
      <c r="CL570" s="1070"/>
      <c r="CM570" s="1071"/>
      <c r="CN570" s="21"/>
      <c r="CO570" s="21"/>
      <c r="CP570" s="21"/>
      <c r="CQ570" s="21"/>
      <c r="CR570" s="21"/>
    </row>
    <row r="571" spans="1:96" s="4" customFormat="1" ht="12.75" customHeight="1" thickBot="1">
      <c r="B571" s="5"/>
      <c r="C571" s="5"/>
      <c r="D571" s="5"/>
      <c r="E571" s="5"/>
      <c r="I571" s="1542"/>
      <c r="J571" s="1543"/>
      <c r="K571" s="1543"/>
      <c r="L571" s="1543"/>
      <c r="M571" s="1543"/>
      <c r="N571" s="1544"/>
      <c r="O571" s="1670">
        <v>0.1</v>
      </c>
      <c r="P571" s="1671"/>
      <c r="Q571" s="1856"/>
      <c r="R571" s="1857"/>
      <c r="S571" s="1635" t="s">
        <v>1839</v>
      </c>
      <c r="T571" s="1635"/>
      <c r="U571" s="1698">
        <v>5</v>
      </c>
      <c r="V571" s="1698"/>
      <c r="W571" s="1698">
        <v>7.5</v>
      </c>
      <c r="X571" s="1698"/>
      <c r="Y571" s="1698">
        <v>10</v>
      </c>
      <c r="Z571" s="1698"/>
      <c r="AA571" s="1698">
        <v>12.5</v>
      </c>
      <c r="AB571" s="1698"/>
      <c r="AC571" s="1698">
        <v>15</v>
      </c>
      <c r="AD571" s="1698"/>
      <c r="AE571" s="1653">
        <v>20</v>
      </c>
      <c r="AF571" s="1654"/>
      <c r="AK571" s="167"/>
      <c r="AL571" s="167"/>
      <c r="AM571" s="5"/>
      <c r="AN571" s="281"/>
      <c r="AP571" s="1801" t="str">
        <f t="shared" si="0"/>
        <v>2 BR</v>
      </c>
      <c r="AQ571" s="1802"/>
      <c r="AR571" s="1802"/>
      <c r="AS571" s="1802"/>
      <c r="AT571" s="1803"/>
      <c r="AU571" s="1073">
        <f t="shared" si="1"/>
        <v>9</v>
      </c>
      <c r="AV571" s="1074"/>
      <c r="AW571" s="1074"/>
      <c r="AX571" s="1074"/>
      <c r="AY571" s="1075"/>
      <c r="AZ571" s="1073">
        <f t="shared" si="2"/>
        <v>2</v>
      </c>
      <c r="BA571" s="1074"/>
      <c r="BB571" s="1074"/>
      <c r="BC571" s="1074"/>
      <c r="BD571" s="1075"/>
      <c r="BE571" s="1436">
        <f t="shared" si="3"/>
        <v>0.22222222222222221</v>
      </c>
      <c r="BF571" s="1437"/>
      <c r="BG571" s="1437"/>
      <c r="BH571" s="1437"/>
      <c r="BI571" s="1438"/>
      <c r="BJ571" s="1069"/>
      <c r="BK571" s="1070"/>
      <c r="BL571" s="1070"/>
      <c r="BM571" s="1070"/>
      <c r="BN571" s="1071"/>
      <c r="BO571" s="1069"/>
      <c r="BP571" s="1070"/>
      <c r="BQ571" s="1070"/>
      <c r="BR571" s="1070"/>
      <c r="BS571" s="1071"/>
      <c r="BT571" s="1069"/>
      <c r="BU571" s="1070"/>
      <c r="BV571" s="1070"/>
      <c r="BW571" s="1070"/>
      <c r="BX571" s="1071"/>
      <c r="BY571" s="1069">
        <f>IF(AND(AND(AZ568+AZ569+AZ570=0,BO569+BT570+BJ568=0,AP581=1)),1,0)</f>
        <v>0</v>
      </c>
      <c r="BZ571" s="1070"/>
      <c r="CA571" s="1070"/>
      <c r="CB571" s="1070"/>
      <c r="CC571" s="1071"/>
      <c r="CD571" s="1069"/>
      <c r="CE571" s="1070"/>
      <c r="CF571" s="1070"/>
      <c r="CG571" s="1070"/>
      <c r="CH571" s="1071"/>
      <c r="CI571" s="1069"/>
      <c r="CJ571" s="1070"/>
      <c r="CK571" s="1070"/>
      <c r="CL571" s="1070"/>
      <c r="CM571" s="1071"/>
      <c r="CN571" s="21"/>
      <c r="CO571" s="21"/>
      <c r="CP571" s="21"/>
      <c r="CQ571" s="21"/>
      <c r="CR571" s="21"/>
    </row>
    <row r="572" spans="1:96" s="4" customFormat="1" ht="12.75" customHeight="1">
      <c r="B572" s="5"/>
      <c r="C572" s="5"/>
      <c r="D572" s="5"/>
      <c r="E572" s="1534" t="s">
        <v>981</v>
      </c>
      <c r="F572" s="1142"/>
      <c r="G572" s="1142"/>
      <c r="H572" s="1142"/>
      <c r="I572" s="1142"/>
      <c r="J572" s="1142"/>
      <c r="K572" s="1142"/>
      <c r="L572" s="1142"/>
      <c r="M572" s="1142"/>
      <c r="N572" s="1142"/>
      <c r="O572" s="1142"/>
      <c r="P572" s="1142"/>
      <c r="Q572" s="1142"/>
      <c r="R572" s="1142"/>
      <c r="S572" s="1142"/>
      <c r="T572" s="1142"/>
      <c r="U572" s="1142"/>
      <c r="V572" s="1142"/>
      <c r="W572" s="1142"/>
      <c r="X572" s="1142"/>
      <c r="Y572" s="1142"/>
      <c r="Z572" s="1142"/>
      <c r="AA572" s="1142"/>
      <c r="AB572" s="1142"/>
      <c r="AC572" s="1142"/>
      <c r="AD572" s="1142"/>
      <c r="AE572" s="1142"/>
      <c r="AF572" s="1142"/>
      <c r="AG572" s="1142"/>
      <c r="AH572" s="1143"/>
      <c r="AK572" s="167"/>
      <c r="AL572" s="167"/>
      <c r="AM572" s="5"/>
      <c r="AN572" s="281"/>
      <c r="AP572" s="1801" t="str">
        <f t="shared" si="0"/>
        <v>1 BR</v>
      </c>
      <c r="AQ572" s="1802"/>
      <c r="AR572" s="1802"/>
      <c r="AS572" s="1802"/>
      <c r="AT572" s="1803"/>
      <c r="AU572" s="1073">
        <f t="shared" si="1"/>
        <v>18</v>
      </c>
      <c r="AV572" s="1074"/>
      <c r="AW572" s="1074"/>
      <c r="AX572" s="1074"/>
      <c r="AY572" s="1075"/>
      <c r="AZ572" s="1073">
        <f t="shared" si="2"/>
        <v>18</v>
      </c>
      <c r="BA572" s="1074"/>
      <c r="BB572" s="1074"/>
      <c r="BC572" s="1074"/>
      <c r="BD572" s="1075"/>
      <c r="BE572" s="1436">
        <f t="shared" si="3"/>
        <v>1</v>
      </c>
      <c r="BF572" s="1437"/>
      <c r="BG572" s="1437"/>
      <c r="BH572" s="1437"/>
      <c r="BI572" s="1438"/>
      <c r="BJ572" s="1069"/>
      <c r="BK572" s="1070"/>
      <c r="BL572" s="1070"/>
      <c r="BM572" s="1070"/>
      <c r="BN572" s="1071"/>
      <c r="BO572" s="1069"/>
      <c r="BP572" s="1070"/>
      <c r="BQ572" s="1070"/>
      <c r="BR572" s="1070"/>
      <c r="BS572" s="1071"/>
      <c r="BT572" s="1069"/>
      <c r="BU572" s="1070"/>
      <c r="BV572" s="1070"/>
      <c r="BW572" s="1070"/>
      <c r="BX572" s="1071"/>
      <c r="BY572" s="1069"/>
      <c r="BZ572" s="1070"/>
      <c r="CA572" s="1070"/>
      <c r="CB572" s="1070"/>
      <c r="CC572" s="1071"/>
      <c r="CD572" s="1069">
        <f>IF(AND(AND(BE569+BE570+BE571+BE568=0,BT570+BY571+BO569+BJ568=0,AP582=1)),1,0)</f>
        <v>0</v>
      </c>
      <c r="CE572" s="1070"/>
      <c r="CF572" s="1070"/>
      <c r="CG572" s="1070"/>
      <c r="CH572" s="1071"/>
      <c r="CI572" s="1069"/>
      <c r="CJ572" s="1070"/>
      <c r="CK572" s="1070"/>
      <c r="CL572" s="1070"/>
      <c r="CM572" s="1071"/>
      <c r="CN572" s="21"/>
      <c r="CO572" s="21"/>
      <c r="CP572" s="21"/>
      <c r="CQ572" s="21"/>
      <c r="CR572" s="21"/>
    </row>
    <row r="573" spans="1:96" s="4" customFormat="1" ht="12.75" customHeight="1">
      <c r="E573" s="1721"/>
      <c r="F573" s="1159"/>
      <c r="G573" s="1159"/>
      <c r="H573" s="1159"/>
      <c r="I573" s="1159"/>
      <c r="J573" s="1159"/>
      <c r="K573" s="1159"/>
      <c r="L573" s="1159"/>
      <c r="M573" s="1159"/>
      <c r="N573" s="1159"/>
      <c r="O573" s="1159"/>
      <c r="P573" s="1159"/>
      <c r="Q573" s="1159"/>
      <c r="R573" s="1159"/>
      <c r="S573" s="1159"/>
      <c r="T573" s="1159"/>
      <c r="U573" s="1159"/>
      <c r="V573" s="1159"/>
      <c r="W573" s="1159"/>
      <c r="X573" s="1159"/>
      <c r="Y573" s="1159"/>
      <c r="Z573" s="1159"/>
      <c r="AA573" s="1159"/>
      <c r="AB573" s="1159"/>
      <c r="AC573" s="1159"/>
      <c r="AD573" s="1159"/>
      <c r="AE573" s="1159"/>
      <c r="AF573" s="1159"/>
      <c r="AG573" s="1159"/>
      <c r="AH573" s="1722"/>
      <c r="AN573" s="281"/>
      <c r="AP573" s="1801" t="str">
        <f t="shared" si="0"/>
        <v>SRO</v>
      </c>
      <c r="AQ573" s="1802"/>
      <c r="AR573" s="1802"/>
      <c r="AS573" s="1802"/>
      <c r="AT573" s="1803"/>
      <c r="AU573" s="1073">
        <f t="shared" si="1"/>
        <v>0</v>
      </c>
      <c r="AV573" s="1074"/>
      <c r="AW573" s="1074"/>
      <c r="AX573" s="1074"/>
      <c r="AY573" s="1075"/>
      <c r="AZ573" s="1073">
        <f t="shared" si="2"/>
        <v>0</v>
      </c>
      <c r="BA573" s="1074"/>
      <c r="BB573" s="1074"/>
      <c r="BC573" s="1074"/>
      <c r="BD573" s="1075"/>
      <c r="BE573" s="1436">
        <f t="shared" si="3"/>
        <v>0</v>
      </c>
      <c r="BF573" s="1437"/>
      <c r="BG573" s="1437"/>
      <c r="BH573" s="1437"/>
      <c r="BI573" s="1438"/>
      <c r="BJ573" s="1069"/>
      <c r="BK573" s="1070"/>
      <c r="BL573" s="1070"/>
      <c r="BM573" s="1070"/>
      <c r="BN573" s="1071"/>
      <c r="BO573" s="1069"/>
      <c r="BP573" s="1070"/>
      <c r="BQ573" s="1070"/>
      <c r="BR573" s="1070"/>
      <c r="BS573" s="1071"/>
      <c r="BT573" s="1069"/>
      <c r="BU573" s="1070"/>
      <c r="BV573" s="1070"/>
      <c r="BW573" s="1070"/>
      <c r="BX573" s="1071"/>
      <c r="BY573" s="1069"/>
      <c r="BZ573" s="1070"/>
      <c r="CA573" s="1070"/>
      <c r="CB573" s="1070"/>
      <c r="CC573" s="1071"/>
      <c r="CD573" s="1069"/>
      <c r="CE573" s="1070"/>
      <c r="CF573" s="1070"/>
      <c r="CG573" s="1070"/>
      <c r="CH573" s="1071"/>
      <c r="CI573" s="1069">
        <f>IF(AND(AND(AZ570+AZ571+AZ572+AZ569+AZ568=0,BY571+CD572+BT570+BO569+BJ568=0,AP583=1)),1,0)</f>
        <v>0</v>
      </c>
      <c r="CJ573" s="1070"/>
      <c r="CK573" s="1070"/>
      <c r="CL573" s="1070"/>
      <c r="CM573" s="1071"/>
      <c r="CN573" s="21"/>
      <c r="CO573" s="21"/>
      <c r="CP573" s="21"/>
      <c r="CQ573" s="21"/>
      <c r="CR573" s="21"/>
    </row>
    <row r="574" spans="1:96" s="4" customFormat="1" ht="12.75" customHeight="1">
      <c r="E574" s="1643" t="s">
        <v>1574</v>
      </c>
      <c r="F574" s="1644"/>
      <c r="G574" s="1644"/>
      <c r="H574" s="1644"/>
      <c r="I574" s="1644"/>
      <c r="J574" s="1645"/>
      <c r="K574" s="1643" t="s">
        <v>1831</v>
      </c>
      <c r="L574" s="1644"/>
      <c r="M574" s="1644"/>
      <c r="N574" s="1644"/>
      <c r="O574" s="1644"/>
      <c r="P574" s="1645"/>
      <c r="Q574" s="1536" t="s">
        <v>1570</v>
      </c>
      <c r="R574" s="1537"/>
      <c r="S574" s="1537"/>
      <c r="T574" s="1537"/>
      <c r="U574" s="1537"/>
      <c r="V574" s="1538"/>
      <c r="W574" s="1536" t="str">
        <f>I563</f>
        <v>Percent of Low-Income Units (exclusive of manager’s units)</v>
      </c>
      <c r="X574" s="1537"/>
      <c r="Y574" s="1537"/>
      <c r="Z574" s="1537"/>
      <c r="AA574" s="1537"/>
      <c r="AB574" s="1538"/>
      <c r="AC574" s="1536" t="s">
        <v>1573</v>
      </c>
      <c r="AD574" s="1537"/>
      <c r="AE574" s="1537"/>
      <c r="AF574" s="1537"/>
      <c r="AG574" s="1537"/>
      <c r="AH574" s="1538"/>
      <c r="AN574" s="281"/>
      <c r="AP574" s="1801" t="str">
        <f t="shared" si="0"/>
        <v>Total:</v>
      </c>
      <c r="AQ574" s="1802"/>
      <c r="AR574" s="1802"/>
      <c r="AS574" s="1802"/>
      <c r="AT574" s="1803"/>
      <c r="AU574" s="1801"/>
      <c r="AV574" s="1802"/>
      <c r="AW574" s="1802"/>
      <c r="AX574" s="1802"/>
      <c r="AY574" s="1803"/>
      <c r="AZ574" s="1801"/>
      <c r="BA574" s="1802"/>
      <c r="BB574" s="1802"/>
      <c r="BC574" s="1802"/>
      <c r="BD574" s="1803"/>
      <c r="BE574" s="1801"/>
      <c r="BF574" s="1802"/>
      <c r="BG574" s="1802"/>
      <c r="BH574" s="1802"/>
      <c r="BI574" s="1803"/>
      <c r="BJ574" s="1069">
        <f>SUM(BJ568:BN573)</f>
        <v>0</v>
      </c>
      <c r="BK574" s="1070"/>
      <c r="BL574" s="1070"/>
      <c r="BM574" s="1070"/>
      <c r="BN574" s="1071"/>
      <c r="BO574" s="1069">
        <f>SUM(BO568:BS573)</f>
        <v>0</v>
      </c>
      <c r="BP574" s="1070"/>
      <c r="BQ574" s="1070"/>
      <c r="BR574" s="1070"/>
      <c r="BS574" s="1071"/>
      <c r="BT574" s="1069">
        <f>SUM(BT568:BX573)</f>
        <v>0</v>
      </c>
      <c r="BU574" s="1070"/>
      <c r="BV574" s="1070"/>
      <c r="BW574" s="1070"/>
      <c r="BX574" s="1071"/>
      <c r="BY574" s="1069">
        <f>SUM(BY568:CC573)</f>
        <v>0</v>
      </c>
      <c r="BZ574" s="1070"/>
      <c r="CA574" s="1070"/>
      <c r="CB574" s="1070"/>
      <c r="CC574" s="1071"/>
      <c r="CD574" s="1069">
        <f>SUM(CD568:CH573)</f>
        <v>0</v>
      </c>
      <c r="CE574" s="1070"/>
      <c r="CF574" s="1070"/>
      <c r="CG574" s="1070"/>
      <c r="CH574" s="1071"/>
      <c r="CI574" s="1069">
        <f>SUM(CI568:CM573)</f>
        <v>0</v>
      </c>
      <c r="CJ574" s="1070"/>
      <c r="CK574" s="1070"/>
      <c r="CL574" s="1070"/>
      <c r="CM574" s="1071"/>
      <c r="CN574" s="1069">
        <f>SUM(BJ574:CM574)</f>
        <v>0</v>
      </c>
      <c r="CO574" s="1070"/>
      <c r="CP574" s="1070"/>
      <c r="CQ574" s="1070"/>
      <c r="CR574" s="1071"/>
    </row>
    <row r="575" spans="1:96" s="4" customFormat="1" ht="12.75" customHeight="1">
      <c r="E575" s="1646"/>
      <c r="F575" s="1647"/>
      <c r="G575" s="1647"/>
      <c r="H575" s="1647"/>
      <c r="I575" s="1647"/>
      <c r="J575" s="1648"/>
      <c r="K575" s="1646"/>
      <c r="L575" s="1647"/>
      <c r="M575" s="1647"/>
      <c r="N575" s="1647"/>
      <c r="O575" s="1647"/>
      <c r="P575" s="1648"/>
      <c r="Q575" s="1539"/>
      <c r="R575" s="1540"/>
      <c r="S575" s="1540"/>
      <c r="T575" s="1540"/>
      <c r="U575" s="1540"/>
      <c r="V575" s="1541"/>
      <c r="W575" s="1539"/>
      <c r="X575" s="1540"/>
      <c r="Y575" s="1540"/>
      <c r="Z575" s="1540"/>
      <c r="AA575" s="1540"/>
      <c r="AB575" s="1541"/>
      <c r="AC575" s="1539"/>
      <c r="AD575" s="1540"/>
      <c r="AE575" s="1540"/>
      <c r="AF575" s="1540"/>
      <c r="AG575" s="1540"/>
      <c r="AH575" s="1541"/>
      <c r="AN575" s="281"/>
    </row>
    <row r="576" spans="1:96" s="4" customFormat="1" ht="12.75" customHeight="1">
      <c r="E576" s="1646"/>
      <c r="F576" s="1647"/>
      <c r="G576" s="1647"/>
      <c r="H576" s="1647"/>
      <c r="I576" s="1647"/>
      <c r="J576" s="1648"/>
      <c r="K576" s="1646"/>
      <c r="L576" s="1647"/>
      <c r="M576" s="1647"/>
      <c r="N576" s="1647"/>
      <c r="O576" s="1647"/>
      <c r="P576" s="1648"/>
      <c r="Q576" s="1539"/>
      <c r="R576" s="1540"/>
      <c r="S576" s="1540"/>
      <c r="T576" s="1540"/>
      <c r="U576" s="1540"/>
      <c r="V576" s="1541"/>
      <c r="W576" s="1539"/>
      <c r="X576" s="1540"/>
      <c r="Y576" s="1540"/>
      <c r="Z576" s="1540"/>
      <c r="AA576" s="1540"/>
      <c r="AB576" s="1541"/>
      <c r="AC576" s="1539"/>
      <c r="AD576" s="1540"/>
      <c r="AE576" s="1540"/>
      <c r="AF576" s="1540"/>
      <c r="AG576" s="1540"/>
      <c r="AH576" s="1541"/>
      <c r="AN576" s="281"/>
    </row>
    <row r="577" spans="2:69" s="4" customFormat="1" ht="12.75" customHeight="1">
      <c r="E577" s="1646"/>
      <c r="F577" s="1647"/>
      <c r="G577" s="1647"/>
      <c r="H577" s="1647"/>
      <c r="I577" s="1647"/>
      <c r="J577" s="1648"/>
      <c r="K577" s="1646"/>
      <c r="L577" s="1647"/>
      <c r="M577" s="1647"/>
      <c r="N577" s="1647"/>
      <c r="O577" s="1647"/>
      <c r="P577" s="1648"/>
      <c r="Q577" s="1539"/>
      <c r="R577" s="1540"/>
      <c r="S577" s="1540"/>
      <c r="T577" s="1540"/>
      <c r="U577" s="1540"/>
      <c r="V577" s="1541"/>
      <c r="W577" s="1539"/>
      <c r="X577" s="1540"/>
      <c r="Y577" s="1540"/>
      <c r="Z577" s="1540"/>
      <c r="AA577" s="1540"/>
      <c r="AB577" s="1541"/>
      <c r="AC577" s="1539"/>
      <c r="AD577" s="1540"/>
      <c r="AE577" s="1540"/>
      <c r="AF577" s="1540"/>
      <c r="AG577" s="1540"/>
      <c r="AH577" s="1541"/>
      <c r="AN577" s="281"/>
      <c r="AP577" s="3" t="s">
        <v>1172</v>
      </c>
      <c r="BH577" s="3" t="s">
        <v>1173</v>
      </c>
    </row>
    <row r="578" spans="2:69" s="4" customFormat="1" ht="12.75" customHeight="1">
      <c r="E578" s="1637"/>
      <c r="F578" s="1638"/>
      <c r="G578" s="1638"/>
      <c r="H578" s="1638"/>
      <c r="I578" s="1638"/>
      <c r="J578" s="1639"/>
      <c r="K578" s="1640">
        <v>20</v>
      </c>
      <c r="L578" s="1641"/>
      <c r="M578" s="1641"/>
      <c r="N578" s="1641"/>
      <c r="O578" s="1641"/>
      <c r="P578" s="1642"/>
      <c r="Q578" s="1706">
        <f>IF(ISERROR(IF((((E578/$BJ$525)*100)&gt;100),"EXCESSIVE VALUE",(E578/$BJ$525)*100)),0,IF((((E578/$BJ$525)*100)&gt;100),"EXCESSIVE VALUE",(E578/$BJ$525)*100))</f>
        <v>0</v>
      </c>
      <c r="R578" s="1707"/>
      <c r="S578" s="1707"/>
      <c r="T578" s="1707"/>
      <c r="U578" s="1707"/>
      <c r="V578" s="1708"/>
      <c r="W578" s="1649">
        <f>IF(FLOOR(Q578,5)&gt;80,80,FLOOR(Q578,5))</f>
        <v>0</v>
      </c>
      <c r="X578" s="1650"/>
      <c r="Y578" s="1650"/>
      <c r="Z578" s="1650"/>
      <c r="AA578" s="1650"/>
      <c r="AB578" s="1651"/>
      <c r="AC578" s="1649">
        <f t="shared" ref="AC578:AC583" si="4">IFERROR(IF(W578&gt;0,INDEX($BI$504:$BP$518,MATCH(W578,$BH$504:$BH$518,0),MATCH(K578,$BI$503:$BP$503,0)),0),0)</f>
        <v>0</v>
      </c>
      <c r="AD578" s="1650"/>
      <c r="AE578" s="1650"/>
      <c r="AF578" s="1650"/>
      <c r="AG578" s="1650"/>
      <c r="AH578" s="1651"/>
      <c r="AN578" s="281"/>
      <c r="AO578" s="4">
        <v>5</v>
      </c>
      <c r="AP578" s="1640">
        <f t="shared" ref="AP578:AP583" si="5">IF(OR(BE568&gt;=0.1,BE568=0),0,1)</f>
        <v>0</v>
      </c>
      <c r="AQ578" s="1641"/>
      <c r="AR578" s="1641"/>
      <c r="AS578" s="1641"/>
      <c r="AT578" s="1642"/>
      <c r="AX578" s="1689" t="s">
        <v>830</v>
      </c>
      <c r="AY578" s="1691"/>
      <c r="AZ578" s="1691"/>
      <c r="BA578" s="1691"/>
      <c r="BB578" s="1691"/>
      <c r="BC578" s="1691"/>
      <c r="BD578" s="1691"/>
      <c r="BE578" s="1691"/>
      <c r="BF578" s="1691"/>
      <c r="BG578" s="1691"/>
      <c r="BH578" s="1691"/>
      <c r="BI578" s="1691"/>
      <c r="BJ578" s="1691"/>
      <c r="BK578" s="1691"/>
      <c r="BL578" s="1691"/>
      <c r="BM578" s="1691"/>
      <c r="BN578" s="1691"/>
      <c r="BO578" s="1691"/>
      <c r="BP578" s="1691"/>
      <c r="BQ578" s="1690"/>
    </row>
    <row r="579" spans="2:69" s="4" customFormat="1" ht="12.75" customHeight="1">
      <c r="E579" s="1637">
        <v>22</v>
      </c>
      <c r="F579" s="1638"/>
      <c r="G579" s="1638"/>
      <c r="H579" s="1638"/>
      <c r="I579" s="1638"/>
      <c r="J579" s="1639"/>
      <c r="K579" s="1640">
        <v>30</v>
      </c>
      <c r="L579" s="1641"/>
      <c r="M579" s="1641"/>
      <c r="N579" s="1641"/>
      <c r="O579" s="1641"/>
      <c r="P579" s="1642"/>
      <c r="Q579" s="1706">
        <f t="shared" ref="Q579:Q586" si="6">IF(ISERROR(IF((((E579/$BJ$525)*100)&gt;100),"EXCESSIVE VALUE",(E579/$BJ$525)*100)),0,IF((((E579/$BJ$525)*100)&gt;100),"EXCESSIVE VALUE",(E579/$BJ$525)*100))</f>
        <v>61.111111111111114</v>
      </c>
      <c r="R579" s="1707"/>
      <c r="S579" s="1707"/>
      <c r="T579" s="1707"/>
      <c r="U579" s="1707"/>
      <c r="V579" s="1708"/>
      <c r="W579" s="1649">
        <f>IF(FLOOR(Q579,5)&gt;80,80,FLOOR(Q579,5))</f>
        <v>60</v>
      </c>
      <c r="X579" s="1650"/>
      <c r="Y579" s="1650"/>
      <c r="Z579" s="1650"/>
      <c r="AA579" s="1650"/>
      <c r="AB579" s="1651"/>
      <c r="AC579" s="1649">
        <f t="shared" si="4"/>
        <v>50</v>
      </c>
      <c r="AD579" s="1650"/>
      <c r="AE579" s="1650"/>
      <c r="AF579" s="1650"/>
      <c r="AG579" s="1650"/>
      <c r="AH579" s="1651"/>
      <c r="AN579" s="281"/>
      <c r="AO579" s="4">
        <v>4</v>
      </c>
      <c r="AP579" s="1640">
        <f t="shared" si="5"/>
        <v>0</v>
      </c>
      <c r="AQ579" s="1641"/>
      <c r="AR579" s="1641"/>
      <c r="AS579" s="1641"/>
      <c r="AT579" s="1642"/>
      <c r="AX579" s="1755" t="s">
        <v>650</v>
      </c>
      <c r="AY579" s="1756"/>
      <c r="AZ579" s="1265" t="s">
        <v>650</v>
      </c>
      <c r="BA579" s="1267"/>
      <c r="BB579" s="1755" t="s">
        <v>278</v>
      </c>
      <c r="BC579" s="1756"/>
      <c r="BD579" s="1686" t="s">
        <v>278</v>
      </c>
      <c r="BE579" s="1688"/>
      <c r="BF579" s="1755" t="s">
        <v>277</v>
      </c>
      <c r="BG579" s="1756"/>
      <c r="BH579" s="1686" t="s">
        <v>277</v>
      </c>
      <c r="BI579" s="1688"/>
      <c r="BJ579" s="1755" t="s">
        <v>276</v>
      </c>
      <c r="BK579" s="1756"/>
      <c r="BL579" s="1686" t="s">
        <v>276</v>
      </c>
      <c r="BM579" s="1688"/>
      <c r="BN579" s="1755" t="s">
        <v>649</v>
      </c>
      <c r="BO579" s="1756"/>
      <c r="BP579" s="1686" t="s">
        <v>649</v>
      </c>
      <c r="BQ579" s="1688"/>
    </row>
    <row r="580" spans="2:69" s="4" customFormat="1" ht="12.75" customHeight="1">
      <c r="E580" s="1637"/>
      <c r="F580" s="1638"/>
      <c r="G580" s="1638"/>
      <c r="H580" s="1638"/>
      <c r="I580" s="1638"/>
      <c r="J580" s="1639"/>
      <c r="K580" s="1640">
        <v>35</v>
      </c>
      <c r="L580" s="1641"/>
      <c r="M580" s="1641"/>
      <c r="N580" s="1641"/>
      <c r="O580" s="1641"/>
      <c r="P580" s="1642"/>
      <c r="Q580" s="1706">
        <f t="shared" si="6"/>
        <v>0</v>
      </c>
      <c r="R580" s="1707"/>
      <c r="S580" s="1707"/>
      <c r="T580" s="1707"/>
      <c r="U580" s="1707"/>
      <c r="V580" s="1708"/>
      <c r="W580" s="1649">
        <f t="shared" ref="W580:W586" si="7">IF(FLOOR(Q580,5)&gt;80,80,FLOOR(Q580,5))</f>
        <v>0</v>
      </c>
      <c r="X580" s="1650"/>
      <c r="Y580" s="1650"/>
      <c r="Z580" s="1650"/>
      <c r="AA580" s="1650"/>
      <c r="AB580" s="1651"/>
      <c r="AC580" s="1649">
        <f t="shared" si="4"/>
        <v>0</v>
      </c>
      <c r="AD580" s="1650"/>
      <c r="AE580" s="1650"/>
      <c r="AF580" s="1650"/>
      <c r="AG580" s="1650"/>
      <c r="AH580" s="1651"/>
      <c r="AN580" s="281"/>
      <c r="AO580" s="4">
        <v>3</v>
      </c>
      <c r="AP580" s="1640">
        <f t="shared" si="5"/>
        <v>0</v>
      </c>
      <c r="AQ580" s="1641"/>
      <c r="AR580" s="1641"/>
      <c r="AS580" s="1641"/>
      <c r="AT580" s="1642"/>
      <c r="AX580" s="1755">
        <f>IF(AP530=1,1,0)</f>
        <v>0</v>
      </c>
      <c r="AY580" s="1756"/>
      <c r="AZ580" s="1689"/>
      <c r="BA580" s="1690"/>
      <c r="BB580" s="1799"/>
      <c r="BC580" s="1800"/>
      <c r="BD580" s="1686">
        <f>IF(AND(T605&gt;0,AP530&gt;0),1,0)</f>
        <v>0</v>
      </c>
      <c r="BE580" s="1688"/>
      <c r="BF580" s="1799"/>
      <c r="BG580" s="1800"/>
      <c r="BH580" s="1686">
        <f>IF(AND(T605&gt;0,AP530&gt;0),1,0)</f>
        <v>0</v>
      </c>
      <c r="BI580" s="1688"/>
      <c r="BJ580" s="1799"/>
      <c r="BK580" s="1800"/>
      <c r="BL580" s="1686">
        <f>IF(AND(T605&gt;0,AP530&gt;0),1,0)</f>
        <v>0</v>
      </c>
      <c r="BM580" s="1688"/>
      <c r="BN580" s="1799"/>
      <c r="BO580" s="1800"/>
      <c r="BP580" s="1686">
        <f>IF(AND(T605&gt;0,AP530&gt;0),1,0)</f>
        <v>0</v>
      </c>
      <c r="BQ580" s="1688"/>
    </row>
    <row r="581" spans="2:69" s="4" customFormat="1" ht="12.75" customHeight="1">
      <c r="E581" s="1637"/>
      <c r="F581" s="1638"/>
      <c r="G581" s="1638"/>
      <c r="H581" s="1638"/>
      <c r="I581" s="1638"/>
      <c r="J581" s="1639"/>
      <c r="K581" s="1640">
        <v>40</v>
      </c>
      <c r="L581" s="1641"/>
      <c r="M581" s="1641"/>
      <c r="N581" s="1641"/>
      <c r="O581" s="1641"/>
      <c r="P581" s="1642"/>
      <c r="Q581" s="1706">
        <f t="shared" si="6"/>
        <v>0</v>
      </c>
      <c r="R581" s="1707"/>
      <c r="S581" s="1707"/>
      <c r="T581" s="1707"/>
      <c r="U581" s="1707"/>
      <c r="V581" s="1708"/>
      <c r="W581" s="1649">
        <f t="shared" si="7"/>
        <v>0</v>
      </c>
      <c r="X581" s="1650"/>
      <c r="Y581" s="1650"/>
      <c r="Z581" s="1650"/>
      <c r="AA581" s="1650"/>
      <c r="AB581" s="1651"/>
      <c r="AC581" s="1649">
        <f t="shared" si="4"/>
        <v>0</v>
      </c>
      <c r="AD581" s="1650"/>
      <c r="AE581" s="1650"/>
      <c r="AF581" s="1650"/>
      <c r="AG581" s="1650"/>
      <c r="AH581" s="1651"/>
      <c r="AN581" s="281"/>
      <c r="AO581" s="4">
        <v>2</v>
      </c>
      <c r="AP581" s="1640">
        <f t="shared" si="5"/>
        <v>0</v>
      </c>
      <c r="AQ581" s="1641"/>
      <c r="AR581" s="1641"/>
      <c r="AS581" s="1641"/>
      <c r="AT581" s="1642"/>
      <c r="AX581" s="1799"/>
      <c r="AY581" s="1800"/>
      <c r="AZ581" s="1689"/>
      <c r="BA581" s="1690"/>
      <c r="BB581" s="1755">
        <f>IF(AP531=1,1,0)</f>
        <v>0</v>
      </c>
      <c r="BC581" s="1756"/>
      <c r="BD581" s="1689"/>
      <c r="BE581" s="1690"/>
      <c r="BF581" s="1799"/>
      <c r="BG581" s="1800"/>
      <c r="BH581" s="1686">
        <f>IF(AND(T606&gt;0,AP531&gt;0),1,0)</f>
        <v>1</v>
      </c>
      <c r="BI581" s="1688"/>
      <c r="BJ581" s="1799"/>
      <c r="BK581" s="1800"/>
      <c r="BL581" s="1686">
        <f>IF(AND(T606&gt;0,AP531&gt;0),1,0)</f>
        <v>1</v>
      </c>
      <c r="BM581" s="1688"/>
      <c r="BN581" s="1799"/>
      <c r="BO581" s="1800"/>
      <c r="BP581" s="1686">
        <f>IF(AND(T606&gt;0,AP531&gt;0),1,0)</f>
        <v>1</v>
      </c>
      <c r="BQ581" s="1688"/>
    </row>
    <row r="582" spans="2:69" s="4" customFormat="1" ht="12.75" customHeight="1">
      <c r="E582" s="1637"/>
      <c r="F582" s="1638"/>
      <c r="G582" s="1638"/>
      <c r="H582" s="1638"/>
      <c r="I582" s="1638"/>
      <c r="J582" s="1639"/>
      <c r="K582" s="1640">
        <v>45</v>
      </c>
      <c r="L582" s="1641"/>
      <c r="M582" s="1641"/>
      <c r="N582" s="1641"/>
      <c r="O582" s="1641"/>
      <c r="P582" s="1642"/>
      <c r="Q582" s="1706">
        <f t="shared" si="6"/>
        <v>0</v>
      </c>
      <c r="R582" s="1707"/>
      <c r="S582" s="1707"/>
      <c r="T582" s="1707"/>
      <c r="U582" s="1707"/>
      <c r="V582" s="1708"/>
      <c r="W582" s="1649">
        <f>IF(FLOOR(Q582,5)&gt;65,65,FLOOR(Q582,5))</f>
        <v>0</v>
      </c>
      <c r="X582" s="1650"/>
      <c r="Y582" s="1650"/>
      <c r="Z582" s="1650"/>
      <c r="AA582" s="1650"/>
      <c r="AB582" s="1651"/>
      <c r="AC582" s="1649">
        <f t="shared" si="4"/>
        <v>0</v>
      </c>
      <c r="AD582" s="1650"/>
      <c r="AE582" s="1650"/>
      <c r="AF582" s="1650"/>
      <c r="AG582" s="1650"/>
      <c r="AH582" s="1651"/>
      <c r="AN582" s="281"/>
      <c r="AO582" s="4">
        <v>1</v>
      </c>
      <c r="AP582" s="1640">
        <f t="shared" si="5"/>
        <v>0</v>
      </c>
      <c r="AQ582" s="1641"/>
      <c r="AR582" s="1641"/>
      <c r="AS582" s="1641"/>
      <c r="AT582" s="1642"/>
      <c r="AX582" s="1799"/>
      <c r="AY582" s="1800"/>
      <c r="AZ582" s="1689"/>
      <c r="BA582" s="1690"/>
      <c r="BB582" s="1799"/>
      <c r="BC582" s="1800"/>
      <c r="BD582" s="1689"/>
      <c r="BE582" s="1690"/>
      <c r="BF582" s="1755">
        <f>IF(AP532=1,1,0)</f>
        <v>0</v>
      </c>
      <c r="BG582" s="1756"/>
      <c r="BH582" s="1689"/>
      <c r="BI582" s="1690"/>
      <c r="BJ582" s="1799"/>
      <c r="BK582" s="1800"/>
      <c r="BL582" s="1686">
        <f>IF(AND(T607&gt;0,AP532&gt;0),1,0)</f>
        <v>1</v>
      </c>
      <c r="BM582" s="1688"/>
      <c r="BN582" s="1799"/>
      <c r="BO582" s="1800"/>
      <c r="BP582" s="1686">
        <f>IF(AND(T607&gt;0,AP532&gt;0),1,0)</f>
        <v>1</v>
      </c>
      <c r="BQ582" s="1688"/>
    </row>
    <row r="583" spans="2:69" s="4" customFormat="1" ht="12.75" customHeight="1">
      <c r="E583" s="1637"/>
      <c r="F583" s="1638"/>
      <c r="G583" s="1638"/>
      <c r="H583" s="1638"/>
      <c r="I583" s="1638"/>
      <c r="J583" s="1639"/>
      <c r="K583" s="1640">
        <v>50</v>
      </c>
      <c r="L583" s="1641"/>
      <c r="M583" s="1641"/>
      <c r="N583" s="1641"/>
      <c r="O583" s="1641"/>
      <c r="P583" s="1642"/>
      <c r="Q583" s="1706">
        <f t="shared" si="6"/>
        <v>0</v>
      </c>
      <c r="R583" s="1707"/>
      <c r="S583" s="1707"/>
      <c r="T583" s="1707"/>
      <c r="U583" s="1707"/>
      <c r="V583" s="1708"/>
      <c r="W583" s="1649">
        <f>IF(FLOOR(Q583,5)&gt;40,40,FLOOR(Q583,5))</f>
        <v>0</v>
      </c>
      <c r="X583" s="1650"/>
      <c r="Y583" s="1650"/>
      <c r="Z583" s="1650"/>
      <c r="AA583" s="1650"/>
      <c r="AB583" s="1651"/>
      <c r="AC583" s="1649">
        <f t="shared" si="4"/>
        <v>0</v>
      </c>
      <c r="AD583" s="1650"/>
      <c r="AE583" s="1650"/>
      <c r="AF583" s="1650"/>
      <c r="AG583" s="1650"/>
      <c r="AH583" s="1651"/>
      <c r="AN583" s="281"/>
      <c r="AO583" s="4">
        <v>0</v>
      </c>
      <c r="AP583" s="1640">
        <f t="shared" si="5"/>
        <v>0</v>
      </c>
      <c r="AQ583" s="1641"/>
      <c r="AR583" s="1641"/>
      <c r="AS583" s="1641"/>
      <c r="AT583" s="1642"/>
      <c r="AX583" s="1799"/>
      <c r="AY583" s="1800"/>
      <c r="AZ583" s="1689"/>
      <c r="BA583" s="1690"/>
      <c r="BB583" s="1799"/>
      <c r="BC583" s="1800"/>
      <c r="BD583" s="1689"/>
      <c r="BE583" s="1690"/>
      <c r="BF583" s="1799"/>
      <c r="BG583" s="1800"/>
      <c r="BH583" s="1689"/>
      <c r="BI583" s="1690"/>
      <c r="BJ583" s="1755">
        <f>IF(AP533=1,1,0)</f>
        <v>1</v>
      </c>
      <c r="BK583" s="1756"/>
      <c r="BL583" s="1799"/>
      <c r="BM583" s="1800"/>
      <c r="BN583" s="1799"/>
      <c r="BO583" s="1800"/>
      <c r="BP583" s="1686">
        <f>IF(AND(T608&gt;0,AP533&gt;0),1,0)</f>
        <v>1</v>
      </c>
      <c r="BQ583" s="1688"/>
    </row>
    <row r="584" spans="2:69" s="4" customFormat="1" ht="12.75" customHeight="1">
      <c r="E584" s="1729"/>
      <c r="F584" s="1730"/>
      <c r="G584" s="1730"/>
      <c r="H584" s="1730"/>
      <c r="I584" s="1730"/>
      <c r="J584" s="1731"/>
      <c r="K584" s="1835">
        <f>IF(OR(Application!D211="Rural",Application!D211="Rural apportionment (Section 514)",Application!D211="Rural apportionment (Section 515)",Application!D211="Rural apportionment (HOME)",Application!D211="Rural (Native American apportionment)"),50,0)</f>
        <v>0</v>
      </c>
      <c r="L584" s="1836"/>
      <c r="M584" s="1837" t="s">
        <v>1925</v>
      </c>
      <c r="N584" s="1837"/>
      <c r="O584" s="1837"/>
      <c r="P584" s="1838"/>
      <c r="Q584" s="1706">
        <f t="shared" si="6"/>
        <v>0</v>
      </c>
      <c r="R584" s="1707"/>
      <c r="S584" s="1707"/>
      <c r="T584" s="1707"/>
      <c r="U584" s="1707"/>
      <c r="V584" s="1708"/>
      <c r="W584" s="1649">
        <f>IF(FLOOR(Q584,5)&gt;50,50,FLOOR(Q584,5))</f>
        <v>0</v>
      </c>
      <c r="X584" s="1650"/>
      <c r="Y584" s="1650"/>
      <c r="Z584" s="1650"/>
      <c r="AA584" s="1650"/>
      <c r="AB584" s="1651"/>
      <c r="AC584" s="1649">
        <f>IFERROR(IF(W584&gt;0,INDEX($AT$504:$BA$518,MATCH(W584,$AS$504:$AS$518,0),MATCH(K584,$AT$503:$BA$503,0)),0),0)</f>
        <v>0</v>
      </c>
      <c r="AD584" s="1650"/>
      <c r="AE584" s="1650"/>
      <c r="AF584" s="1650"/>
      <c r="AG584" s="1650"/>
      <c r="AH584" s="1651"/>
      <c r="AN584" s="281"/>
      <c r="AP584" s="1640"/>
      <c r="AQ584" s="1641"/>
      <c r="AR584" s="1641"/>
      <c r="AS584" s="1641"/>
      <c r="AT584" s="1642"/>
      <c r="AX584" s="1799"/>
      <c r="AY584" s="1800"/>
      <c r="AZ584" s="1689"/>
      <c r="BA584" s="1690"/>
      <c r="BB584" s="1799"/>
      <c r="BC584" s="1800"/>
      <c r="BD584" s="1689"/>
      <c r="BE584" s="1690"/>
      <c r="BF584" s="1799"/>
      <c r="BG584" s="1800"/>
      <c r="BH584" s="1689"/>
      <c r="BI584" s="1690"/>
      <c r="BJ584" s="1799"/>
      <c r="BK584" s="1800"/>
      <c r="BL584" s="1799"/>
      <c r="BM584" s="1800"/>
      <c r="BN584" s="1755">
        <f>IF(AP534=1,1,0)</f>
        <v>0</v>
      </c>
      <c r="BO584" s="1756"/>
      <c r="BP584" s="1689"/>
      <c r="BQ584" s="1690"/>
    </row>
    <row r="585" spans="2:69" s="4" customFormat="1" ht="12.75" customHeight="1">
      <c r="E585" s="1729"/>
      <c r="F585" s="1730"/>
      <c r="G585" s="1730"/>
      <c r="H585" s="1730"/>
      <c r="I585" s="1730"/>
      <c r="J585" s="1731"/>
      <c r="K585" s="1835">
        <f>IF(OR(Application!D211="Rural",Application!D211="Rural apportionment (Section 514)",Application!D211="Rural apportionment (Section 515)",Application!D211="Rural apportionment (HOME)",Application!D211="Rural (Native American apportionment)"),55,0)</f>
        <v>0</v>
      </c>
      <c r="L585" s="1836"/>
      <c r="M585" s="1837" t="s">
        <v>1925</v>
      </c>
      <c r="N585" s="1837"/>
      <c r="O585" s="1837"/>
      <c r="P585" s="1838"/>
      <c r="Q585" s="1706">
        <f t="shared" si="6"/>
        <v>0</v>
      </c>
      <c r="R585" s="1707"/>
      <c r="S585" s="1707"/>
      <c r="T585" s="1707"/>
      <c r="U585" s="1707"/>
      <c r="V585" s="1708"/>
      <c r="W585" s="1649">
        <f>IF(FLOOR(Q585,5)&gt;40,40,FLOOR(Q585,5))</f>
        <v>0</v>
      </c>
      <c r="X585" s="1650"/>
      <c r="Y585" s="1650"/>
      <c r="Z585" s="1650"/>
      <c r="AA585" s="1650"/>
      <c r="AB585" s="1651"/>
      <c r="AC585" s="1649">
        <f>IFERROR(IF(W585&gt;0,INDEX($AT$504:$BA$518,MATCH(W585,$AS$504:$AS$518,0),MATCH(K585,$AT$503:$BA$503,0)),0),0)</f>
        <v>0</v>
      </c>
      <c r="AD585" s="1650"/>
      <c r="AE585" s="1650"/>
      <c r="AF585" s="1650"/>
      <c r="AG585" s="1650"/>
      <c r="AH585" s="1651"/>
      <c r="AN585" s="281"/>
      <c r="AX585" s="1755">
        <f>SUM(AX580:AY584)</f>
        <v>0</v>
      </c>
      <c r="AY585" s="1756"/>
      <c r="AZ585" s="1686">
        <f>SUM(AZ581:BA584)</f>
        <v>0</v>
      </c>
      <c r="BA585" s="1688"/>
      <c r="BB585" s="1755">
        <f>SUM(BB581:BC584)</f>
        <v>0</v>
      </c>
      <c r="BC585" s="1756"/>
      <c r="BD585" s="1686">
        <f>SUM(BD580:BE584)</f>
        <v>0</v>
      </c>
      <c r="BE585" s="1688"/>
      <c r="BF585" s="1755">
        <f>SUM(BF582:BG584)</f>
        <v>0</v>
      </c>
      <c r="BG585" s="1756"/>
      <c r="BH585" s="1686">
        <f>SUM(BH580:BI584)</f>
        <v>1</v>
      </c>
      <c r="BI585" s="1688"/>
      <c r="BJ585" s="1755">
        <f>SUM(BJ580:BK584)</f>
        <v>1</v>
      </c>
      <c r="BK585" s="1756"/>
      <c r="BL585" s="1686">
        <f>SUM(BL580:BM584)</f>
        <v>2</v>
      </c>
      <c r="BM585" s="1688"/>
      <c r="BN585" s="1755">
        <f>SUM(BN580:BO584)</f>
        <v>0</v>
      </c>
      <c r="BO585" s="1756"/>
      <c r="BP585" s="1686">
        <f>SUM(BP580:BQ584)</f>
        <v>3</v>
      </c>
      <c r="BQ585" s="1688"/>
    </row>
    <row r="586" spans="2:69" s="4" customFormat="1" ht="12.75" customHeight="1">
      <c r="E586" s="1637"/>
      <c r="F586" s="1638"/>
      <c r="G586" s="1638"/>
      <c r="H586" s="1638"/>
      <c r="I586" s="1638"/>
      <c r="J586" s="1639"/>
      <c r="K586" s="1640" t="s">
        <v>2245</v>
      </c>
      <c r="L586" s="1641"/>
      <c r="M586" s="1641"/>
      <c r="N586" s="1641"/>
      <c r="O586" s="1641"/>
      <c r="P586" s="1642"/>
      <c r="Q586" s="1706">
        <f t="shared" si="6"/>
        <v>0</v>
      </c>
      <c r="R586" s="1707"/>
      <c r="S586" s="1707"/>
      <c r="T586" s="1707"/>
      <c r="U586" s="1707"/>
      <c r="V586" s="1708"/>
      <c r="W586" s="1649">
        <f t="shared" si="7"/>
        <v>0</v>
      </c>
      <c r="X586" s="1650"/>
      <c r="Y586" s="1650"/>
      <c r="Z586" s="1650"/>
      <c r="AA586" s="1650"/>
      <c r="AB586" s="1651"/>
      <c r="AC586" s="1649">
        <v>0</v>
      </c>
      <c r="AD586" s="1650"/>
      <c r="AE586" s="1650"/>
      <c r="AF586" s="1650"/>
      <c r="AG586" s="1650"/>
      <c r="AH586" s="1651"/>
      <c r="AN586" s="281"/>
      <c r="AX586" s="1769">
        <f>IF(AND(AX585=1,AZ585&gt;1),1,0)</f>
        <v>0</v>
      </c>
      <c r="AY586" s="1770"/>
      <c r="AZ586" s="1770"/>
      <c r="BA586" s="1771"/>
      <c r="BB586" s="1769">
        <f>IF(AND(BB585=1,BD585&gt;=1),1,0)</f>
        <v>0</v>
      </c>
      <c r="BC586" s="1770"/>
      <c r="BD586" s="1770"/>
      <c r="BE586" s="1771"/>
      <c r="BF586" s="1769">
        <f>IF(AND(BF585=1,BH585&gt;=1),1,0)</f>
        <v>0</v>
      </c>
      <c r="BG586" s="1770"/>
      <c r="BH586" s="1770"/>
      <c r="BI586" s="1771"/>
      <c r="BJ586" s="1769">
        <f>IF(AND(BJ585=1,BL585&gt;=1),1,0)</f>
        <v>1</v>
      </c>
      <c r="BK586" s="1770"/>
      <c r="BL586" s="1770"/>
      <c r="BM586" s="1771"/>
      <c r="BN586" s="1769">
        <f>IF(AND(BN585=1,BP585&gt;=1),1,0)</f>
        <v>0</v>
      </c>
      <c r="BO586" s="1770"/>
      <c r="BP586" s="1770"/>
      <c r="BQ586" s="1771"/>
    </row>
    <row r="587" spans="2:69" s="4" customFormat="1" ht="12.75" customHeight="1">
      <c r="E587" s="953"/>
      <c r="F587" s="954"/>
      <c r="G587" s="954">
        <v>7</v>
      </c>
      <c r="H587" s="954"/>
      <c r="I587" s="954"/>
      <c r="J587" s="955"/>
      <c r="K587" s="1640" t="s">
        <v>2246</v>
      </c>
      <c r="L587" s="1641"/>
      <c r="M587" s="1641"/>
      <c r="N587" s="1641"/>
      <c r="O587" s="1641"/>
      <c r="P587" s="1642"/>
      <c r="Q587" s="1706">
        <f>IF(ISERROR(IF((((E587/$BJ$525)*100)&gt;100),"EXCESSIVE VALUE",(E587/$BJ$525)*100)),0,IF((((E587/$BJ$525)*100)&gt;100),"EXCESSIVE VALUE",(E587/$BJ$525)*100))</f>
        <v>0</v>
      </c>
      <c r="R587" s="1707"/>
      <c r="S587" s="1707"/>
      <c r="T587" s="1707"/>
      <c r="U587" s="1707"/>
      <c r="V587" s="1708"/>
      <c r="W587" s="1649">
        <f>IF(FLOOR(Q587,5)&gt;80,80,FLOOR(Q587,5))</f>
        <v>0</v>
      </c>
      <c r="X587" s="1650"/>
      <c r="Y587" s="1650"/>
      <c r="Z587" s="1650"/>
      <c r="AA587" s="1650"/>
      <c r="AB587" s="1651"/>
      <c r="AC587" s="1649">
        <v>0</v>
      </c>
      <c r="AD587" s="1650"/>
      <c r="AE587" s="1650"/>
      <c r="AF587" s="1650"/>
      <c r="AG587" s="1650"/>
      <c r="AH587" s="1651"/>
      <c r="AN587" s="281"/>
      <c r="AX587"/>
      <c r="AY587"/>
      <c r="AZ587"/>
      <c r="BA587"/>
      <c r="BB587"/>
      <c r="BC587"/>
      <c r="BD587"/>
      <c r="BE587"/>
      <c r="BF587"/>
      <c r="BG587"/>
      <c r="BH587"/>
      <c r="BI587" s="34" t="s">
        <v>644</v>
      </c>
      <c r="BJ587" s="1769">
        <f>AX586+BB586+BF586+BJ586+BN586</f>
        <v>1</v>
      </c>
      <c r="BK587" s="1770"/>
      <c r="BL587" s="1770"/>
      <c r="BM587" s="1771"/>
      <c r="BN587"/>
      <c r="BO587"/>
      <c r="BP587"/>
      <c r="BQ587"/>
    </row>
    <row r="588" spans="2:69" s="4" customFormat="1" ht="12.75" customHeight="1">
      <c r="E588" s="953"/>
      <c r="F588" s="954"/>
      <c r="G588" s="954">
        <v>7</v>
      </c>
      <c r="H588" s="954"/>
      <c r="I588" s="954"/>
      <c r="J588" s="955"/>
      <c r="K588" s="1640" t="s">
        <v>2247</v>
      </c>
      <c r="L588" s="1641"/>
      <c r="M588" s="1641"/>
      <c r="N588" s="1641"/>
      <c r="O588" s="1641"/>
      <c r="P588" s="1642"/>
      <c r="Q588" s="1706">
        <f>IF(ISERROR(IF((((E588/$BJ$525)*100)&gt;100),"EXCESSIVE VALUE",(E588/$BJ$525)*100)),0,IF((((E588/$BJ$525)*100)&gt;100),"EXCESSIVE VALUE",(E588/$BJ$525)*100))</f>
        <v>0</v>
      </c>
      <c r="R588" s="1707"/>
      <c r="S588" s="1707"/>
      <c r="T588" s="1707"/>
      <c r="U588" s="1707"/>
      <c r="V588" s="1708"/>
      <c r="W588" s="1649">
        <f>IF(FLOOR(Q588,5)&gt;80,80,FLOOR(Q588,5))</f>
        <v>0</v>
      </c>
      <c r="X588" s="1650"/>
      <c r="Y588" s="1650"/>
      <c r="Z588" s="1650"/>
      <c r="AA588" s="1650"/>
      <c r="AB588" s="1651"/>
      <c r="AC588" s="1649">
        <v>0</v>
      </c>
      <c r="AD588" s="1650"/>
      <c r="AE588" s="1650"/>
      <c r="AF588" s="1650"/>
      <c r="AG588" s="1650"/>
      <c r="AH588" s="1651"/>
      <c r="AN588" s="281"/>
      <c r="AX588"/>
      <c r="AY588"/>
      <c r="AZ588"/>
      <c r="BA588"/>
      <c r="BB588"/>
      <c r="BC588"/>
      <c r="BD588"/>
      <c r="BE588"/>
      <c r="BF588"/>
      <c r="BG588"/>
      <c r="BI588"/>
      <c r="BJ588" t="s">
        <v>643</v>
      </c>
      <c r="BK588"/>
      <c r="BL588"/>
      <c r="BM588"/>
      <c r="BN588"/>
      <c r="BO588"/>
      <c r="BP588"/>
      <c r="BQ588"/>
    </row>
    <row r="589" spans="2:69" s="4" customFormat="1" ht="12.75" customHeight="1">
      <c r="E589" s="1726">
        <f>SUM(E578:J588)</f>
        <v>36</v>
      </c>
      <c r="F589" s="1727"/>
      <c r="G589" s="1727"/>
      <c r="H589" s="1727"/>
      <c r="I589" s="1727"/>
      <c r="J589" s="1728"/>
      <c r="K589" s="89"/>
      <c r="L589" s="89"/>
      <c r="M589" s="89"/>
      <c r="N589" s="89"/>
      <c r="O589" s="89"/>
      <c r="P589" s="89"/>
      <c r="Q589" s="89"/>
      <c r="R589" s="89"/>
      <c r="S589" s="89"/>
      <c r="T589" s="89"/>
      <c r="U589" s="93"/>
      <c r="V589" s="93"/>
      <c r="W589" s="93"/>
      <c r="X589" s="93"/>
      <c r="Y589" s="93"/>
      <c r="Z589" s="89"/>
      <c r="AA589" s="93"/>
      <c r="AB589" s="60" t="s">
        <v>639</v>
      </c>
      <c r="AC589" s="1723">
        <f>IF(SUM(AC578:AH588)&gt;0,SUM(AC578:AH588),0)</f>
        <v>50</v>
      </c>
      <c r="AD589" s="1724"/>
      <c r="AE589" s="1724"/>
      <c r="AF589" s="1724"/>
      <c r="AG589" s="1724"/>
      <c r="AH589" s="1725"/>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95" t="s">
        <v>110</v>
      </c>
      <c r="AH592" s="1695"/>
      <c r="AI592" s="1695"/>
      <c r="AJ592" s="1695"/>
      <c r="AK592" s="5"/>
      <c r="AL592" s="5"/>
      <c r="AM592" s="5"/>
      <c r="AN592" s="281"/>
    </row>
    <row r="593" spans="1:60" s="4" customFormat="1" ht="12.75" customHeight="1">
      <c r="B593" s="1655" t="s">
        <v>2235</v>
      </c>
      <c r="C593" s="1655"/>
      <c r="D593" s="1655"/>
      <c r="E593" s="1655"/>
      <c r="F593" s="1655"/>
      <c r="G593" s="1655"/>
      <c r="H593" s="1655"/>
      <c r="I593" s="1655"/>
      <c r="J593" s="1655"/>
      <c r="K593" s="1655"/>
      <c r="L593" s="1655"/>
      <c r="M593" s="1655"/>
      <c r="N593" s="1655"/>
      <c r="O593" s="1655"/>
      <c r="P593" s="1655"/>
      <c r="Q593" s="1655"/>
      <c r="R593" s="1655"/>
      <c r="S593" s="1655"/>
      <c r="T593" s="1655"/>
      <c r="U593" s="1655"/>
      <c r="V593" s="1655"/>
      <c r="W593" s="1655"/>
      <c r="X593" s="1655"/>
      <c r="Y593" s="1655"/>
      <c r="Z593" s="1655"/>
      <c r="AA593" s="1655"/>
      <c r="AB593" s="1655"/>
      <c r="AC593" s="1655"/>
      <c r="AD593" s="1655"/>
      <c r="AE593" s="1655"/>
      <c r="AF593" s="1655"/>
      <c r="AG593" s="1655"/>
      <c r="AH593" s="1655"/>
      <c r="AI593" s="21"/>
      <c r="AJ593" s="21"/>
      <c r="AK593"/>
      <c r="AL593"/>
      <c r="AM593"/>
      <c r="AN593" s="281"/>
    </row>
    <row r="594" spans="1:60" s="4" customFormat="1" ht="12.75" customHeight="1">
      <c r="A594" s="21"/>
      <c r="B594" s="1655"/>
      <c r="C594" s="1655"/>
      <c r="D594" s="1655"/>
      <c r="E594" s="1655"/>
      <c r="F594" s="1655"/>
      <c r="G594" s="1655"/>
      <c r="H594" s="1655"/>
      <c r="I594" s="1655"/>
      <c r="J594" s="1655"/>
      <c r="K594" s="1655"/>
      <c r="L594" s="1655"/>
      <c r="M594" s="1655"/>
      <c r="N594" s="1655"/>
      <c r="O594" s="1655"/>
      <c r="P594" s="1655"/>
      <c r="Q594" s="1655"/>
      <c r="R594" s="1655"/>
      <c r="S594" s="1655"/>
      <c r="T594" s="1655"/>
      <c r="U594" s="1655"/>
      <c r="V594" s="1655"/>
      <c r="W594" s="1655"/>
      <c r="X594" s="1655"/>
      <c r="Y594" s="1655"/>
      <c r="Z594" s="1655"/>
      <c r="AA594" s="1655"/>
      <c r="AB594" s="1655"/>
      <c r="AC594" s="1655"/>
      <c r="AD594" s="1655"/>
      <c r="AE594" s="1655"/>
      <c r="AF594" s="1655"/>
      <c r="AG594" s="1655"/>
      <c r="AH594" s="1655"/>
      <c r="AI594" s="21"/>
      <c r="AJ594" s="21"/>
      <c r="AK594"/>
      <c r="AL594"/>
      <c r="AM594"/>
      <c r="AN594" s="281"/>
    </row>
    <row r="595" spans="1:60" s="4" customFormat="1" ht="12.75" customHeight="1">
      <c r="A595" s="21"/>
      <c r="B595" s="1655"/>
      <c r="C595" s="1655"/>
      <c r="D595" s="1655"/>
      <c r="E595" s="1655"/>
      <c r="F595" s="1655"/>
      <c r="G595" s="1655"/>
      <c r="H595" s="1655"/>
      <c r="I595" s="1655"/>
      <c r="J595" s="1655"/>
      <c r="K595" s="1655"/>
      <c r="L595" s="1655"/>
      <c r="M595" s="1655"/>
      <c r="N595" s="1655"/>
      <c r="O595" s="1655"/>
      <c r="P595" s="1655"/>
      <c r="Q595" s="1655"/>
      <c r="R595" s="1655"/>
      <c r="S595" s="1655"/>
      <c r="T595" s="1655"/>
      <c r="U595" s="1655"/>
      <c r="V595" s="1655"/>
      <c r="W595" s="1655"/>
      <c r="X595" s="1655"/>
      <c r="Y595" s="1655"/>
      <c r="Z595" s="1655"/>
      <c r="AA595" s="1655"/>
      <c r="AB595" s="1655"/>
      <c r="AC595" s="1655"/>
      <c r="AD595" s="1655"/>
      <c r="AE595" s="1655"/>
      <c r="AF595" s="1655"/>
      <c r="AG595" s="1655"/>
      <c r="AH595" s="1655"/>
      <c r="AI595" s="21"/>
      <c r="AJ595" s="21"/>
      <c r="AK595"/>
      <c r="AL595"/>
      <c r="AM595"/>
      <c r="AN595" s="281"/>
    </row>
    <row r="596" spans="1:60" s="4" customFormat="1" ht="12.75" customHeight="1">
      <c r="A596" s="21"/>
      <c r="B596" s="1655"/>
      <c r="C596" s="1655"/>
      <c r="D596" s="1655"/>
      <c r="E596" s="1655"/>
      <c r="F596" s="1655"/>
      <c r="G596" s="1655"/>
      <c r="H596" s="1655"/>
      <c r="I596" s="1655"/>
      <c r="J596" s="1655"/>
      <c r="K596" s="1655"/>
      <c r="L596" s="1655"/>
      <c r="M596" s="1655"/>
      <c r="N596" s="1655"/>
      <c r="O596" s="1655"/>
      <c r="P596" s="1655"/>
      <c r="Q596" s="1655"/>
      <c r="R596" s="1655"/>
      <c r="S596" s="1655"/>
      <c r="T596" s="1655"/>
      <c r="U596" s="1655"/>
      <c r="V596" s="1655"/>
      <c r="W596" s="1655"/>
      <c r="X596" s="1655"/>
      <c r="Y596" s="1655"/>
      <c r="Z596" s="1655"/>
      <c r="AA596" s="1655"/>
      <c r="AB596" s="1655"/>
      <c r="AC596" s="1655"/>
      <c r="AD596" s="1655"/>
      <c r="AE596" s="1655"/>
      <c r="AF596" s="1655"/>
      <c r="AG596" s="1655"/>
      <c r="AH596" s="1655"/>
      <c r="AI596" s="21"/>
      <c r="AJ596" s="21"/>
      <c r="AK596"/>
      <c r="AL596"/>
      <c r="AM596"/>
      <c r="AN596" s="676"/>
    </row>
    <row r="597" spans="1:60">
      <c r="B597" s="1655"/>
      <c r="C597" s="1655"/>
      <c r="D597" s="1655"/>
      <c r="E597" s="1655"/>
      <c r="F597" s="1655"/>
      <c r="G597" s="1655"/>
      <c r="H597" s="1655"/>
      <c r="I597" s="1655"/>
      <c r="J597" s="1655"/>
      <c r="K597" s="1655"/>
      <c r="L597" s="1655"/>
      <c r="M597" s="1655"/>
      <c r="N597" s="1655"/>
      <c r="O597" s="1655"/>
      <c r="P597" s="1655"/>
      <c r="Q597" s="1655"/>
      <c r="R597" s="1655"/>
      <c r="S597" s="1655"/>
      <c r="T597" s="1655"/>
      <c r="U597" s="1655"/>
      <c r="V597" s="1655"/>
      <c r="W597" s="1655"/>
      <c r="X597" s="1655"/>
      <c r="Y597" s="1655"/>
      <c r="Z597" s="1655"/>
      <c r="AA597" s="1655"/>
      <c r="AB597" s="1655"/>
      <c r="AC597" s="1655"/>
      <c r="AD597" s="1655"/>
      <c r="AE597" s="1655"/>
      <c r="AF597" s="1655"/>
      <c r="AG597" s="1655"/>
      <c r="AH597" s="1655"/>
      <c r="AK597"/>
      <c r="AL597"/>
      <c r="AM597"/>
      <c r="BD597" s="21"/>
      <c r="BE597" s="21"/>
      <c r="BF597" s="21"/>
      <c r="BG597" s="21"/>
      <c r="BH597" s="21"/>
    </row>
    <row r="598" spans="1:60" ht="12.75" customHeight="1">
      <c r="B598" s="1655"/>
      <c r="C598" s="1655"/>
      <c r="D598" s="1655"/>
      <c r="E598" s="1655"/>
      <c r="F598" s="1655"/>
      <c r="G598" s="1655"/>
      <c r="H598" s="1655"/>
      <c r="I598" s="1655"/>
      <c r="J598" s="1655"/>
      <c r="K598" s="1655"/>
      <c r="L598" s="1655"/>
      <c r="M598" s="1655"/>
      <c r="N598" s="1655"/>
      <c r="O598" s="1655"/>
      <c r="P598" s="1655"/>
      <c r="Q598" s="1655"/>
      <c r="R598" s="1655"/>
      <c r="S598" s="1655"/>
      <c r="T598" s="1655"/>
      <c r="U598" s="1655"/>
      <c r="V598" s="1655"/>
      <c r="W598" s="1655"/>
      <c r="X598" s="1655"/>
      <c r="Y598" s="1655"/>
      <c r="Z598" s="1655"/>
      <c r="AA598" s="1655"/>
      <c r="AB598" s="1655"/>
      <c r="AC598" s="1655"/>
      <c r="AD598" s="1655"/>
      <c r="AE598" s="1655"/>
      <c r="AF598" s="1655"/>
      <c r="AG598" s="1655"/>
      <c r="AH598" s="1655"/>
    </row>
    <row r="599" spans="1:60" ht="12.75" customHeight="1">
      <c r="E599" s="162"/>
    </row>
    <row r="600" spans="1:60">
      <c r="J600" s="1780" t="s">
        <v>831</v>
      </c>
      <c r="K600" s="1781"/>
      <c r="L600" s="1781"/>
      <c r="M600" s="1781"/>
      <c r="N600" s="1782"/>
      <c r="O600" s="1536" t="s">
        <v>1571</v>
      </c>
      <c r="P600" s="1537"/>
      <c r="Q600" s="1537"/>
      <c r="R600" s="1537"/>
      <c r="S600" s="1538"/>
      <c r="T600" s="1536" t="s">
        <v>1841</v>
      </c>
      <c r="U600" s="1537"/>
      <c r="V600" s="1537"/>
      <c r="W600" s="1537"/>
      <c r="X600" s="1538"/>
      <c r="Y600" s="1536" t="s">
        <v>1572</v>
      </c>
      <c r="Z600" s="1537"/>
      <c r="AA600" s="1537"/>
      <c r="AB600" s="1537"/>
      <c r="AC600" s="1538"/>
      <c r="AF600"/>
      <c r="AG600"/>
      <c r="AH600"/>
      <c r="AI600"/>
      <c r="AJ600"/>
    </row>
    <row r="601" spans="1:60">
      <c r="D601"/>
      <c r="E601"/>
      <c r="F601"/>
      <c r="G601"/>
      <c r="H601"/>
      <c r="I601"/>
      <c r="J601" s="1678"/>
      <c r="K601" s="1679"/>
      <c r="L601" s="1679"/>
      <c r="M601" s="1679"/>
      <c r="N601" s="1783"/>
      <c r="O601" s="1539"/>
      <c r="P601" s="1540"/>
      <c r="Q601" s="1540"/>
      <c r="R601" s="1540"/>
      <c r="S601" s="1541"/>
      <c r="T601" s="1539"/>
      <c r="U601" s="1540"/>
      <c r="V601" s="1540"/>
      <c r="W601" s="1540"/>
      <c r="X601" s="1541"/>
      <c r="Y601" s="1539"/>
      <c r="Z601" s="1540"/>
      <c r="AA601" s="1540"/>
      <c r="AB601" s="1540"/>
      <c r="AC601" s="1541"/>
      <c r="AF601"/>
      <c r="AG601"/>
      <c r="AH601"/>
      <c r="AI601"/>
      <c r="AJ601"/>
    </row>
    <row r="602" spans="1:60">
      <c r="I602"/>
      <c r="J602" s="1678"/>
      <c r="K602" s="1679"/>
      <c r="L602" s="1679"/>
      <c r="M602" s="1679"/>
      <c r="N602" s="1783"/>
      <c r="O602" s="1539"/>
      <c r="P602" s="1540"/>
      <c r="Q602" s="1540"/>
      <c r="R602" s="1540"/>
      <c r="S602" s="1541"/>
      <c r="T602" s="1539"/>
      <c r="U602" s="1540"/>
      <c r="V602" s="1540"/>
      <c r="W602" s="1540"/>
      <c r="X602" s="1541"/>
      <c r="Y602" s="1539"/>
      <c r="Z602" s="1540"/>
      <c r="AA602" s="1540"/>
      <c r="AB602" s="1540"/>
      <c r="AC602" s="1541"/>
      <c r="AD602"/>
      <c r="AF602"/>
      <c r="AG602"/>
      <c r="AH602"/>
      <c r="AI602"/>
      <c r="AJ602"/>
    </row>
    <row r="603" spans="1:60">
      <c r="D603"/>
      <c r="E603"/>
      <c r="F603"/>
      <c r="G603"/>
      <c r="H603"/>
      <c r="I603"/>
      <c r="J603" s="1678"/>
      <c r="K603" s="1679"/>
      <c r="L603" s="1679"/>
      <c r="M603" s="1679"/>
      <c r="N603" s="1783"/>
      <c r="O603" s="1539"/>
      <c r="P603" s="1540"/>
      <c r="Q603" s="1540"/>
      <c r="R603" s="1540"/>
      <c r="S603" s="1541"/>
      <c r="T603" s="1539"/>
      <c r="U603" s="1540"/>
      <c r="V603" s="1540"/>
      <c r="W603" s="1540"/>
      <c r="X603" s="1541"/>
      <c r="Y603" s="1539"/>
      <c r="Z603" s="1540"/>
      <c r="AA603" s="1540"/>
      <c r="AB603" s="1540"/>
      <c r="AC603" s="1541"/>
      <c r="AD603"/>
      <c r="AF603"/>
      <c r="AG603"/>
      <c r="AH603"/>
      <c r="AI603"/>
      <c r="AJ603"/>
    </row>
    <row r="604" spans="1:60">
      <c r="D604"/>
      <c r="E604"/>
      <c r="F604"/>
      <c r="G604"/>
      <c r="H604"/>
      <c r="I604"/>
      <c r="J604" s="1712" t="s">
        <v>238</v>
      </c>
      <c r="K604" s="1713"/>
      <c r="L604" s="1713"/>
      <c r="M604" s="1713"/>
      <c r="N604" s="1714"/>
      <c r="O604" s="1640">
        <f>Application!CM613</f>
        <v>0</v>
      </c>
      <c r="P604" s="1641"/>
      <c r="Q604" s="1641"/>
      <c r="R604" s="1641"/>
      <c r="S604" s="1642"/>
      <c r="T604" s="1640">
        <f>Application!DR614</f>
        <v>0</v>
      </c>
      <c r="U604" s="1641"/>
      <c r="V604" s="1641"/>
      <c r="W604" s="1641"/>
      <c r="X604" s="1642"/>
      <c r="Y604" s="1718">
        <f t="shared" ref="Y604:Y609" si="8">IF(T604&gt;0,T604/O604,0)</f>
        <v>0</v>
      </c>
      <c r="Z604" s="1719"/>
      <c r="AA604" s="1719"/>
      <c r="AB604" s="1719"/>
      <c r="AC604" s="1720"/>
      <c r="AD604"/>
      <c r="AF604"/>
      <c r="AG604"/>
      <c r="AH604"/>
      <c r="AI604"/>
      <c r="AJ604"/>
    </row>
    <row r="605" spans="1:60">
      <c r="D605"/>
      <c r="E605"/>
      <c r="F605"/>
      <c r="G605"/>
      <c r="H605"/>
      <c r="I605"/>
      <c r="J605" s="1712" t="s">
        <v>35</v>
      </c>
      <c r="K605" s="1713"/>
      <c r="L605" s="1713"/>
      <c r="M605" s="1713"/>
      <c r="N605" s="1714"/>
      <c r="O605" s="1640">
        <f>Application!CH613</f>
        <v>0</v>
      </c>
      <c r="P605" s="1641"/>
      <c r="Q605" s="1641"/>
      <c r="R605" s="1641"/>
      <c r="S605" s="1642"/>
      <c r="T605" s="1640">
        <f>Application!DM614</f>
        <v>0</v>
      </c>
      <c r="U605" s="1641"/>
      <c r="V605" s="1641"/>
      <c r="W605" s="1641"/>
      <c r="X605" s="1642"/>
      <c r="Y605" s="1718">
        <f t="shared" si="8"/>
        <v>0</v>
      </c>
      <c r="Z605" s="1719"/>
      <c r="AA605" s="1719"/>
      <c r="AB605" s="1719"/>
      <c r="AC605" s="1720"/>
      <c r="AD605"/>
      <c r="AF605"/>
      <c r="AG605"/>
      <c r="AH605"/>
      <c r="AI605"/>
      <c r="AJ605"/>
      <c r="AO605" s="4"/>
    </row>
    <row r="606" spans="1:60">
      <c r="D606"/>
      <c r="E606"/>
      <c r="F606"/>
      <c r="G606"/>
      <c r="H606"/>
      <c r="I606"/>
      <c r="J606" s="1712" t="s">
        <v>278</v>
      </c>
      <c r="K606" s="1713"/>
      <c r="L606" s="1713"/>
      <c r="M606" s="1713"/>
      <c r="N606" s="1714"/>
      <c r="O606" s="1640">
        <f>Application!CC613</f>
        <v>9</v>
      </c>
      <c r="P606" s="1641"/>
      <c r="Q606" s="1641"/>
      <c r="R606" s="1641"/>
      <c r="S606" s="1642"/>
      <c r="T606" s="1640">
        <f>Application!DH614</f>
        <v>2</v>
      </c>
      <c r="U606" s="1641"/>
      <c r="V606" s="1641"/>
      <c r="W606" s="1641"/>
      <c r="X606" s="1642"/>
      <c r="Y606" s="1718">
        <f t="shared" si="8"/>
        <v>0.22222222222222221</v>
      </c>
      <c r="Z606" s="1719"/>
      <c r="AA606" s="1719"/>
      <c r="AB606" s="1719"/>
      <c r="AC606" s="1720"/>
      <c r="AD606"/>
      <c r="AF606"/>
      <c r="AG606"/>
      <c r="AH606"/>
      <c r="AI606"/>
      <c r="AJ606"/>
    </row>
    <row r="607" spans="1:60">
      <c r="D607"/>
      <c r="E607"/>
      <c r="F607"/>
      <c r="G607"/>
      <c r="H607"/>
      <c r="I607"/>
      <c r="J607" s="1712" t="s">
        <v>277</v>
      </c>
      <c r="K607" s="1713"/>
      <c r="L607" s="1713"/>
      <c r="M607" s="1713"/>
      <c r="N607" s="1714"/>
      <c r="O607" s="1640">
        <f>Application!BX613</f>
        <v>9</v>
      </c>
      <c r="P607" s="1641"/>
      <c r="Q607" s="1641"/>
      <c r="R607" s="1641"/>
      <c r="S607" s="1642"/>
      <c r="T607" s="1640">
        <f>Application!DC614</f>
        <v>2</v>
      </c>
      <c r="U607" s="1641"/>
      <c r="V607" s="1641"/>
      <c r="W607" s="1641"/>
      <c r="X607" s="1642"/>
      <c r="Y607" s="1718">
        <f t="shared" si="8"/>
        <v>0.22222222222222221</v>
      </c>
      <c r="Z607" s="1719"/>
      <c r="AA607" s="1719"/>
      <c r="AB607" s="1719"/>
      <c r="AC607" s="1720"/>
      <c r="AD607"/>
      <c r="AF607"/>
      <c r="AG607"/>
      <c r="AH607"/>
      <c r="AI607"/>
      <c r="AJ607"/>
    </row>
    <row r="608" spans="1:60">
      <c r="D608"/>
      <c r="E608"/>
      <c r="F608"/>
      <c r="G608"/>
      <c r="H608"/>
      <c r="I608"/>
      <c r="J608" s="1712" t="s">
        <v>276</v>
      </c>
      <c r="K608" s="1713"/>
      <c r="L608" s="1713"/>
      <c r="M608" s="1713"/>
      <c r="N608" s="1714"/>
      <c r="O608" s="1640">
        <f>Application!BS613</f>
        <v>18</v>
      </c>
      <c r="P608" s="1641"/>
      <c r="Q608" s="1641"/>
      <c r="R608" s="1641"/>
      <c r="S608" s="1642"/>
      <c r="T608" s="1640">
        <f>Application!CX614</f>
        <v>18</v>
      </c>
      <c r="U608" s="1641"/>
      <c r="V608" s="1641"/>
      <c r="W608" s="1641"/>
      <c r="X608" s="1642"/>
      <c r="Y608" s="1718">
        <f t="shared" si="8"/>
        <v>1</v>
      </c>
      <c r="Z608" s="1719"/>
      <c r="AA608" s="1719"/>
      <c r="AB608" s="1719"/>
      <c r="AC608" s="1720"/>
      <c r="AD608"/>
      <c r="AF608"/>
      <c r="AG608"/>
      <c r="AH608"/>
      <c r="AI608"/>
      <c r="AJ608"/>
    </row>
    <row r="609" spans="1:60">
      <c r="D609"/>
      <c r="E609"/>
      <c r="F609"/>
      <c r="G609"/>
      <c r="H609"/>
      <c r="I609"/>
      <c r="J609" s="1712" t="s">
        <v>649</v>
      </c>
      <c r="K609" s="1713"/>
      <c r="L609" s="1713"/>
      <c r="M609" s="1713"/>
      <c r="N609" s="1714"/>
      <c r="O609" s="1640">
        <f>Application!BN613</f>
        <v>0</v>
      </c>
      <c r="P609" s="1641"/>
      <c r="Q609" s="1641"/>
      <c r="R609" s="1641"/>
      <c r="S609" s="1642"/>
      <c r="T609" s="1640">
        <f>Application!CS614</f>
        <v>0</v>
      </c>
      <c r="U609" s="1641"/>
      <c r="V609" s="1641"/>
      <c r="W609" s="1641"/>
      <c r="X609" s="1642"/>
      <c r="Y609" s="1718">
        <f t="shared" si="8"/>
        <v>0</v>
      </c>
      <c r="Z609" s="1719"/>
      <c r="AA609" s="1719"/>
      <c r="AB609" s="1719"/>
      <c r="AC609" s="1720"/>
      <c r="AD609"/>
      <c r="AF609"/>
      <c r="AG609"/>
      <c r="AH609"/>
      <c r="AI609"/>
      <c r="AJ609"/>
    </row>
    <row r="610" spans="1:60">
      <c r="D610"/>
      <c r="E610"/>
      <c r="F610"/>
      <c r="G610"/>
      <c r="H610"/>
      <c r="I610"/>
      <c r="J610" s="1086" t="s">
        <v>915</v>
      </c>
      <c r="K610" s="1087"/>
      <c r="L610" s="1087"/>
      <c r="M610" s="1087"/>
      <c r="N610" s="1088"/>
      <c r="O610" s="1703">
        <f>SUM(O604:S609)</f>
        <v>36</v>
      </c>
      <c r="P610" s="1704"/>
      <c r="Q610" s="1704"/>
      <c r="R610" s="1704"/>
      <c r="S610" s="1705"/>
      <c r="T610" s="1703">
        <f>SUM(T604:X609)</f>
        <v>22</v>
      </c>
      <c r="U610" s="1704"/>
      <c r="V610" s="1704"/>
      <c r="W610" s="1704"/>
      <c r="X610" s="1705"/>
      <c r="Y610" s="1777" t="s">
        <v>245</v>
      </c>
      <c r="Z610" s="1778"/>
      <c r="AA610" s="1778"/>
      <c r="AB610" s="1778"/>
      <c r="AC610" s="1779"/>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4" t="s">
        <v>1575</v>
      </c>
      <c r="B613" s="1145"/>
      <c r="C613" s="1145"/>
      <c r="D613" s="1145"/>
      <c r="E613" s="1145"/>
      <c r="F613" s="1145"/>
      <c r="G613" s="1145"/>
      <c r="H613" s="1145"/>
      <c r="I613" s="1145"/>
      <c r="J613" s="1145"/>
      <c r="K613" s="1145"/>
      <c r="L613" s="1145"/>
      <c r="M613" s="1145"/>
      <c r="N613" s="1145"/>
      <c r="O613" s="1145"/>
      <c r="P613" s="1145"/>
      <c r="Q613" s="1145"/>
      <c r="R613" s="1145"/>
      <c r="S613" s="1145"/>
      <c r="T613" s="1145"/>
      <c r="U613" s="1145"/>
      <c r="V613" s="1145"/>
      <c r="W613" s="1145"/>
      <c r="X613" s="1145"/>
      <c r="Y613" s="1145"/>
      <c r="Z613" s="1145"/>
      <c r="AA613" s="1145"/>
      <c r="AB613" s="1145"/>
      <c r="AC613" s="1145"/>
      <c r="AD613" s="1145"/>
      <c r="AE613" s="1145"/>
      <c r="AF613" s="1145"/>
      <c r="AG613" s="1145"/>
      <c r="AH613" s="1145"/>
      <c r="AI613" s="1146"/>
      <c r="AJ613" s="1757">
        <v>2</v>
      </c>
      <c r="AK613" s="1758"/>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4" t="s">
        <v>190</v>
      </c>
      <c r="B615" s="1784"/>
      <c r="C615" s="1784"/>
      <c r="D615" s="1784"/>
      <c r="E615" s="1784"/>
      <c r="F615" s="1784"/>
      <c r="G615" s="1784"/>
      <c r="H615" s="1784"/>
      <c r="I615" s="1784"/>
      <c r="J615" s="1784"/>
      <c r="K615" s="1784"/>
      <c r="L615" s="1784"/>
      <c r="M615" s="1784"/>
      <c r="N615" s="1784"/>
      <c r="O615" s="1784"/>
      <c r="P615" s="1784"/>
      <c r="Q615" s="1784"/>
      <c r="R615" s="1784"/>
      <c r="S615" s="1784"/>
      <c r="T615" s="1784"/>
      <c r="U615" s="1784"/>
      <c r="V615" s="1784"/>
      <c r="W615" s="1784"/>
      <c r="X615" s="1784"/>
      <c r="Y615" s="1784"/>
      <c r="Z615" s="1784"/>
      <c r="AA615" s="1784"/>
      <c r="AB615" s="1784"/>
      <c r="AC615" s="1784"/>
      <c r="AD615" s="1784"/>
      <c r="AE615" s="1784"/>
      <c r="AF615" s="1784"/>
      <c r="AG615" s="1784"/>
      <c r="AH615" s="1784"/>
      <c r="AI615" s="1784"/>
      <c r="AJ615" s="1784"/>
      <c r="AK615" s="1259">
        <f>IF($AC$589=0,0,$AC$589+$AJ$613)</f>
        <v>52</v>
      </c>
      <c r="AL615" s="1260"/>
      <c r="AM615" s="1261"/>
      <c r="AO615" s="4"/>
    </row>
    <row r="616" spans="1:60" ht="13.6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65"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65" customHeight="1">
      <c r="A618" s="18"/>
      <c r="AI618" s="19"/>
      <c r="AJ618" s="4"/>
      <c r="AK618" s="4"/>
      <c r="AL618" s="4"/>
      <c r="AM618" s="4"/>
    </row>
    <row r="619" spans="1:60">
      <c r="A619" s="20"/>
      <c r="B619" s="1633" t="s">
        <v>1576</v>
      </c>
      <c r="C619" s="1633"/>
      <c r="D619" s="1633"/>
      <c r="E619" s="1633"/>
      <c r="F619" s="1633"/>
      <c r="G619" s="1633"/>
      <c r="H619" s="1633"/>
      <c r="I619" s="1633"/>
      <c r="J619" s="1633"/>
      <c r="K619" s="1633"/>
      <c r="L619" s="1633"/>
      <c r="M619" s="1633"/>
      <c r="N619" s="1633"/>
      <c r="O619" s="1633"/>
      <c r="P619" s="1633"/>
      <c r="Q619" s="1633"/>
      <c r="R619" s="1633"/>
      <c r="S619" s="1633"/>
      <c r="T619" s="1633"/>
      <c r="U619" s="1633"/>
      <c r="V619" s="1633"/>
      <c r="W619" s="1633"/>
      <c r="X619" s="1633"/>
      <c r="Y619" s="1633"/>
      <c r="Z619" s="1633"/>
      <c r="AA619" s="1633"/>
      <c r="AB619" s="1633"/>
      <c r="AC619" s="1633"/>
      <c r="AD619" s="1633"/>
      <c r="AE619" s="1633"/>
      <c r="AF619" s="1633"/>
      <c r="AG619" s="1633"/>
      <c r="AH619" s="1633"/>
      <c r="AI619" s="19"/>
      <c r="AJ619" s="4"/>
      <c r="AK619" s="4"/>
      <c r="AL619" s="4"/>
      <c r="AM619" s="4"/>
    </row>
    <row r="620" spans="1:60">
      <c r="A620" s="4"/>
      <c r="B620" s="1633"/>
      <c r="C620" s="1633"/>
      <c r="D620" s="1633"/>
      <c r="E620" s="1633"/>
      <c r="F620" s="1633"/>
      <c r="G620" s="1633"/>
      <c r="H620" s="1633"/>
      <c r="I620" s="1633"/>
      <c r="J620" s="1633"/>
      <c r="K620" s="1633"/>
      <c r="L620" s="1633"/>
      <c r="M620" s="1633"/>
      <c r="N620" s="1633"/>
      <c r="O620" s="1633"/>
      <c r="P620" s="1633"/>
      <c r="Q620" s="1633"/>
      <c r="R620" s="1633"/>
      <c r="S620" s="1633"/>
      <c r="T620" s="1633"/>
      <c r="U620" s="1633"/>
      <c r="V620" s="1633"/>
      <c r="W620" s="1633"/>
      <c r="X620" s="1633"/>
      <c r="Y620" s="1633"/>
      <c r="Z620" s="1633"/>
      <c r="AA620" s="1633"/>
      <c r="AB620" s="1633"/>
      <c r="AC620" s="1633"/>
      <c r="AD620" s="1633"/>
      <c r="AE620" s="1633"/>
      <c r="AF620" s="1633"/>
      <c r="AG620" s="1633"/>
      <c r="AH620" s="1633"/>
      <c r="AI620" s="4"/>
      <c r="AJ620" s="4"/>
      <c r="AK620" s="4"/>
      <c r="AL620" s="4"/>
      <c r="AM620" s="4"/>
    </row>
    <row r="621" spans="1:60" ht="13.65"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6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6" t="s">
        <v>115</v>
      </c>
      <c r="D623" s="1236"/>
      <c r="E623" s="185"/>
      <c r="F623" s="1862" t="s">
        <v>2351</v>
      </c>
      <c r="G623" s="1863"/>
      <c r="H623" s="1863"/>
      <c r="I623" s="1863"/>
      <c r="J623" s="1863"/>
      <c r="K623" s="1863"/>
      <c r="L623" s="1863"/>
      <c r="M623" s="1863"/>
      <c r="N623" s="1863"/>
      <c r="O623" s="1863"/>
      <c r="P623" s="1863"/>
      <c r="Q623" s="1863"/>
      <c r="R623" s="1863"/>
      <c r="S623" s="1863"/>
      <c r="T623" s="1863"/>
      <c r="U623" s="1863"/>
      <c r="V623" s="1863"/>
      <c r="W623" s="1863"/>
      <c r="X623" s="1863"/>
      <c r="Y623" s="1863"/>
      <c r="Z623" s="1863"/>
      <c r="AA623" s="1863"/>
      <c r="AB623" s="1863"/>
      <c r="AC623" s="1863"/>
      <c r="AD623" s="1863"/>
      <c r="AE623" s="1864"/>
      <c r="AF623" s="175"/>
      <c r="AG623" s="1034" t="s">
        <v>980</v>
      </c>
      <c r="AH623" s="1034"/>
      <c r="AI623" s="1034"/>
      <c r="AJ623" s="1034"/>
      <c r="AK623" s="4"/>
      <c r="AL623" s="4"/>
      <c r="AM623" s="4"/>
      <c r="AO623" s="4"/>
      <c r="AP623" s="35"/>
    </row>
    <row r="624" spans="1:60">
      <c r="A624" s="4"/>
      <c r="B624" s="20"/>
      <c r="C624" s="45"/>
      <c r="D624" s="4"/>
      <c r="E624" s="185"/>
      <c r="F624" s="1865"/>
      <c r="G624" s="1866"/>
      <c r="H624" s="1866"/>
      <c r="I624" s="1866"/>
      <c r="J624" s="1866"/>
      <c r="K624" s="1866"/>
      <c r="L624" s="1866"/>
      <c r="M624" s="1866"/>
      <c r="N624" s="1866"/>
      <c r="O624" s="1866"/>
      <c r="P624" s="1866"/>
      <c r="Q624" s="1866"/>
      <c r="R624" s="1866"/>
      <c r="S624" s="1866"/>
      <c r="T624" s="1866"/>
      <c r="U624" s="1866"/>
      <c r="V624" s="1866"/>
      <c r="W624" s="1866"/>
      <c r="X624" s="1866"/>
      <c r="Y624" s="1866"/>
      <c r="Z624" s="1866"/>
      <c r="AA624" s="1866"/>
      <c r="AB624" s="1866"/>
      <c r="AC624" s="1866"/>
      <c r="AD624" s="1866"/>
      <c r="AE624" s="1867"/>
      <c r="AF624" s="175"/>
      <c r="AG624" s="175"/>
      <c r="AH624" s="175"/>
      <c r="AI624" s="175"/>
      <c r="AJ624" s="4"/>
      <c r="AK624" s="4"/>
      <c r="AL624" s="4"/>
      <c r="AM624" s="4"/>
    </row>
    <row r="625" spans="1:60" ht="13.65" customHeight="1">
      <c r="A625" s="4"/>
      <c r="B625" s="20"/>
      <c r="C625" s="45"/>
      <c r="D625" s="4"/>
      <c r="E625" s="185"/>
      <c r="F625" s="1868"/>
      <c r="G625" s="1869"/>
      <c r="H625" s="1869"/>
      <c r="I625" s="1869"/>
      <c r="J625" s="1869"/>
      <c r="K625" s="1869"/>
      <c r="L625" s="1869"/>
      <c r="M625" s="1869"/>
      <c r="N625" s="1869"/>
      <c r="O625" s="1869"/>
      <c r="P625" s="1869"/>
      <c r="Q625" s="1869"/>
      <c r="R625" s="1869"/>
      <c r="S625" s="1869"/>
      <c r="T625" s="1869"/>
      <c r="U625" s="1869"/>
      <c r="V625" s="1869"/>
      <c r="W625" s="1869"/>
      <c r="X625" s="1869"/>
      <c r="Y625" s="1869"/>
      <c r="Z625" s="1869"/>
      <c r="AA625" s="1869"/>
      <c r="AB625" s="1869"/>
      <c r="AC625" s="1869"/>
      <c r="AD625" s="1869"/>
      <c r="AE625" s="1870"/>
      <c r="AF625" s="175"/>
      <c r="AG625" s="175"/>
      <c r="AH625" s="175"/>
      <c r="AI625" s="175"/>
      <c r="AJ625" s="4"/>
      <c r="AK625" s="4"/>
      <c r="AL625" s="4"/>
      <c r="AM625" s="4"/>
    </row>
    <row r="626" spans="1:60" ht="13.65" customHeight="1">
      <c r="A626" s="4"/>
      <c r="B626" s="20"/>
      <c r="C626" s="45"/>
      <c r="D626" s="4"/>
      <c r="E626" s="185"/>
      <c r="F626" s="832"/>
      <c r="G626" s="832"/>
      <c r="H626" s="832"/>
      <c r="I626" s="832"/>
      <c r="J626" s="832"/>
      <c r="K626" s="832"/>
      <c r="L626" s="832"/>
      <c r="M626" s="832"/>
      <c r="N626" s="832"/>
      <c r="O626" s="832"/>
      <c r="P626" s="832"/>
      <c r="Q626" s="832"/>
      <c r="R626" s="832"/>
      <c r="S626" s="832"/>
      <c r="T626" s="832"/>
      <c r="U626" s="832"/>
      <c r="V626" s="832"/>
      <c r="W626" s="832"/>
      <c r="X626" s="832"/>
      <c r="Y626" s="832"/>
      <c r="Z626" s="832"/>
      <c r="AA626" s="832"/>
      <c r="AB626" s="832"/>
      <c r="AC626" s="832"/>
      <c r="AD626" s="832"/>
      <c r="AE626" s="4"/>
      <c r="AF626" s="175"/>
      <c r="AG626" s="175"/>
      <c r="AH626" s="175"/>
      <c r="AI626" s="175"/>
      <c r="AJ626" s="4"/>
      <c r="AK626" s="4"/>
      <c r="AL626" s="4"/>
      <c r="AM626" s="4"/>
    </row>
    <row r="627" spans="1:60" ht="13.65" customHeight="1">
      <c r="A627" s="4"/>
      <c r="B627" s="1633" t="s">
        <v>2356</v>
      </c>
      <c r="C627" s="1633"/>
      <c r="D627" s="1633"/>
      <c r="E627" s="1633"/>
      <c r="F627" s="1633"/>
      <c r="G627" s="1633"/>
      <c r="H627" s="1633"/>
      <c r="I627" s="1633"/>
      <c r="J627" s="1633"/>
      <c r="K627" s="1633"/>
      <c r="L627" s="1633"/>
      <c r="M627" s="1633"/>
      <c r="N627" s="1633"/>
      <c r="O627" s="1633"/>
      <c r="P627" s="1633"/>
      <c r="Q627" s="1633"/>
      <c r="R627" s="1633"/>
      <c r="S627" s="1633"/>
      <c r="T627" s="1633"/>
      <c r="U627" s="1633"/>
      <c r="V627" s="1633"/>
      <c r="W627" s="1633"/>
      <c r="X627" s="1633"/>
      <c r="Y627" s="1633"/>
      <c r="Z627" s="1633"/>
      <c r="AA627" s="1633"/>
      <c r="AB627" s="1633"/>
      <c r="AC627" s="1633"/>
      <c r="AD627" s="1633"/>
      <c r="AE627" s="1633"/>
      <c r="AF627" s="1633"/>
      <c r="AG627" s="1633"/>
      <c r="AH627" s="1633"/>
      <c r="AI627" s="175"/>
      <c r="AJ627" s="4"/>
      <c r="AK627" s="4"/>
      <c r="AL627" s="4"/>
      <c r="AM627" s="4"/>
      <c r="AN627" s="79"/>
    </row>
    <row r="628" spans="1:60" ht="13.65" customHeight="1">
      <c r="B628" s="1633"/>
      <c r="C628" s="1633"/>
      <c r="D628" s="1633"/>
      <c r="E628" s="1633"/>
      <c r="F628" s="1633"/>
      <c r="G628" s="1633"/>
      <c r="H628" s="1633"/>
      <c r="I628" s="1633"/>
      <c r="J628" s="1633"/>
      <c r="K628" s="1633"/>
      <c r="L628" s="1633"/>
      <c r="M628" s="1633"/>
      <c r="N628" s="1633"/>
      <c r="O628" s="1633"/>
      <c r="P628" s="1633"/>
      <c r="Q628" s="1633"/>
      <c r="R628" s="1633"/>
      <c r="S628" s="1633"/>
      <c r="T628" s="1633"/>
      <c r="U628" s="1633"/>
      <c r="V628" s="1633"/>
      <c r="W628" s="1633"/>
      <c r="X628" s="1633"/>
      <c r="Y628" s="1633"/>
      <c r="Z628" s="1633"/>
      <c r="AA628" s="1633"/>
      <c r="AB628" s="1633"/>
      <c r="AC628" s="1633"/>
      <c r="AD628" s="1633"/>
      <c r="AE628" s="1633"/>
      <c r="AF628" s="1633"/>
      <c r="AG628" s="1633"/>
      <c r="AH628" s="1633"/>
      <c r="AI628" s="162"/>
      <c r="AJ628" s="4"/>
      <c r="AK628" s="4"/>
      <c r="AL628" s="4"/>
      <c r="AM628" s="4"/>
      <c r="AN628" s="79"/>
      <c r="AR628" s="41"/>
    </row>
    <row r="629" spans="1:60" ht="13.65" customHeight="1">
      <c r="A629" s="4"/>
      <c r="B629" s="1633"/>
      <c r="C629" s="1633"/>
      <c r="D629" s="1633"/>
      <c r="E629" s="1633"/>
      <c r="F629" s="1633"/>
      <c r="G629" s="1633"/>
      <c r="H629" s="1633"/>
      <c r="I629" s="1633"/>
      <c r="J629" s="1633"/>
      <c r="K629" s="1633"/>
      <c r="L629" s="1633"/>
      <c r="M629" s="1633"/>
      <c r="N629" s="1633"/>
      <c r="O629" s="1633"/>
      <c r="P629" s="1633"/>
      <c r="Q629" s="1633"/>
      <c r="R629" s="1633"/>
      <c r="S629" s="1633"/>
      <c r="T629" s="1633"/>
      <c r="U629" s="1633"/>
      <c r="V629" s="1633"/>
      <c r="W629" s="1633"/>
      <c r="X629" s="1633"/>
      <c r="Y629" s="1633"/>
      <c r="Z629" s="1633"/>
      <c r="AA629" s="1633"/>
      <c r="AB629" s="1633"/>
      <c r="AC629" s="1633"/>
      <c r="AD629" s="1633"/>
      <c r="AE629" s="1633"/>
      <c r="AF629" s="1633"/>
      <c r="AG629" s="1633"/>
      <c r="AH629" s="1633"/>
      <c r="AI629" s="162"/>
      <c r="AJ629" s="4"/>
      <c r="AK629" s="4"/>
      <c r="AL629" s="4"/>
      <c r="AM629" s="4"/>
      <c r="AN629" s="79"/>
    </row>
    <row r="630" spans="1:60" ht="13.65" customHeight="1">
      <c r="A630" s="4"/>
      <c r="B630" s="1633"/>
      <c r="C630" s="1633"/>
      <c r="D630" s="1633"/>
      <c r="E630" s="1633"/>
      <c r="F630" s="1633"/>
      <c r="G630" s="1633"/>
      <c r="H630" s="1633"/>
      <c r="I630" s="1633"/>
      <c r="J630" s="1633"/>
      <c r="K630" s="1633"/>
      <c r="L630" s="1633"/>
      <c r="M630" s="1633"/>
      <c r="N630" s="1633"/>
      <c r="O630" s="1633"/>
      <c r="P630" s="1633"/>
      <c r="Q630" s="1633"/>
      <c r="R630" s="1633"/>
      <c r="S630" s="1633"/>
      <c r="T630" s="1633"/>
      <c r="U630" s="1633"/>
      <c r="V630" s="1633"/>
      <c r="W630" s="1633"/>
      <c r="X630" s="1633"/>
      <c r="Y630" s="1633"/>
      <c r="Z630" s="1633"/>
      <c r="AA630" s="1633"/>
      <c r="AB630" s="1633"/>
      <c r="AC630" s="1633"/>
      <c r="AD630" s="1633"/>
      <c r="AE630" s="1633"/>
      <c r="AF630" s="1633"/>
      <c r="AG630" s="1633"/>
      <c r="AH630" s="1633"/>
      <c r="AI630" s="162"/>
      <c r="AJ630" s="4"/>
      <c r="AK630" s="4"/>
      <c r="AL630" s="4"/>
      <c r="AM630" s="4"/>
      <c r="AN630" s="79"/>
    </row>
    <row r="631" spans="1:60" ht="13.65" customHeight="1">
      <c r="A631" s="4"/>
      <c r="B631" s="1633"/>
      <c r="C631" s="1633"/>
      <c r="D631" s="1633"/>
      <c r="E631" s="1633"/>
      <c r="F631" s="1633"/>
      <c r="G631" s="1633"/>
      <c r="H631" s="1633"/>
      <c r="I631" s="1633"/>
      <c r="J631" s="1633"/>
      <c r="K631" s="1633"/>
      <c r="L631" s="1633"/>
      <c r="M631" s="1633"/>
      <c r="N631" s="1633"/>
      <c r="O631" s="1633"/>
      <c r="P631" s="1633"/>
      <c r="Q631" s="1633"/>
      <c r="R631" s="1633"/>
      <c r="S631" s="1633"/>
      <c r="T631" s="1633"/>
      <c r="U631" s="1633"/>
      <c r="V631" s="1633"/>
      <c r="W631" s="1633"/>
      <c r="X631" s="1633"/>
      <c r="Y631" s="1633"/>
      <c r="Z631" s="1633"/>
      <c r="AA631" s="1633"/>
      <c r="AB631" s="1633"/>
      <c r="AC631" s="1633"/>
      <c r="AD631" s="1633"/>
      <c r="AE631" s="1633"/>
      <c r="AF631" s="1633"/>
      <c r="AG631" s="1633"/>
      <c r="AH631" s="1633"/>
      <c r="AI631" s="162"/>
      <c r="AJ631" s="4"/>
      <c r="AK631" s="4"/>
      <c r="AL631" s="4"/>
      <c r="AM631" s="4"/>
      <c r="AN631" s="79"/>
    </row>
    <row r="632" spans="1:60" ht="13.65" customHeight="1">
      <c r="A632" s="4"/>
      <c r="B632" s="1633"/>
      <c r="C632" s="1633"/>
      <c r="D632" s="1633"/>
      <c r="E632" s="1633"/>
      <c r="F632" s="1633"/>
      <c r="G632" s="1633"/>
      <c r="H632" s="1633"/>
      <c r="I632" s="1633"/>
      <c r="J632" s="1633"/>
      <c r="K632" s="1633"/>
      <c r="L632" s="1633"/>
      <c r="M632" s="1633"/>
      <c r="N632" s="1633"/>
      <c r="O632" s="1633"/>
      <c r="P632" s="1633"/>
      <c r="Q632" s="1633"/>
      <c r="R632" s="1633"/>
      <c r="S632" s="1633"/>
      <c r="T632" s="1633"/>
      <c r="U632" s="1633"/>
      <c r="V632" s="1633"/>
      <c r="W632" s="1633"/>
      <c r="X632" s="1633"/>
      <c r="Y632" s="1633"/>
      <c r="Z632" s="1633"/>
      <c r="AA632" s="1633"/>
      <c r="AB632" s="1633"/>
      <c r="AC632" s="1633"/>
      <c r="AD632" s="1633"/>
      <c r="AE632" s="1633"/>
      <c r="AF632" s="1633"/>
      <c r="AG632" s="1633"/>
      <c r="AH632" s="1633"/>
      <c r="AI632" s="162"/>
      <c r="AJ632" s="4"/>
      <c r="AK632" s="4"/>
      <c r="AL632" s="4"/>
      <c r="AM632" s="4"/>
      <c r="AN632" s="79"/>
    </row>
    <row r="633" spans="1:60" ht="13.65" customHeight="1">
      <c r="A633" s="4"/>
      <c r="B633" s="1633"/>
      <c r="C633" s="1633"/>
      <c r="D633" s="1633"/>
      <c r="E633" s="1633"/>
      <c r="F633" s="1633"/>
      <c r="G633" s="1633"/>
      <c r="H633" s="1633"/>
      <c r="I633" s="1633"/>
      <c r="J633" s="1633"/>
      <c r="K633" s="1633"/>
      <c r="L633" s="1633"/>
      <c r="M633" s="1633"/>
      <c r="N633" s="1633"/>
      <c r="O633" s="1633"/>
      <c r="P633" s="1633"/>
      <c r="Q633" s="1633"/>
      <c r="R633" s="1633"/>
      <c r="S633" s="1633"/>
      <c r="T633" s="1633"/>
      <c r="U633" s="1633"/>
      <c r="V633" s="1633"/>
      <c r="W633" s="1633"/>
      <c r="X633" s="1633"/>
      <c r="Y633" s="1633"/>
      <c r="Z633" s="1633"/>
      <c r="AA633" s="1633"/>
      <c r="AB633" s="1633"/>
      <c r="AC633" s="1633"/>
      <c r="AD633" s="1633"/>
      <c r="AE633" s="1633"/>
      <c r="AF633" s="1633"/>
      <c r="AG633" s="1633"/>
      <c r="AH633" s="1633"/>
      <c r="AI633" s="162"/>
      <c r="AJ633" s="4"/>
      <c r="AK633" s="4"/>
      <c r="AL633" s="4"/>
      <c r="AM633" s="4"/>
      <c r="AN633" s="79"/>
    </row>
    <row r="634" spans="1:60">
      <c r="A634" s="4"/>
      <c r="B634" s="1633"/>
      <c r="C634" s="1633"/>
      <c r="D634" s="1633"/>
      <c r="E634" s="1633"/>
      <c r="F634" s="1633"/>
      <c r="G634" s="1633"/>
      <c r="H634" s="1633"/>
      <c r="I634" s="1633"/>
      <c r="J634" s="1633"/>
      <c r="K634" s="1633"/>
      <c r="L634" s="1633"/>
      <c r="M634" s="1633"/>
      <c r="N634" s="1633"/>
      <c r="O634" s="1633"/>
      <c r="P634" s="1633"/>
      <c r="Q634" s="1633"/>
      <c r="R634" s="1633"/>
      <c r="S634" s="1633"/>
      <c r="T634" s="1633"/>
      <c r="U634" s="1633"/>
      <c r="V634" s="1633"/>
      <c r="W634" s="1633"/>
      <c r="X634" s="1633"/>
      <c r="Y634" s="1633"/>
      <c r="Z634" s="1633"/>
      <c r="AA634" s="1633"/>
      <c r="AB634" s="1633"/>
      <c r="AC634" s="1633"/>
      <c r="AD634" s="1633"/>
      <c r="AE634" s="1633"/>
      <c r="AF634" s="1633"/>
      <c r="AG634" s="1633"/>
      <c r="AH634" s="1633"/>
      <c r="AI634" s="162"/>
      <c r="AJ634" s="4"/>
      <c r="AK634" s="4"/>
      <c r="AL634" s="4"/>
      <c r="AM634" s="4"/>
      <c r="AN634" s="79"/>
    </row>
    <row r="635" spans="1:60">
      <c r="A635" s="4"/>
      <c r="B635" s="1633"/>
      <c r="C635" s="1633"/>
      <c r="D635" s="1633"/>
      <c r="E635" s="1633"/>
      <c r="F635" s="1633"/>
      <c r="G635" s="1633"/>
      <c r="H635" s="1633"/>
      <c r="I635" s="1633"/>
      <c r="J635" s="1633"/>
      <c r="K635" s="1633"/>
      <c r="L635" s="1633"/>
      <c r="M635" s="1633"/>
      <c r="N635" s="1633"/>
      <c r="O635" s="1633"/>
      <c r="P635" s="1633"/>
      <c r="Q635" s="1633"/>
      <c r="R635" s="1633"/>
      <c r="S635" s="1633"/>
      <c r="T635" s="1633"/>
      <c r="U635" s="1633"/>
      <c r="V635" s="1633"/>
      <c r="W635" s="1633"/>
      <c r="X635" s="1633"/>
      <c r="Y635" s="1633"/>
      <c r="Z635" s="1633"/>
      <c r="AA635" s="1633"/>
      <c r="AB635" s="1633"/>
      <c r="AC635" s="1633"/>
      <c r="AD635" s="1633"/>
      <c r="AE635" s="1633"/>
      <c r="AF635" s="1633"/>
      <c r="AG635" s="1633"/>
      <c r="AH635" s="1633"/>
      <c r="AI635" s="162"/>
      <c r="AJ635" s="4"/>
      <c r="AK635" s="4"/>
      <c r="AL635" s="4"/>
      <c r="AM635" s="4"/>
      <c r="AN635" s="79"/>
    </row>
    <row r="636" spans="1:60">
      <c r="A636" s="4"/>
      <c r="B636" s="1633"/>
      <c r="C636" s="1633"/>
      <c r="D636" s="1633"/>
      <c r="E636" s="1633"/>
      <c r="F636" s="1633"/>
      <c r="G636" s="1633"/>
      <c r="H636" s="1633"/>
      <c r="I636" s="1633"/>
      <c r="J636" s="1633"/>
      <c r="K636" s="1633"/>
      <c r="L636" s="1633"/>
      <c r="M636" s="1633"/>
      <c r="N636" s="1633"/>
      <c r="O636" s="1633"/>
      <c r="P636" s="1633"/>
      <c r="Q636" s="1633"/>
      <c r="R636" s="1633"/>
      <c r="S636" s="1633"/>
      <c r="T636" s="1633"/>
      <c r="U636" s="1633"/>
      <c r="V636" s="1633"/>
      <c r="W636" s="1633"/>
      <c r="X636" s="1633"/>
      <c r="Y636" s="1633"/>
      <c r="Z636" s="1633"/>
      <c r="AA636" s="1633"/>
      <c r="AB636" s="1633"/>
      <c r="AC636" s="1633"/>
      <c r="AD636" s="1633"/>
      <c r="AE636" s="1633"/>
      <c r="AF636" s="1633"/>
      <c r="AG636" s="1633"/>
      <c r="AH636" s="1633"/>
      <c r="AI636" s="162"/>
      <c r="AJ636" s="4"/>
      <c r="AK636" s="4"/>
      <c r="AL636" s="4"/>
      <c r="AM636" s="4"/>
      <c r="AN636" s="79"/>
    </row>
    <row r="637" spans="1:60">
      <c r="A637" s="4"/>
      <c r="B637" s="1633"/>
      <c r="C637" s="1633"/>
      <c r="D637" s="1633"/>
      <c r="E637" s="1633"/>
      <c r="F637" s="1633"/>
      <c r="G637" s="1633"/>
      <c r="H637" s="1633"/>
      <c r="I637" s="1633"/>
      <c r="J637" s="1633"/>
      <c r="K637" s="1633"/>
      <c r="L637" s="1633"/>
      <c r="M637" s="1633"/>
      <c r="N637" s="1633"/>
      <c r="O637" s="1633"/>
      <c r="P637" s="1633"/>
      <c r="Q637" s="1633"/>
      <c r="R637" s="1633"/>
      <c r="S637" s="1633"/>
      <c r="T637" s="1633"/>
      <c r="U637" s="1633"/>
      <c r="V637" s="1633"/>
      <c r="W637" s="1633"/>
      <c r="X637" s="1633"/>
      <c r="Y637" s="1633"/>
      <c r="Z637" s="1633"/>
      <c r="AA637" s="1633"/>
      <c r="AB637" s="1633"/>
      <c r="AC637" s="1633"/>
      <c r="AD637" s="1633"/>
      <c r="AE637" s="1633"/>
      <c r="AF637" s="1633"/>
      <c r="AG637" s="1633"/>
      <c r="AH637" s="1633"/>
      <c r="AI637" s="162"/>
      <c r="AJ637" s="4"/>
      <c r="AK637" s="4"/>
      <c r="AL637" s="4"/>
      <c r="AM637" s="4"/>
      <c r="AN637" s="79"/>
    </row>
    <row r="638" spans="1:60" s="651" customFormat="1" ht="12.45" customHeight="1">
      <c r="A638" s="4"/>
      <c r="B638" s="1633"/>
      <c r="C638" s="1633"/>
      <c r="D638" s="1633"/>
      <c r="E638" s="1633"/>
      <c r="F638" s="1633"/>
      <c r="G638" s="1633"/>
      <c r="H638" s="1633"/>
      <c r="I638" s="1633"/>
      <c r="J638" s="1633"/>
      <c r="K638" s="1633"/>
      <c r="L638" s="1633"/>
      <c r="M638" s="1633"/>
      <c r="N638" s="1633"/>
      <c r="O638" s="1633"/>
      <c r="P638" s="1633"/>
      <c r="Q638" s="1633"/>
      <c r="R638" s="1633"/>
      <c r="S638" s="1633"/>
      <c r="T638" s="1633"/>
      <c r="U638" s="1633"/>
      <c r="V638" s="1633"/>
      <c r="W638" s="1633"/>
      <c r="X638" s="1633"/>
      <c r="Y638" s="1633"/>
      <c r="Z638" s="1633"/>
      <c r="AA638" s="1633"/>
      <c r="AB638" s="1633"/>
      <c r="AC638" s="1633"/>
      <c r="AD638" s="1633"/>
      <c r="AE638" s="1633"/>
      <c r="AF638" s="1633"/>
      <c r="AG638" s="1633"/>
      <c r="AH638" s="1633"/>
      <c r="AI638" s="162"/>
      <c r="AJ638" s="4"/>
      <c r="AK638" s="4"/>
      <c r="AL638" s="4"/>
      <c r="AM638" s="4"/>
      <c r="AN638" s="685"/>
      <c r="BD638" s="653"/>
      <c r="BE638" s="653"/>
      <c r="BF638" s="653"/>
      <c r="BG638" s="653"/>
      <c r="BH638" s="653"/>
    </row>
    <row r="639" spans="1:60">
      <c r="A639" s="4"/>
      <c r="B639" s="1633"/>
      <c r="C639" s="1633"/>
      <c r="D639" s="1633"/>
      <c r="E639" s="1633"/>
      <c r="F639" s="1633"/>
      <c r="G639" s="1633"/>
      <c r="H639" s="1633"/>
      <c r="I639" s="1633"/>
      <c r="J639" s="1633"/>
      <c r="K639" s="1633"/>
      <c r="L639" s="1633"/>
      <c r="M639" s="1633"/>
      <c r="N639" s="1633"/>
      <c r="O639" s="1633"/>
      <c r="P639" s="1633"/>
      <c r="Q639" s="1633"/>
      <c r="R639" s="1633"/>
      <c r="S639" s="1633"/>
      <c r="T639" s="1633"/>
      <c r="U639" s="1633"/>
      <c r="V639" s="1633"/>
      <c r="W639" s="1633"/>
      <c r="X639" s="1633"/>
      <c r="Y639" s="1633"/>
      <c r="Z639" s="1633"/>
      <c r="AA639" s="1633"/>
      <c r="AB639" s="1633"/>
      <c r="AC639" s="1633"/>
      <c r="AD639" s="1633"/>
      <c r="AE639" s="1633"/>
      <c r="AF639" s="1633"/>
      <c r="AG639" s="1633"/>
      <c r="AH639" s="1633"/>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59">
        <f>IF($C$623="yes",10,0)</f>
        <v>10</v>
      </c>
      <c r="AL641" s="1260"/>
      <c r="AM641" s="1261"/>
      <c r="AN641" s="79"/>
      <c r="AO641" s="4"/>
    </row>
    <row r="642" spans="1:49" ht="13.8"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8"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6" t="s">
        <v>115</v>
      </c>
      <c r="D646" s="1236"/>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0</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6" t="s">
        <v>131</v>
      </c>
      <c r="D651" s="1236"/>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6" t="s">
        <v>131</v>
      </c>
      <c r="D655" s="1236"/>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6" t="s">
        <v>131</v>
      </c>
      <c r="D659" s="1236"/>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6" t="s">
        <v>131</v>
      </c>
      <c r="D661" s="1236"/>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6" t="s">
        <v>131</v>
      </c>
      <c r="D666" s="1236"/>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6" t="s">
        <v>131</v>
      </c>
      <c r="D669" s="1236"/>
      <c r="E669" s="185" t="s">
        <v>294</v>
      </c>
      <c r="F669" s="1633" t="s">
        <v>2335</v>
      </c>
      <c r="G669" s="1633"/>
      <c r="H669" s="1633"/>
      <c r="I669" s="1633"/>
      <c r="J669" s="1633"/>
      <c r="K669" s="1633"/>
      <c r="L669" s="1633"/>
      <c r="M669" s="1633"/>
      <c r="N669" s="1633"/>
      <c r="O669" s="1633"/>
      <c r="P669" s="1633"/>
      <c r="Q669" s="1633"/>
      <c r="R669" s="1633"/>
      <c r="S669" s="1633"/>
      <c r="T669" s="1633"/>
      <c r="U669" s="1633"/>
      <c r="V669" s="1633"/>
      <c r="W669" s="1633"/>
      <c r="X669" s="1633"/>
      <c r="Y669" s="1633"/>
      <c r="Z669" s="1633"/>
      <c r="AA669" s="1633"/>
      <c r="AB669" s="1633"/>
      <c r="AC669" s="1633"/>
      <c r="AD669" s="1633"/>
      <c r="AE669" s="19"/>
      <c r="AF669" s="19"/>
      <c r="AG669" s="3" t="s">
        <v>110</v>
      </c>
      <c r="AH669" s="19"/>
      <c r="AI669" s="19"/>
      <c r="AJ669" s="4"/>
      <c r="AK669" s="4"/>
      <c r="AL669" s="4"/>
      <c r="AM669" s="4"/>
      <c r="AN669" s="79"/>
      <c r="AO669" s="21"/>
    </row>
    <row r="670" spans="1:41">
      <c r="A670" s="4"/>
      <c r="B670" s="19"/>
      <c r="C670" s="19"/>
      <c r="D670" s="19"/>
      <c r="E670" s="19"/>
      <c r="F670" s="1633"/>
      <c r="G670" s="1633"/>
      <c r="H670" s="1633"/>
      <c r="I670" s="1633"/>
      <c r="J670" s="1633"/>
      <c r="K670" s="1633"/>
      <c r="L670" s="1633"/>
      <c r="M670" s="1633"/>
      <c r="N670" s="1633"/>
      <c r="O670" s="1633"/>
      <c r="P670" s="1633"/>
      <c r="Q670" s="1633"/>
      <c r="R670" s="1633"/>
      <c r="S670" s="1633"/>
      <c r="T670" s="1633"/>
      <c r="U670" s="1633"/>
      <c r="V670" s="1633"/>
      <c r="W670" s="1633"/>
      <c r="X670" s="1633"/>
      <c r="Y670" s="1633"/>
      <c r="Z670" s="1633"/>
      <c r="AA670" s="1633"/>
      <c r="AB670" s="1633"/>
      <c r="AC670" s="1633"/>
      <c r="AD670" s="1633"/>
      <c r="AE670" s="19"/>
      <c r="AF670" s="19"/>
      <c r="AG670" s="19"/>
      <c r="AH670" s="19"/>
      <c r="AI670" s="19"/>
      <c r="AJ670" s="4"/>
      <c r="AK670" s="4"/>
      <c r="AL670" s="4"/>
      <c r="AM670" s="4"/>
      <c r="AN670" s="79"/>
      <c r="AO670" s="21"/>
    </row>
    <row r="671" spans="1:41" ht="0.75" customHeight="1">
      <c r="A671" s="4"/>
      <c r="B671" s="19"/>
      <c r="C671" s="19"/>
      <c r="D671" s="19"/>
      <c r="E671" s="19"/>
      <c r="F671" s="1633"/>
      <c r="G671" s="1633"/>
      <c r="H671" s="1633"/>
      <c r="I671" s="1633"/>
      <c r="J671" s="1633"/>
      <c r="K671" s="1633"/>
      <c r="L671" s="1633"/>
      <c r="M671" s="1633"/>
      <c r="N671" s="1633"/>
      <c r="O671" s="1633"/>
      <c r="P671" s="1633"/>
      <c r="Q671" s="1633"/>
      <c r="R671" s="1633"/>
      <c r="S671" s="1633"/>
      <c r="T671" s="1633"/>
      <c r="U671" s="1633"/>
      <c r="V671" s="1633"/>
      <c r="W671" s="1633"/>
      <c r="X671" s="1633"/>
      <c r="Y671" s="1633"/>
      <c r="Z671" s="1633"/>
      <c r="AA671" s="1633"/>
      <c r="AB671" s="1633"/>
      <c r="AC671" s="1633"/>
      <c r="AD671" s="1633"/>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59">
        <f>$AO$651</f>
        <v>2</v>
      </c>
      <c r="AL684" s="1260"/>
      <c r="AM684" s="1261"/>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5" t="s">
        <v>756</v>
      </c>
      <c r="B687" s="1775"/>
      <c r="C687" s="1775"/>
      <c r="D687" s="1775"/>
      <c r="E687" s="1775"/>
      <c r="F687" s="1775"/>
      <c r="G687" s="1775"/>
      <c r="H687" s="1775"/>
      <c r="I687" s="1775"/>
      <c r="J687" s="1775"/>
      <c r="K687" s="1775"/>
      <c r="L687" s="1775"/>
      <c r="M687" s="1775"/>
      <c r="N687" s="1775"/>
      <c r="O687" s="1775"/>
      <c r="P687" s="1775"/>
      <c r="Q687" s="1775"/>
      <c r="R687" s="1775"/>
      <c r="S687" s="1775"/>
      <c r="T687" s="1775"/>
      <c r="U687" s="1775"/>
      <c r="V687" s="1775"/>
      <c r="W687" s="1775"/>
      <c r="X687" s="1775"/>
      <c r="Y687" s="1775"/>
      <c r="Z687" s="1775"/>
      <c r="AA687" s="1775"/>
      <c r="AB687" s="1775"/>
      <c r="AC687" s="1775"/>
      <c r="AD687" s="1775"/>
      <c r="AE687" s="1775"/>
      <c r="AF687" s="1775"/>
      <c r="AG687" s="1775"/>
      <c r="AH687" s="1775"/>
      <c r="AI687" s="1775"/>
      <c r="AJ687" s="1775"/>
      <c r="AK687" s="1775"/>
      <c r="AL687" s="1775"/>
      <c r="AM687" s="1775"/>
      <c r="AO687" s="206"/>
      <c r="AP687" s="206"/>
      <c r="AQ687" s="206"/>
    </row>
    <row r="688" spans="1:60">
      <c r="A688" s="1776"/>
      <c r="B688" s="1776"/>
      <c r="C688" s="1776"/>
      <c r="D688" s="1776"/>
      <c r="E688" s="1776"/>
      <c r="F688" s="1776"/>
      <c r="G688" s="1776"/>
      <c r="H688" s="1776"/>
      <c r="I688" s="1776"/>
      <c r="J688" s="1776"/>
      <c r="K688" s="1776"/>
      <c r="L688" s="1776"/>
      <c r="M688" s="1776"/>
      <c r="N688" s="1776"/>
      <c r="O688" s="1776"/>
      <c r="P688" s="1776"/>
      <c r="Q688" s="1776"/>
      <c r="R688" s="1776"/>
      <c r="S688" s="1776"/>
      <c r="T688" s="1776"/>
      <c r="U688" s="1776"/>
      <c r="V688" s="1776"/>
      <c r="W688" s="1776"/>
      <c r="X688" s="1776"/>
      <c r="Y688" s="1776"/>
      <c r="Z688" s="1776"/>
      <c r="AA688" s="1776"/>
      <c r="AB688" s="1776"/>
      <c r="AC688" s="1776"/>
      <c r="AD688" s="1776"/>
      <c r="AE688" s="1776"/>
      <c r="AF688" s="1776"/>
      <c r="AG688" s="1776"/>
      <c r="AH688" s="1776"/>
      <c r="AI688" s="1776"/>
      <c r="AJ688" s="1776"/>
      <c r="AK688" s="1776"/>
      <c r="AL688" s="1776"/>
      <c r="AM688" s="1776"/>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28" t="s">
        <v>2034</v>
      </c>
      <c r="B690" s="1628"/>
      <c r="C690" s="1628"/>
      <c r="D690" s="1628"/>
      <c r="E690" s="1628"/>
      <c r="F690" s="1628"/>
      <c r="G690" s="1628"/>
      <c r="H690" s="1628"/>
      <c r="I690" s="1628"/>
      <c r="J690" s="1628"/>
      <c r="K690" s="1628"/>
      <c r="L690" s="1628"/>
      <c r="M690" s="1628"/>
      <c r="N690" s="1628"/>
      <c r="O690" s="1628"/>
      <c r="P690" s="1628"/>
      <c r="Q690" s="1628"/>
      <c r="R690" s="1628"/>
      <c r="S690" s="1628"/>
      <c r="T690" s="1628"/>
      <c r="U690" s="1628"/>
      <c r="V690" s="1628"/>
      <c r="W690" s="1628"/>
      <c r="X690" s="1628"/>
      <c r="Y690" s="1628"/>
      <c r="Z690" s="1628"/>
      <c r="AA690" s="1628"/>
      <c r="AB690" s="1628"/>
      <c r="AC690" s="1628"/>
      <c r="AD690" s="1628"/>
      <c r="AE690" s="1628"/>
      <c r="AF690" s="1628"/>
      <c r="AG690" s="1628"/>
      <c r="AH690" s="1628"/>
      <c r="AI690" s="1628"/>
      <c r="AJ690" s="1628"/>
      <c r="AK690" s="1628"/>
      <c r="AL690" s="1628"/>
      <c r="AM690" s="1628"/>
      <c r="AO690" s="206">
        <f>IF(T699&gt;15,15,T699)</f>
        <v>15</v>
      </c>
      <c r="AP690" s="206"/>
      <c r="AQ690" s="206"/>
    </row>
    <row r="691" spans="1:43">
      <c r="A691" s="1628" t="s">
        <v>2035</v>
      </c>
      <c r="B691" s="1628"/>
      <c r="C691" s="1628"/>
      <c r="D691" s="1628"/>
      <c r="E691" s="1628"/>
      <c r="F691" s="1628"/>
      <c r="G691" s="1628"/>
      <c r="H691" s="1628"/>
      <c r="I691" s="1628"/>
      <c r="J691" s="1628"/>
      <c r="K691" s="1628"/>
      <c r="L691" s="1628"/>
      <c r="M691" s="1628"/>
      <c r="N691" s="1628"/>
      <c r="O691" s="1628"/>
      <c r="P691" s="1628"/>
      <c r="Q691" s="1628"/>
      <c r="R691" s="1628"/>
      <c r="S691" s="1628"/>
      <c r="T691" s="1628"/>
      <c r="U691" s="1628"/>
      <c r="V691" s="1628"/>
      <c r="W691" s="1628"/>
      <c r="X691" s="1628"/>
      <c r="Y691" s="1628"/>
      <c r="Z691" s="1628"/>
      <c r="AA691" s="1628"/>
      <c r="AB691" s="1628"/>
      <c r="AC691" s="1628"/>
      <c r="AD691" s="1628"/>
      <c r="AE691" s="1628"/>
      <c r="AF691" s="1628"/>
      <c r="AG691" s="1628"/>
      <c r="AH691" s="1628"/>
      <c r="AI691" s="1628"/>
      <c r="AJ691" s="1628"/>
      <c r="AK691" s="1628"/>
      <c r="AL691" s="1628"/>
      <c r="AM691" s="1628"/>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4" t="s">
        <v>247</v>
      </c>
      <c r="U692" s="1185"/>
      <c r="V692" s="1185"/>
      <c r="W692" s="1185"/>
      <c r="X692" s="1185"/>
      <c r="Y692" s="1186"/>
      <c r="Z692" s="1534" t="s">
        <v>246</v>
      </c>
      <c r="AA692" s="1185"/>
      <c r="AB692" s="1185"/>
      <c r="AC692" s="1185"/>
      <c r="AD692" s="1185"/>
      <c r="AE692" s="1186"/>
      <c r="AF692" s="1534" t="s">
        <v>248</v>
      </c>
      <c r="AG692" s="1185"/>
      <c r="AH692" s="1185"/>
      <c r="AI692" s="1185"/>
      <c r="AJ692" s="1185"/>
      <c r="AK692" s="1186"/>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7"/>
      <c r="U693" s="1187"/>
      <c r="V693" s="1187"/>
      <c r="W693" s="1187"/>
      <c r="X693" s="1187"/>
      <c r="Y693" s="1188"/>
      <c r="Z693" s="1497"/>
      <c r="AA693" s="1187"/>
      <c r="AB693" s="1187"/>
      <c r="AC693" s="1187"/>
      <c r="AD693" s="1187"/>
      <c r="AE693" s="1188"/>
      <c r="AF693" s="1497"/>
      <c r="AG693" s="1187"/>
      <c r="AH693" s="1187"/>
      <c r="AI693" s="1187"/>
      <c r="AJ693" s="1187"/>
      <c r="AK693" s="1188"/>
      <c r="AL693" s="785"/>
      <c r="AM693" s="20"/>
    </row>
    <row r="694" spans="1:43">
      <c r="A694" s="601" t="s">
        <v>687</v>
      </c>
      <c r="B694" s="1744" t="s">
        <v>283</v>
      </c>
      <c r="C694" s="1744"/>
      <c r="D694" s="1744"/>
      <c r="E694" s="1744"/>
      <c r="F694" s="1744"/>
      <c r="G694" s="1744"/>
      <c r="H694" s="1744"/>
      <c r="I694" s="1744"/>
      <c r="J694" s="1744"/>
      <c r="K694" s="1744"/>
      <c r="L694" s="1744"/>
      <c r="M694" s="1744"/>
      <c r="N694" s="1744"/>
      <c r="O694" s="1744"/>
      <c r="P694" s="1744"/>
      <c r="Q694" s="1744"/>
      <c r="R694" s="1744"/>
      <c r="S694" s="1745"/>
      <c r="T694" s="1743">
        <f>SUM(T695:Y696)</f>
        <v>10</v>
      </c>
      <c r="U694" s="1743"/>
      <c r="V694" s="1743"/>
      <c r="W694" s="1743"/>
      <c r="X694" s="1743"/>
      <c r="Y694" s="1743"/>
      <c r="Z694" s="1189">
        <v>10</v>
      </c>
      <c r="AA694" s="1189"/>
      <c r="AB694" s="1189"/>
      <c r="AC694" s="1189"/>
      <c r="AD694" s="1189"/>
      <c r="AE694" s="1189"/>
      <c r="AF694" s="1189">
        <f>IF(T694&gt;Z694,Z694,T694)</f>
        <v>10</v>
      </c>
      <c r="AG694" s="1189"/>
      <c r="AH694" s="1189"/>
      <c r="AI694" s="1189"/>
      <c r="AJ694" s="1189"/>
      <c r="AK694" s="1189"/>
      <c r="AL694" s="785"/>
      <c r="AM694" s="20"/>
      <c r="AO694" s="4">
        <f>IF(T703&gt;50,50,T703)</f>
        <v>50</v>
      </c>
    </row>
    <row r="695" spans="1:43">
      <c r="A695" s="621"/>
      <c r="B695" s="622"/>
      <c r="C695" s="627"/>
      <c r="D695" s="307" t="s">
        <v>223</v>
      </c>
      <c r="E695" s="1747" t="s">
        <v>249</v>
      </c>
      <c r="F695" s="1747"/>
      <c r="G695" s="1747"/>
      <c r="H695" s="1747"/>
      <c r="I695" s="1747"/>
      <c r="J695" s="1747"/>
      <c r="K695" s="1747"/>
      <c r="L695" s="1747"/>
      <c r="M695" s="1747"/>
      <c r="N695" s="1747"/>
      <c r="O695" s="1747"/>
      <c r="P695" s="1747"/>
      <c r="Q695" s="1747"/>
      <c r="R695" s="1747"/>
      <c r="S695" s="1748"/>
      <c r="T695" s="1746">
        <f>AJ31</f>
        <v>7</v>
      </c>
      <c r="U695" s="1746"/>
      <c r="V695" s="1746"/>
      <c r="W695" s="1746"/>
      <c r="X695" s="1746"/>
      <c r="Y695" s="1746"/>
      <c r="Z695" s="1652">
        <v>7</v>
      </c>
      <c r="AA695" s="1652"/>
      <c r="AB695" s="1652"/>
      <c r="AC695" s="1652"/>
      <c r="AD695" s="1652"/>
      <c r="AE695" s="1652"/>
      <c r="AF695" s="1759"/>
      <c r="AG695" s="1759"/>
      <c r="AH695" s="1759"/>
      <c r="AI695" s="1759"/>
      <c r="AJ695" s="1759"/>
      <c r="AK695" s="1759"/>
      <c r="AL695" s="785"/>
      <c r="AM695" s="20"/>
    </row>
    <row r="696" spans="1:43">
      <c r="A696" s="623"/>
      <c r="B696" s="622"/>
      <c r="C696" s="622"/>
      <c r="D696" s="307" t="s">
        <v>455</v>
      </c>
      <c r="E696" s="1747" t="s">
        <v>250</v>
      </c>
      <c r="F696" s="1747"/>
      <c r="G696" s="1747"/>
      <c r="H696" s="1747"/>
      <c r="I696" s="1747"/>
      <c r="J696" s="1747"/>
      <c r="K696" s="1747"/>
      <c r="L696" s="1747"/>
      <c r="M696" s="1747"/>
      <c r="N696" s="1747"/>
      <c r="O696" s="1747"/>
      <c r="P696" s="1747"/>
      <c r="Q696" s="1747"/>
      <c r="R696" s="1747"/>
      <c r="S696" s="1748"/>
      <c r="T696" s="1746">
        <f>AJ47</f>
        <v>3</v>
      </c>
      <c r="U696" s="1746"/>
      <c r="V696" s="1746"/>
      <c r="W696" s="1746"/>
      <c r="X696" s="1746"/>
      <c r="Y696" s="1746"/>
      <c r="Z696" s="1652">
        <v>3</v>
      </c>
      <c r="AA696" s="1652"/>
      <c r="AB696" s="1652"/>
      <c r="AC696" s="1652"/>
      <c r="AD696" s="1652"/>
      <c r="AE696" s="1652"/>
      <c r="AF696" s="1759"/>
      <c r="AG696" s="1759"/>
      <c r="AH696" s="1759"/>
      <c r="AI696" s="1759"/>
      <c r="AJ696" s="1759"/>
      <c r="AK696" s="1759"/>
      <c r="AL696" s="785"/>
      <c r="AM696" s="20"/>
    </row>
    <row r="697" spans="1:43">
      <c r="A697" s="601" t="s">
        <v>8</v>
      </c>
      <c r="B697" s="1744" t="s">
        <v>284</v>
      </c>
      <c r="C697" s="1744"/>
      <c r="D697" s="1744"/>
      <c r="E697" s="1744"/>
      <c r="F697" s="1744"/>
      <c r="G697" s="1744"/>
      <c r="H697" s="1744"/>
      <c r="I697" s="1744"/>
      <c r="J697" s="1744"/>
      <c r="K697" s="1744"/>
      <c r="L697" s="1744"/>
      <c r="M697" s="1744"/>
      <c r="N697" s="1744"/>
      <c r="O697" s="1744"/>
      <c r="P697" s="1744"/>
      <c r="Q697" s="1744"/>
      <c r="R697" s="1744"/>
      <c r="S697" s="1745"/>
      <c r="T697" s="1743">
        <f>AK68</f>
        <v>10</v>
      </c>
      <c r="U697" s="1743"/>
      <c r="V697" s="1743"/>
      <c r="W697" s="1743"/>
      <c r="X697" s="1743"/>
      <c r="Y697" s="1743"/>
      <c r="Z697" s="1189">
        <v>10</v>
      </c>
      <c r="AA697" s="1189"/>
      <c r="AB697" s="1189"/>
      <c r="AC697" s="1189"/>
      <c r="AD697" s="1189"/>
      <c r="AE697" s="1189"/>
      <c r="AF697" s="1189">
        <f>IF(T697&gt;Z697,Z697,T697)</f>
        <v>10</v>
      </c>
      <c r="AG697" s="1189"/>
      <c r="AH697" s="1189"/>
      <c r="AI697" s="1189"/>
      <c r="AJ697" s="1189"/>
      <c r="AK697" s="1189"/>
      <c r="AL697" s="785"/>
      <c r="AM697" s="20"/>
    </row>
    <row r="698" spans="1:43">
      <c r="A698" s="601" t="s">
        <v>126</v>
      </c>
      <c r="B698" s="1744" t="s">
        <v>285</v>
      </c>
      <c r="C698" s="1744"/>
      <c r="D698" s="1744"/>
      <c r="E698" s="1744"/>
      <c r="F698" s="1744"/>
      <c r="G698" s="1744"/>
      <c r="H698" s="1744"/>
      <c r="I698" s="1744"/>
      <c r="J698" s="1744"/>
      <c r="K698" s="1744"/>
      <c r="L698" s="1744"/>
      <c r="M698" s="1744"/>
      <c r="N698" s="1744"/>
      <c r="O698" s="1744"/>
      <c r="P698" s="1744"/>
      <c r="Q698" s="1744"/>
      <c r="R698" s="1744"/>
      <c r="S698" s="1745"/>
      <c r="T698" s="1743">
        <f>AO689</f>
        <v>25</v>
      </c>
      <c r="U698" s="1743">
        <f>IF(AND(AND(A699&gt;15,15+A700),A700&gt;10,A699+10),A698,0)</f>
        <v>0</v>
      </c>
      <c r="V698" s="1743">
        <f>IF(AND(AND(B699&gt;15,15+B700),B700&gt;10,B699+10),#REF!,0)</f>
        <v>0</v>
      </c>
      <c r="W698" s="1743">
        <f>IF(AND(AND(C699&gt;15,15+C700),C700&gt;10,C699+10),B698,0)</f>
        <v>0</v>
      </c>
      <c r="X698" s="1743" t="e">
        <f>IF(AND(AND(D699&gt;15,15+D700),D700&gt;10,D699+10),D698,0)</f>
        <v>#VALUE!</v>
      </c>
      <c r="Y698" s="1743" t="e">
        <f>IF(AND(AND(E699&gt;15,15+E700),E700&gt;10,E699+10),E698,0)</f>
        <v>#VALUE!</v>
      </c>
      <c r="Z698" s="1189">
        <v>25</v>
      </c>
      <c r="AA698" s="1189"/>
      <c r="AB698" s="1189"/>
      <c r="AC698" s="1189"/>
      <c r="AD698" s="1189"/>
      <c r="AE698" s="1189"/>
      <c r="AF698" s="1189">
        <f>IF(T698&gt;Z698,Z698,T698)</f>
        <v>25</v>
      </c>
      <c r="AG698" s="1189"/>
      <c r="AH698" s="1189"/>
      <c r="AI698" s="1189"/>
      <c r="AJ698" s="1189"/>
      <c r="AK698" s="1189"/>
      <c r="AL698" s="785"/>
      <c r="AM698" s="20"/>
    </row>
    <row r="699" spans="1:43">
      <c r="A699" s="601"/>
      <c r="B699" s="622"/>
      <c r="C699" s="622"/>
      <c r="D699" s="307" t="s">
        <v>1533</v>
      </c>
      <c r="E699" s="1747" t="s">
        <v>308</v>
      </c>
      <c r="F699" s="1747"/>
      <c r="G699" s="1747"/>
      <c r="H699" s="1747"/>
      <c r="I699" s="1747"/>
      <c r="J699" s="1747"/>
      <c r="K699" s="1747"/>
      <c r="L699" s="1747"/>
      <c r="M699" s="1747"/>
      <c r="N699" s="1747"/>
      <c r="O699" s="1747"/>
      <c r="P699" s="1747"/>
      <c r="Q699" s="1747"/>
      <c r="R699" s="1747"/>
      <c r="S699" s="1748"/>
      <c r="T699" s="1746">
        <f>AK280</f>
        <v>17</v>
      </c>
      <c r="U699" s="1746"/>
      <c r="V699" s="1746"/>
      <c r="W699" s="1746"/>
      <c r="X699" s="1746"/>
      <c r="Y699" s="1746"/>
      <c r="Z699" s="1652">
        <v>15</v>
      </c>
      <c r="AA699" s="1652"/>
      <c r="AB699" s="1652"/>
      <c r="AC699" s="1652"/>
      <c r="AD699" s="1652"/>
      <c r="AE699" s="1652"/>
      <c r="AF699" s="1759"/>
      <c r="AG699" s="1759"/>
      <c r="AH699" s="1759"/>
      <c r="AI699" s="1759"/>
      <c r="AJ699" s="1759"/>
      <c r="AK699" s="1759"/>
      <c r="AL699" s="785"/>
      <c r="AM699" s="20"/>
    </row>
    <row r="700" spans="1:43">
      <c r="A700" s="624"/>
      <c r="B700" s="90"/>
      <c r="C700" s="90"/>
      <c r="D700" s="625" t="s">
        <v>1534</v>
      </c>
      <c r="E700" s="1747" t="s">
        <v>309</v>
      </c>
      <c r="F700" s="1747"/>
      <c r="G700" s="1747"/>
      <c r="H700" s="1747"/>
      <c r="I700" s="1747"/>
      <c r="J700" s="1747"/>
      <c r="K700" s="1747"/>
      <c r="L700" s="1747"/>
      <c r="M700" s="1747"/>
      <c r="N700" s="1747"/>
      <c r="O700" s="1747"/>
      <c r="P700" s="1747"/>
      <c r="Q700" s="1747"/>
      <c r="R700" s="1747"/>
      <c r="S700" s="1748"/>
      <c r="T700" s="1746">
        <f>AK471</f>
        <v>10</v>
      </c>
      <c r="U700" s="1746"/>
      <c r="V700" s="1746"/>
      <c r="W700" s="1746"/>
      <c r="X700" s="1746"/>
      <c r="Y700" s="1746"/>
      <c r="Z700" s="1652">
        <v>10</v>
      </c>
      <c r="AA700" s="1652"/>
      <c r="AB700" s="1652"/>
      <c r="AC700" s="1652"/>
      <c r="AD700" s="1652"/>
      <c r="AE700" s="1652"/>
      <c r="AF700" s="1759"/>
      <c r="AG700" s="1759"/>
      <c r="AH700" s="1759"/>
      <c r="AI700" s="1759"/>
      <c r="AJ700" s="1759"/>
      <c r="AK700" s="1759"/>
      <c r="AL700" s="785"/>
      <c r="AM700" s="20"/>
    </row>
    <row r="701" spans="1:43" hidden="1">
      <c r="A701" s="601" t="s">
        <v>129</v>
      </c>
      <c r="B701" s="1744" t="s">
        <v>569</v>
      </c>
      <c r="C701" s="1744"/>
      <c r="D701" s="1744"/>
      <c r="E701" s="1744"/>
      <c r="F701" s="1744"/>
      <c r="G701" s="1744"/>
      <c r="H701" s="1744"/>
      <c r="I701" s="1744"/>
      <c r="J701" s="1744"/>
      <c r="K701" s="1744"/>
      <c r="L701" s="1744"/>
      <c r="M701" s="1744"/>
      <c r="N701" s="1744"/>
      <c r="O701" s="1744"/>
      <c r="P701" s="1744"/>
      <c r="Q701" s="1744"/>
      <c r="R701" s="1744"/>
      <c r="S701" s="1745"/>
      <c r="T701" s="1743"/>
      <c r="U701" s="1743"/>
      <c r="V701" s="1743"/>
      <c r="W701" s="1743"/>
      <c r="X701" s="1743"/>
      <c r="Y701" s="1743"/>
      <c r="Z701" s="1189"/>
      <c r="AA701" s="1189"/>
      <c r="AB701" s="1189"/>
      <c r="AC701" s="1189"/>
      <c r="AD701" s="1189"/>
      <c r="AE701" s="1189"/>
      <c r="AF701" s="1189"/>
      <c r="AG701" s="1189"/>
      <c r="AH701" s="1189"/>
      <c r="AI701" s="1189"/>
      <c r="AJ701" s="1189"/>
      <c r="AK701" s="1189"/>
      <c r="AL701" s="785"/>
      <c r="AM701" s="20"/>
    </row>
    <row r="702" spans="1:43">
      <c r="A702" s="601" t="s">
        <v>129</v>
      </c>
      <c r="B702" s="1744" t="s">
        <v>570</v>
      </c>
      <c r="C702" s="1744"/>
      <c r="D702" s="1744"/>
      <c r="E702" s="1744"/>
      <c r="F702" s="1744"/>
      <c r="G702" s="1744"/>
      <c r="H702" s="1744"/>
      <c r="I702" s="1744"/>
      <c r="J702" s="1744"/>
      <c r="K702" s="1744"/>
      <c r="L702" s="1744"/>
      <c r="M702" s="1744"/>
      <c r="N702" s="1744"/>
      <c r="O702" s="1744"/>
      <c r="P702" s="1744"/>
      <c r="Q702" s="1744"/>
      <c r="R702" s="1744"/>
      <c r="S702" s="1745"/>
      <c r="T702" s="1765">
        <f>IF(SUM(T703:Y704)&gt;52,52,SUM(T703:Y704))</f>
        <v>52</v>
      </c>
      <c r="U702" s="1739"/>
      <c r="V702" s="1739"/>
      <c r="W702" s="1739"/>
      <c r="X702" s="1739"/>
      <c r="Y702" s="1739"/>
      <c r="Z702" s="1739">
        <v>52</v>
      </c>
      <c r="AA702" s="1739"/>
      <c r="AB702" s="1739"/>
      <c r="AC702" s="1739"/>
      <c r="AD702" s="1739"/>
      <c r="AE702" s="1739"/>
      <c r="AF702" s="1739">
        <f>$AO$694+$T$704</f>
        <v>52</v>
      </c>
      <c r="AG702" s="1739"/>
      <c r="AH702" s="1739"/>
      <c r="AI702" s="1739"/>
      <c r="AJ702" s="1739"/>
      <c r="AK702" s="1739"/>
      <c r="AL702" s="785"/>
      <c r="AM702" s="20"/>
    </row>
    <row r="703" spans="1:43">
      <c r="A703" s="626"/>
      <c r="B703" s="628"/>
      <c r="C703" s="628"/>
      <c r="D703" s="629" t="s">
        <v>2347</v>
      </c>
      <c r="E703" s="1747" t="s">
        <v>193</v>
      </c>
      <c r="F703" s="1747"/>
      <c r="G703" s="1747"/>
      <c r="H703" s="1747"/>
      <c r="I703" s="1747"/>
      <c r="J703" s="1747"/>
      <c r="K703" s="1747"/>
      <c r="L703" s="1747"/>
      <c r="M703" s="1747"/>
      <c r="N703" s="1747"/>
      <c r="O703" s="1747"/>
      <c r="P703" s="1747"/>
      <c r="Q703" s="1747"/>
      <c r="R703" s="1747"/>
      <c r="S703" s="1748"/>
      <c r="T703" s="1740">
        <f>AC589</f>
        <v>50</v>
      </c>
      <c r="U703" s="1741"/>
      <c r="V703" s="1741"/>
      <c r="W703" s="1741"/>
      <c r="X703" s="1741"/>
      <c r="Y703" s="1742"/>
      <c r="Z703" s="1740">
        <v>50</v>
      </c>
      <c r="AA703" s="1741"/>
      <c r="AB703" s="1741"/>
      <c r="AC703" s="1741"/>
      <c r="AD703" s="1741"/>
      <c r="AE703" s="1742"/>
      <c r="AF703" s="1772"/>
      <c r="AG703" s="1773"/>
      <c r="AH703" s="1773"/>
      <c r="AI703" s="1773"/>
      <c r="AJ703" s="1773"/>
      <c r="AK703" s="1774"/>
      <c r="AL703" s="785"/>
      <c r="AM703" s="4"/>
    </row>
    <row r="704" spans="1:43">
      <c r="A704" s="630"/>
      <c r="B704" s="622"/>
      <c r="C704" s="622"/>
      <c r="D704" s="307" t="s">
        <v>2348</v>
      </c>
      <c r="E704" s="1747" t="s">
        <v>282</v>
      </c>
      <c r="F704" s="1747"/>
      <c r="G704" s="1747"/>
      <c r="H704" s="1747"/>
      <c r="I704" s="1747"/>
      <c r="J704" s="1747"/>
      <c r="K704" s="1747"/>
      <c r="L704" s="1747"/>
      <c r="M704" s="1747"/>
      <c r="N704" s="1747"/>
      <c r="O704" s="1747"/>
      <c r="P704" s="1747"/>
      <c r="Q704" s="1747"/>
      <c r="R704" s="1747"/>
      <c r="S704" s="1748"/>
      <c r="T704" s="1726">
        <f>IF(AJ613&gt;0,2,0)</f>
        <v>2</v>
      </c>
      <c r="U704" s="1727"/>
      <c r="V704" s="1727"/>
      <c r="W704" s="1727"/>
      <c r="X704" s="1727"/>
      <c r="Y704" s="1728"/>
      <c r="Z704" s="1259">
        <v>2</v>
      </c>
      <c r="AA704" s="1260"/>
      <c r="AB704" s="1260"/>
      <c r="AC704" s="1260"/>
      <c r="AD704" s="1260"/>
      <c r="AE704" s="1261"/>
      <c r="AF704" s="1762"/>
      <c r="AG704" s="1763"/>
      <c r="AH704" s="1763"/>
      <c r="AI704" s="1763"/>
      <c r="AJ704" s="1763"/>
      <c r="AK704" s="1764"/>
      <c r="AL704" s="785"/>
      <c r="AM704" s="4"/>
    </row>
    <row r="705" spans="1:39">
      <c r="A705" s="626" t="s">
        <v>130</v>
      </c>
      <c r="B705" s="1744" t="s">
        <v>571</v>
      </c>
      <c r="C705" s="1744"/>
      <c r="D705" s="1744"/>
      <c r="E705" s="1744"/>
      <c r="F705" s="1744"/>
      <c r="G705" s="1744"/>
      <c r="H705" s="1744"/>
      <c r="I705" s="1744"/>
      <c r="J705" s="1744"/>
      <c r="K705" s="1744"/>
      <c r="L705" s="1744"/>
      <c r="M705" s="1744"/>
      <c r="N705" s="1744"/>
      <c r="O705" s="1744"/>
      <c r="P705" s="1744"/>
      <c r="Q705" s="1744"/>
      <c r="R705" s="1744"/>
      <c r="S705" s="1745"/>
      <c r="T705" s="1743">
        <f>AK641</f>
        <v>10</v>
      </c>
      <c r="U705" s="1743"/>
      <c r="V705" s="1743"/>
      <c r="W705" s="1743"/>
      <c r="X705" s="1743"/>
      <c r="Y705" s="1743"/>
      <c r="Z705" s="1189">
        <v>10</v>
      </c>
      <c r="AA705" s="1189"/>
      <c r="AB705" s="1189"/>
      <c r="AC705" s="1189"/>
      <c r="AD705" s="1189"/>
      <c r="AE705" s="1189"/>
      <c r="AF705" s="1302">
        <f>IF(T705&gt;Z705,Z705,T705)</f>
        <v>10</v>
      </c>
      <c r="AG705" s="1303"/>
      <c r="AH705" s="1303"/>
      <c r="AI705" s="1303"/>
      <c r="AJ705" s="1303"/>
      <c r="AK705" s="1340"/>
      <c r="AL705" s="785"/>
      <c r="AM705" s="20"/>
    </row>
    <row r="706" spans="1:39">
      <c r="A706" s="626" t="s">
        <v>132</v>
      </c>
      <c r="B706" s="1744" t="s">
        <v>1027</v>
      </c>
      <c r="C706" s="1744"/>
      <c r="D706" s="1744"/>
      <c r="E706" s="1744"/>
      <c r="F706" s="1744"/>
      <c r="G706" s="1744"/>
      <c r="H706" s="1744"/>
      <c r="I706" s="1744"/>
      <c r="J706" s="1744"/>
      <c r="K706" s="1744"/>
      <c r="L706" s="1744"/>
      <c r="M706" s="1744"/>
      <c r="N706" s="1744"/>
      <c r="O706" s="1744"/>
      <c r="P706" s="1744"/>
      <c r="Q706" s="1744"/>
      <c r="R706" s="1744"/>
      <c r="S706" s="1745"/>
      <c r="T706" s="1766">
        <f>IF(AK684&gt;2,2,AK684)</f>
        <v>2</v>
      </c>
      <c r="U706" s="1767"/>
      <c r="V706" s="1767"/>
      <c r="W706" s="1767"/>
      <c r="X706" s="1767"/>
      <c r="Y706" s="1768"/>
      <c r="Z706" s="1302">
        <v>2</v>
      </c>
      <c r="AA706" s="1303"/>
      <c r="AB706" s="1303"/>
      <c r="AC706" s="1303"/>
      <c r="AD706" s="1303"/>
      <c r="AE706" s="1340"/>
      <c r="AF706" s="1302">
        <f>IF(T706&gt;Z706,Z706,T706)</f>
        <v>2</v>
      </c>
      <c r="AG706" s="1760"/>
      <c r="AH706" s="1760"/>
      <c r="AI706" s="1760"/>
      <c r="AJ706" s="1760"/>
      <c r="AK706" s="1761"/>
      <c r="AL706" s="3"/>
      <c r="AM706" s="20"/>
    </row>
    <row r="707" spans="1:39">
      <c r="A707" s="1839" t="s">
        <v>311</v>
      </c>
      <c r="B707" s="1744"/>
      <c r="C707" s="1744"/>
      <c r="D707" s="1744"/>
      <c r="E707" s="1744"/>
      <c r="F707" s="1744"/>
      <c r="G707" s="1744"/>
      <c r="H707" s="1744"/>
      <c r="I707" s="1744"/>
      <c r="J707" s="1744"/>
      <c r="K707" s="1744"/>
      <c r="L707" s="1744"/>
      <c r="M707" s="1744"/>
      <c r="N707" s="1744"/>
      <c r="O707" s="1744"/>
      <c r="P707" s="1744"/>
      <c r="Q707" s="1744"/>
      <c r="R707" s="1744"/>
      <c r="S707" s="1745"/>
      <c r="T707" s="1344"/>
      <c r="U707" s="1344"/>
      <c r="V707" s="1344"/>
      <c r="W707" s="1344"/>
      <c r="X707" s="1344"/>
      <c r="Y707" s="1344"/>
      <c r="Z707" s="1652" t="s">
        <v>310</v>
      </c>
      <c r="AA707" s="1652"/>
      <c r="AB707" s="1652"/>
      <c r="AC707" s="1652"/>
      <c r="AD707" s="1652"/>
      <c r="AE707" s="1652"/>
      <c r="AF707" s="1302">
        <f>IF(T707&gt;0,T707,0)</f>
        <v>0</v>
      </c>
      <c r="AG707" s="1303"/>
      <c r="AH707" s="1303"/>
      <c r="AI707" s="1303"/>
      <c r="AJ707" s="1303"/>
      <c r="AK707" s="1340"/>
      <c r="AL707" s="18"/>
      <c r="AM707" s="20"/>
    </row>
    <row r="708" spans="1:39" ht="15.6">
      <c r="A708" s="1829" t="s">
        <v>755</v>
      </c>
      <c r="B708" s="1830"/>
      <c r="C708" s="1830"/>
      <c r="D708" s="1830"/>
      <c r="E708" s="1830"/>
      <c r="F708" s="1830"/>
      <c r="G708" s="1830"/>
      <c r="H708" s="1830"/>
      <c r="I708" s="1830"/>
      <c r="J708" s="1830"/>
      <c r="K708" s="1830"/>
      <c r="L708" s="1830"/>
      <c r="M708" s="1830"/>
      <c r="N708" s="1830"/>
      <c r="O708" s="1830"/>
      <c r="P708" s="1830"/>
      <c r="Q708" s="1830"/>
      <c r="R708" s="1830"/>
      <c r="S708" s="1830"/>
      <c r="T708" s="1830"/>
      <c r="U708" s="1830"/>
      <c r="V708" s="1830"/>
      <c r="W708" s="1830"/>
      <c r="X708" s="1830"/>
      <c r="Y708" s="1830"/>
      <c r="Z708" s="1830"/>
      <c r="AA708" s="1830"/>
      <c r="AB708" s="1830"/>
      <c r="AC708" s="1830"/>
      <c r="AD708" s="1830"/>
      <c r="AE708" s="1831"/>
      <c r="AF708" s="1749">
        <f>SUM(AF694:AK706)-AF707</f>
        <v>109</v>
      </c>
      <c r="AG708" s="1750"/>
      <c r="AH708" s="1750"/>
      <c r="AI708" s="1750"/>
      <c r="AJ708" s="1750"/>
      <c r="AK708" s="1751"/>
      <c r="AL708" s="786"/>
      <c r="AM708" s="4"/>
    </row>
    <row r="709" spans="1:39" ht="12.45" customHeight="1">
      <c r="A709" s="1832"/>
      <c r="B709" s="1833"/>
      <c r="C709" s="1833"/>
      <c r="D709" s="1833"/>
      <c r="E709" s="1833"/>
      <c r="F709" s="1833"/>
      <c r="G709" s="1833"/>
      <c r="H709" s="1833"/>
      <c r="I709" s="1833"/>
      <c r="J709" s="1833"/>
      <c r="K709" s="1833"/>
      <c r="L709" s="1833"/>
      <c r="M709" s="1833"/>
      <c r="N709" s="1833"/>
      <c r="O709" s="1833"/>
      <c r="P709" s="1833"/>
      <c r="Q709" s="1833"/>
      <c r="R709" s="1833"/>
      <c r="S709" s="1833"/>
      <c r="T709" s="1833"/>
      <c r="U709" s="1833"/>
      <c r="V709" s="1833"/>
      <c r="W709" s="1833"/>
      <c r="X709" s="1833"/>
      <c r="Y709" s="1833"/>
      <c r="Z709" s="1833"/>
      <c r="AA709" s="1833"/>
      <c r="AB709" s="1833"/>
      <c r="AC709" s="1833"/>
      <c r="AD709" s="1833"/>
      <c r="AE709" s="1834"/>
      <c r="AF709" s="1752"/>
      <c r="AG709" s="1753"/>
      <c r="AH709" s="1753"/>
      <c r="AI709" s="1753"/>
      <c r="AJ709" s="1753"/>
      <c r="AK709" s="1754"/>
      <c r="AL709" s="786"/>
      <c r="AM709" s="4"/>
    </row>
    <row r="710" spans="1:39" ht="56.25" customHeight="1">
      <c r="A710" s="974" t="s">
        <v>7</v>
      </c>
      <c r="B710" s="974"/>
      <c r="C710" s="974"/>
      <c r="D710" s="974"/>
      <c r="E710" s="974"/>
      <c r="F710" s="974"/>
      <c r="G710" s="974"/>
      <c r="H710" s="974"/>
      <c r="I710" s="974"/>
      <c r="J710" s="974"/>
      <c r="K710" s="974"/>
      <c r="L710" s="974"/>
      <c r="M710" s="974"/>
      <c r="N710" s="974"/>
      <c r="O710" s="974"/>
      <c r="P710" s="974"/>
      <c r="Q710" s="974"/>
      <c r="R710" s="974"/>
      <c r="S710" s="974"/>
      <c r="T710" s="974"/>
      <c r="U710" s="974"/>
      <c r="V710" s="974"/>
      <c r="W710" s="974"/>
      <c r="X710" s="974"/>
      <c r="Y710" s="974"/>
      <c r="Z710" s="974"/>
      <c r="AA710" s="974"/>
      <c r="AB710" s="974"/>
      <c r="AC710" s="974"/>
      <c r="AD710" s="974"/>
      <c r="AE710" s="974"/>
      <c r="AF710" s="974"/>
      <c r="AG710" s="974"/>
      <c r="AH710" s="974"/>
      <c r="AI710" s="974"/>
      <c r="AJ710" s="974"/>
      <c r="AK710" s="974"/>
      <c r="AL710" s="974"/>
      <c r="AM710" s="1634"/>
    </row>
    <row r="711" spans="1:39" ht="12.45" hidden="1" customHeight="1">
      <c r="A711" s="974"/>
      <c r="B711" s="974"/>
      <c r="C711" s="974"/>
      <c r="D711" s="974"/>
      <c r="E711" s="974"/>
      <c r="F711" s="974"/>
      <c r="G711" s="974"/>
      <c r="H711" s="974"/>
      <c r="I711" s="974"/>
      <c r="J711" s="974"/>
      <c r="K711" s="974"/>
      <c r="L711" s="974"/>
      <c r="M711" s="974"/>
      <c r="N711" s="974"/>
      <c r="O711" s="974"/>
      <c r="P711" s="974"/>
      <c r="Q711" s="974"/>
      <c r="R711" s="974"/>
      <c r="S711" s="974"/>
      <c r="T711" s="974"/>
      <c r="U711" s="974"/>
      <c r="V711" s="974"/>
      <c r="W711" s="974"/>
      <c r="X711" s="974"/>
      <c r="Y711" s="974"/>
      <c r="Z711" s="974"/>
      <c r="AA711" s="974"/>
      <c r="AB711" s="974"/>
      <c r="AC711" s="974"/>
      <c r="AD711" s="974"/>
      <c r="AE711" s="974"/>
      <c r="AF711" s="974"/>
      <c r="AG711" s="974"/>
      <c r="AH711" s="974"/>
      <c r="AI711" s="974"/>
      <c r="AJ711" s="974"/>
      <c r="AK711" s="974"/>
      <c r="AL711" s="974"/>
      <c r="AM711" s="1634"/>
    </row>
    <row r="712" spans="1:39" ht="12.45" hidden="1" customHeight="1">
      <c r="A712" s="974"/>
      <c r="B712" s="974"/>
      <c r="C712" s="974"/>
      <c r="D712" s="974"/>
      <c r="E712" s="974"/>
      <c r="F712" s="974"/>
      <c r="G712" s="974"/>
      <c r="H712" s="974"/>
      <c r="I712" s="974"/>
      <c r="J712" s="974"/>
      <c r="K712" s="974"/>
      <c r="L712" s="974"/>
      <c r="M712" s="974"/>
      <c r="N712" s="974"/>
      <c r="O712" s="974"/>
      <c r="P712" s="974"/>
      <c r="Q712" s="974"/>
      <c r="R712" s="974"/>
      <c r="S712" s="974"/>
      <c r="T712" s="974"/>
      <c r="U712" s="974"/>
      <c r="V712" s="974"/>
      <c r="W712" s="974"/>
      <c r="X712" s="974"/>
      <c r="Y712" s="974"/>
      <c r="Z712" s="974"/>
      <c r="AA712" s="974"/>
      <c r="AB712" s="974"/>
      <c r="AC712" s="974"/>
      <c r="AD712" s="974"/>
      <c r="AE712" s="974"/>
      <c r="AF712" s="974"/>
      <c r="AG712" s="974"/>
      <c r="AH712" s="974"/>
      <c r="AI712" s="974"/>
      <c r="AJ712" s="974"/>
      <c r="AK712" s="974"/>
      <c r="AL712" s="974"/>
      <c r="AM712" s="1634"/>
    </row>
    <row r="713" spans="1:39" ht="12.45" hidden="1" customHeight="1">
      <c r="A713" s="974"/>
      <c r="B713" s="974"/>
      <c r="C713" s="974"/>
      <c r="D713" s="974"/>
      <c r="E713" s="974"/>
      <c r="F713" s="974"/>
      <c r="G713" s="974"/>
      <c r="H713" s="974"/>
      <c r="I713" s="974"/>
      <c r="J713" s="974"/>
      <c r="K713" s="974"/>
      <c r="L713" s="974"/>
      <c r="M713" s="974"/>
      <c r="N713" s="974"/>
      <c r="O713" s="974"/>
      <c r="P713" s="974"/>
      <c r="Q713" s="974"/>
      <c r="R713" s="974"/>
      <c r="S713" s="974"/>
      <c r="T713" s="974"/>
      <c r="U713" s="974"/>
      <c r="V713" s="974"/>
      <c r="W713" s="974"/>
      <c r="X713" s="974"/>
      <c r="Y713" s="974"/>
      <c r="Z713" s="974"/>
      <c r="AA713" s="974"/>
      <c r="AB713" s="974"/>
      <c r="AC713" s="974"/>
      <c r="AD713" s="974"/>
      <c r="AE713" s="974"/>
      <c r="AF713" s="974"/>
      <c r="AG713" s="974"/>
      <c r="AH713" s="974"/>
      <c r="AI713" s="974"/>
      <c r="AJ713" s="974"/>
      <c r="AK713" s="974"/>
      <c r="AL713" s="974"/>
      <c r="AM713" s="1634"/>
    </row>
    <row r="714" spans="1:39" hidden="1">
      <c r="A714" s="974"/>
      <c r="B714" s="974"/>
      <c r="C714" s="974"/>
      <c r="D714" s="974"/>
      <c r="E714" s="974"/>
      <c r="F714" s="974"/>
      <c r="G714" s="974"/>
      <c r="H714" s="974"/>
      <c r="I714" s="974"/>
      <c r="J714" s="974"/>
      <c r="K714" s="974"/>
      <c r="L714" s="974"/>
      <c r="M714" s="974"/>
      <c r="N714" s="974"/>
      <c r="O714" s="974"/>
      <c r="P714" s="974"/>
      <c r="Q714" s="974"/>
      <c r="R714" s="974"/>
      <c r="S714" s="974"/>
      <c r="T714" s="974"/>
      <c r="U714" s="974"/>
      <c r="V714" s="974"/>
      <c r="W714" s="974"/>
      <c r="X714" s="974"/>
      <c r="Y714" s="974"/>
      <c r="Z714" s="974"/>
      <c r="AA714" s="974"/>
      <c r="AB714" s="974"/>
      <c r="AC714" s="974"/>
      <c r="AD714" s="974"/>
      <c r="AE714" s="974"/>
      <c r="AF714" s="974"/>
      <c r="AG714" s="974"/>
      <c r="AH714" s="974"/>
      <c r="AI714" s="974"/>
      <c r="AJ714" s="974"/>
      <c r="AK714" s="974"/>
      <c r="AL714" s="974"/>
      <c r="AM714" s="1634"/>
    </row>
    <row r="715" spans="1:39">
      <c r="A715" s="974"/>
      <c r="B715" s="974"/>
      <c r="C715" s="974"/>
      <c r="D715" s="974"/>
      <c r="E715" s="974"/>
      <c r="F715" s="974"/>
      <c r="G715" s="974"/>
      <c r="H715" s="974"/>
      <c r="I715" s="974"/>
      <c r="J715" s="974"/>
      <c r="K715" s="974"/>
      <c r="L715" s="974"/>
      <c r="M715" s="974"/>
      <c r="N715" s="974"/>
      <c r="O715" s="974"/>
      <c r="P715" s="974"/>
      <c r="Q715" s="974"/>
      <c r="R715" s="974"/>
      <c r="S715" s="974"/>
      <c r="T715" s="974"/>
      <c r="U715" s="974"/>
      <c r="V715" s="974"/>
      <c r="W715" s="974"/>
      <c r="X715" s="974"/>
      <c r="Y715" s="974"/>
      <c r="Z715" s="974"/>
      <c r="AA715" s="974"/>
      <c r="AB715" s="974"/>
      <c r="AC715" s="974"/>
      <c r="AD715" s="974"/>
      <c r="AE715" s="974"/>
      <c r="AF715" s="974"/>
      <c r="AG715" s="974"/>
      <c r="AH715" s="974"/>
      <c r="AI715" s="974"/>
      <c r="AJ715" s="974"/>
      <c r="AK715" s="974"/>
      <c r="AL715" s="974"/>
      <c r="AM715" s="1634"/>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902" customWidth="1"/>
    <col min="11" max="11" width="2.5546875" style="903" customWidth="1"/>
    <col min="12" max="43" width="2.5546875" style="902" customWidth="1"/>
    <col min="44" max="47" width="2.5546875" style="902" hidden="1" customWidth="1"/>
    <col min="48" max="16384" width="9.109375" style="902" hidden="1"/>
  </cols>
  <sheetData>
    <row r="1" spans="1:57" ht="15" customHeight="1">
      <c r="A1" s="1888" t="s">
        <v>2131</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888"/>
      <c r="AE1" s="1888"/>
      <c r="AF1" s="1888"/>
      <c r="AG1" s="1888"/>
      <c r="AH1" s="1888"/>
      <c r="AI1" s="1888"/>
      <c r="AJ1" s="1888"/>
      <c r="AK1" s="1888"/>
      <c r="AL1" s="1888"/>
      <c r="AM1" s="1888"/>
      <c r="AN1" s="1888"/>
      <c r="AO1" s="1888"/>
      <c r="AP1" s="1888"/>
      <c r="AQ1" s="1888"/>
    </row>
    <row r="2" spans="1:57" ht="15" customHeight="1">
      <c r="A2" s="1888"/>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888"/>
      <c r="AE2" s="1888"/>
      <c r="AF2" s="1888"/>
      <c r="AG2" s="1888"/>
      <c r="AH2" s="1888"/>
      <c r="AI2" s="1888"/>
      <c r="AJ2" s="1888"/>
      <c r="AK2" s="1888"/>
      <c r="AL2" s="1888"/>
      <c r="AM2" s="1888"/>
      <c r="AN2" s="1888"/>
      <c r="AO2" s="1888"/>
      <c r="AP2" s="1888"/>
      <c r="AQ2" s="1888"/>
    </row>
    <row r="3" spans="1:57">
      <c r="A3" s="904"/>
      <c r="B3" s="904"/>
      <c r="I3" s="905"/>
      <c r="K3" s="906"/>
    </row>
    <row r="4" spans="1:57" ht="14.25" customHeight="1">
      <c r="A4" s="1877" t="s">
        <v>2132</v>
      </c>
      <c r="B4" s="1877"/>
      <c r="C4" s="1877"/>
      <c r="D4" s="1877"/>
      <c r="E4" s="1877"/>
      <c r="F4" s="1877"/>
      <c r="G4" s="1877"/>
      <c r="H4" s="1877"/>
      <c r="I4" s="1877"/>
      <c r="J4" s="1877"/>
      <c r="K4" s="1877"/>
      <c r="L4" s="1877"/>
      <c r="M4" s="1877"/>
      <c r="N4" s="1877"/>
      <c r="O4" s="1877"/>
      <c r="P4" s="1877"/>
      <c r="Q4" s="1877"/>
      <c r="R4" s="1877"/>
      <c r="S4" s="1877"/>
      <c r="T4" s="1877"/>
      <c r="U4" s="1877"/>
      <c r="V4" s="1877"/>
      <c r="W4" s="1877"/>
      <c r="X4" s="1877"/>
      <c r="Y4" s="1877"/>
      <c r="Z4" s="1877"/>
      <c r="AA4" s="1877"/>
      <c r="AB4" s="1877"/>
      <c r="AC4" s="1877"/>
      <c r="AD4" s="1877"/>
      <c r="AE4" s="1877"/>
      <c r="AF4" s="1877"/>
      <c r="AG4" s="1877"/>
      <c r="AH4" s="1877"/>
      <c r="AI4" s="1877"/>
      <c r="AJ4" s="1877"/>
      <c r="AK4" s="1877"/>
      <c r="AL4" s="1877"/>
      <c r="AM4" s="1877"/>
      <c r="AN4" s="1877"/>
      <c r="AO4" s="1877"/>
      <c r="AP4" s="1877"/>
      <c r="AQ4" s="1877"/>
    </row>
    <row r="5" spans="1:57">
      <c r="A5" s="904"/>
      <c r="B5" s="904"/>
      <c r="I5" s="905"/>
      <c r="K5" s="906"/>
    </row>
    <row r="6" spans="1:57">
      <c r="A6" s="904"/>
      <c r="B6" s="904"/>
      <c r="D6" s="902" t="s">
        <v>2135</v>
      </c>
      <c r="I6" s="905"/>
      <c r="K6" s="906"/>
      <c r="U6" s="1887"/>
      <c r="V6" s="1887"/>
      <c r="W6" s="1887"/>
      <c r="BC6" s="902" t="s">
        <v>2133</v>
      </c>
    </row>
    <row r="7" spans="1:57">
      <c r="A7" s="904"/>
      <c r="B7" s="904"/>
      <c r="D7" s="508" t="s">
        <v>2136</v>
      </c>
      <c r="I7" s="905"/>
      <c r="K7" s="906"/>
      <c r="BC7" s="902" t="s">
        <v>2134</v>
      </c>
    </row>
    <row r="8" spans="1:57">
      <c r="A8" s="904"/>
      <c r="B8" s="904"/>
      <c r="D8" s="508"/>
      <c r="E8" s="902" t="s">
        <v>2148</v>
      </c>
      <c r="BC8" s="902" t="s">
        <v>2137</v>
      </c>
    </row>
    <row r="9" spans="1:57">
      <c r="A9" s="904"/>
      <c r="B9" s="904"/>
      <c r="E9" s="902" t="s">
        <v>2147</v>
      </c>
      <c r="I9" s="905"/>
      <c r="K9" s="906"/>
      <c r="P9" s="1878"/>
      <c r="Q9" s="1878"/>
      <c r="R9" s="1878"/>
      <c r="S9" s="1878"/>
      <c r="T9" s="1878"/>
    </row>
    <row r="10" spans="1:57">
      <c r="A10" s="904"/>
      <c r="B10" s="904"/>
      <c r="I10" s="905"/>
      <c r="K10" s="906"/>
    </row>
    <row r="11" spans="1:57">
      <c r="A11" s="1877" t="s">
        <v>2138</v>
      </c>
      <c r="B11" s="1877"/>
      <c r="C11" s="1877"/>
      <c r="D11" s="1877"/>
      <c r="E11" s="1877"/>
      <c r="F11" s="1877"/>
      <c r="G11" s="1877"/>
      <c r="H11" s="1877"/>
      <c r="I11" s="1877"/>
      <c r="J11" s="1877"/>
      <c r="K11" s="1877"/>
      <c r="L11" s="1877"/>
      <c r="M11" s="1877"/>
      <c r="N11" s="1877"/>
      <c r="O11" s="1877"/>
      <c r="P11" s="1877"/>
      <c r="Q11" s="1877"/>
      <c r="R11" s="1877"/>
      <c r="S11" s="1877"/>
      <c r="T11" s="1877"/>
      <c r="U11" s="1877"/>
      <c r="V11" s="1877"/>
      <c r="W11" s="1877"/>
      <c r="X11" s="1877"/>
      <c r="Y11" s="1877"/>
      <c r="Z11" s="1877"/>
      <c r="AA11" s="1877"/>
      <c r="AB11" s="1877"/>
      <c r="AC11" s="1877"/>
      <c r="AD11" s="1877"/>
      <c r="AE11" s="1877"/>
      <c r="AF11" s="1877"/>
      <c r="AG11" s="1877"/>
      <c r="AH11" s="1877"/>
      <c r="AI11" s="1877"/>
      <c r="AJ11" s="1877"/>
      <c r="AK11" s="1877"/>
      <c r="AL11" s="1877"/>
      <c r="AM11" s="1877"/>
      <c r="AN11" s="1877"/>
      <c r="AO11" s="1877"/>
      <c r="AP11" s="1877"/>
      <c r="AQ11" s="1877"/>
      <c r="BC11" s="902" t="s">
        <v>115</v>
      </c>
    </row>
    <row r="12" spans="1:57">
      <c r="A12" s="904"/>
      <c r="B12" s="904"/>
      <c r="I12" s="905"/>
      <c r="K12" s="906"/>
      <c r="BC12" s="902" t="s">
        <v>509</v>
      </c>
    </row>
    <row r="13" spans="1:57">
      <c r="A13" s="904"/>
      <c r="B13" s="904"/>
      <c r="D13" s="902" t="s">
        <v>2139</v>
      </c>
      <c r="I13" s="905"/>
      <c r="K13" s="906"/>
      <c r="T13" s="1887"/>
      <c r="U13" s="1887"/>
      <c r="V13" s="1887"/>
    </row>
    <row r="14" spans="1:57">
      <c r="A14" s="904"/>
      <c r="B14" s="904"/>
      <c r="E14" s="902" t="s">
        <v>2146</v>
      </c>
      <c r="I14" s="905"/>
      <c r="K14" s="906"/>
      <c r="N14" s="1875"/>
      <c r="O14" s="1875"/>
      <c r="P14" s="1875"/>
      <c r="Q14" s="1875"/>
      <c r="R14" s="1875"/>
      <c r="S14" s="1875"/>
      <c r="T14" s="1875"/>
      <c r="U14" s="1875"/>
      <c r="V14" s="1875"/>
      <c r="W14" s="1875"/>
      <c r="X14" s="1875"/>
      <c r="Y14" s="1875"/>
      <c r="Z14" s="1875"/>
      <c r="AA14" s="1875"/>
      <c r="AB14" s="1875"/>
      <c r="AC14" s="1875"/>
      <c r="AD14" s="1875"/>
      <c r="AE14" s="1875"/>
    </row>
    <row r="15" spans="1:57">
      <c r="A15" s="904"/>
      <c r="B15" s="904"/>
      <c r="E15" s="902" t="s">
        <v>2140</v>
      </c>
      <c r="I15" s="905"/>
      <c r="K15" s="906"/>
      <c r="N15" s="923"/>
      <c r="O15" s="923"/>
      <c r="P15" s="923"/>
      <c r="Q15" s="923"/>
      <c r="R15" s="923"/>
      <c r="S15" s="923"/>
      <c r="T15" s="923"/>
      <c r="U15" s="923"/>
      <c r="V15" s="923"/>
      <c r="W15" s="923"/>
      <c r="X15" s="923"/>
      <c r="Y15" s="923"/>
      <c r="Z15" s="923"/>
      <c r="AA15" s="923"/>
      <c r="AB15" s="923"/>
      <c r="AC15" s="923"/>
      <c r="AD15" s="923"/>
      <c r="AE15" s="923"/>
      <c r="BC15" s="902" t="s">
        <v>2149</v>
      </c>
      <c r="BE15" s="902">
        <f>'Basis &amp; Credits'!AB55</f>
        <v>2500000</v>
      </c>
    </row>
    <row r="16" spans="1:57">
      <c r="A16" s="904"/>
      <c r="B16" s="904"/>
      <c r="BC16" s="902" t="s">
        <v>2150</v>
      </c>
      <c r="BE16" s="902">
        <f>'Basis &amp; Credits'!T11+'Basis &amp; Credits'!AD11</f>
        <v>41337612</v>
      </c>
    </row>
    <row r="17" spans="1:43">
      <c r="A17" s="904"/>
      <c r="B17" s="904"/>
      <c r="D17" s="902" t="s">
        <v>2141</v>
      </c>
      <c r="I17" s="905"/>
      <c r="K17" s="906"/>
      <c r="U17" s="1876" t="str">
        <f>IF(T13="yes",(BE15/BE16)," ")</f>
        <v xml:space="preserve"> </v>
      </c>
      <c r="V17" s="1876"/>
      <c r="W17" s="1876"/>
      <c r="X17" s="1876"/>
      <c r="Y17" s="1876"/>
    </row>
    <row r="18" spans="1:43">
      <c r="A18" s="904"/>
      <c r="B18" s="904"/>
      <c r="I18" s="905"/>
      <c r="K18" s="906"/>
    </row>
    <row r="19" spans="1:43">
      <c r="A19" s="1877" t="s">
        <v>2143</v>
      </c>
      <c r="B19" s="1877"/>
      <c r="C19" s="1877"/>
      <c r="D19" s="1877"/>
      <c r="E19" s="1877"/>
      <c r="F19" s="1877"/>
      <c r="G19" s="1877"/>
      <c r="H19" s="1877"/>
      <c r="I19" s="1877"/>
      <c r="J19" s="1877"/>
      <c r="K19" s="1877"/>
      <c r="L19" s="1877"/>
      <c r="M19" s="1877"/>
      <c r="N19" s="1877"/>
      <c r="O19" s="1877"/>
      <c r="P19" s="1877"/>
      <c r="Q19" s="1877"/>
      <c r="R19" s="1877"/>
      <c r="S19" s="1877"/>
      <c r="T19" s="1877"/>
      <c r="U19" s="1877"/>
      <c r="V19" s="1877"/>
      <c r="W19" s="1877"/>
      <c r="X19" s="1877"/>
      <c r="Y19" s="1877"/>
      <c r="Z19" s="1877"/>
      <c r="AA19" s="1877"/>
      <c r="AB19" s="1877"/>
      <c r="AC19" s="1877"/>
      <c r="AD19" s="1877"/>
      <c r="AE19" s="1877"/>
      <c r="AF19" s="1877"/>
      <c r="AG19" s="1877"/>
      <c r="AH19" s="1877"/>
      <c r="AI19" s="1877"/>
      <c r="AJ19" s="1877"/>
      <c r="AK19" s="1877"/>
      <c r="AL19" s="1877"/>
      <c r="AM19" s="1877"/>
      <c r="AN19" s="1877"/>
      <c r="AO19" s="1877"/>
      <c r="AP19" s="1877"/>
      <c r="AQ19" s="1877"/>
    </row>
    <row r="20" spans="1:43">
      <c r="C20" s="904"/>
      <c r="D20" s="904"/>
      <c r="K20" s="905"/>
      <c r="M20" s="906"/>
    </row>
    <row r="21" spans="1:43">
      <c r="C21" s="904"/>
      <c r="D21" s="904"/>
      <c r="K21" s="905"/>
      <c r="M21" s="906"/>
    </row>
    <row r="22" spans="1:43">
      <c r="C22" s="907" t="s">
        <v>762</v>
      </c>
      <c r="D22" s="907"/>
      <c r="E22" s="902" t="s">
        <v>2144</v>
      </c>
      <c r="H22" s="908"/>
      <c r="K22" s="902"/>
      <c r="Q22" s="1879">
        <f>ROUND('Basis &amp; Credits'!AB55,0)</f>
        <v>2500000</v>
      </c>
      <c r="R22" s="1879"/>
      <c r="S22" s="1879"/>
      <c r="T22" s="1879"/>
      <c r="U22" s="1879"/>
      <c r="V22" s="1879"/>
      <c r="W22" s="1879"/>
      <c r="X22" s="1879"/>
      <c r="Y22" s="922"/>
    </row>
    <row r="23" spans="1:43">
      <c r="C23" s="904"/>
      <c r="D23" s="904"/>
      <c r="G23" s="909"/>
      <c r="H23" s="909"/>
      <c r="I23" s="910"/>
      <c r="J23" s="910"/>
      <c r="K23" s="909"/>
      <c r="M23" s="903"/>
    </row>
    <row r="24" spans="1:43">
      <c r="C24" s="911"/>
      <c r="D24" s="911"/>
      <c r="E24" s="912"/>
      <c r="J24" s="910"/>
      <c r="K24" s="902"/>
      <c r="L24" s="1886" t="s">
        <v>2121</v>
      </c>
      <c r="M24" s="1886"/>
      <c r="N24" s="1886"/>
      <c r="P24" s="1882" t="s">
        <v>2122</v>
      </c>
      <c r="Q24" s="1882"/>
      <c r="R24" s="1882"/>
      <c r="S24" s="1882"/>
      <c r="T24" s="1882"/>
      <c r="V24" s="1882" t="s">
        <v>2123</v>
      </c>
      <c r="W24" s="1882"/>
      <c r="X24" s="1882"/>
    </row>
    <row r="25" spans="1:43">
      <c r="C25" s="907" t="s">
        <v>200</v>
      </c>
      <c r="D25" s="907"/>
      <c r="E25" s="902" t="s">
        <v>1028</v>
      </c>
      <c r="J25" s="910"/>
      <c r="L25" s="1883" t="s">
        <v>2124</v>
      </c>
      <c r="M25" s="1883"/>
      <c r="N25" s="1883"/>
      <c r="P25" s="1883" t="s">
        <v>2125</v>
      </c>
      <c r="Q25" s="1883"/>
      <c r="R25" s="1883"/>
      <c r="S25" s="1883"/>
      <c r="T25" s="1883"/>
      <c r="V25" s="1883" t="s">
        <v>2124</v>
      </c>
      <c r="W25" s="1883"/>
      <c r="X25" s="1883"/>
    </row>
    <row r="26" spans="1:43">
      <c r="C26" s="904"/>
      <c r="D26" s="904"/>
      <c r="E26" s="913" t="s">
        <v>2126</v>
      </c>
      <c r="F26" s="913"/>
      <c r="J26" s="914"/>
      <c r="L26" s="1880">
        <f>Application!BN613</f>
        <v>0</v>
      </c>
      <c r="M26" s="1880"/>
      <c r="N26" s="1880"/>
      <c r="P26" s="1884">
        <v>0.9</v>
      </c>
      <c r="Q26" s="1884"/>
      <c r="R26" s="1884"/>
      <c r="S26" s="1884"/>
      <c r="T26" s="1884"/>
      <c r="V26" s="1884">
        <f>L26*P26</f>
        <v>0</v>
      </c>
      <c r="W26" s="1884"/>
      <c r="X26" s="1884"/>
    </row>
    <row r="27" spans="1:43">
      <c r="C27" s="904"/>
      <c r="D27" s="904"/>
      <c r="E27" s="902" t="s">
        <v>2127</v>
      </c>
      <c r="J27" s="914"/>
      <c r="L27" s="1889">
        <f>Application!BS613</f>
        <v>18</v>
      </c>
      <c r="M27" s="1889">
        <f>Application!BS621+Application!BS630+Application!CX644</f>
        <v>0</v>
      </c>
      <c r="N27" s="1889"/>
      <c r="P27" s="1885">
        <v>1</v>
      </c>
      <c r="Q27" s="1885"/>
      <c r="R27" s="1885"/>
      <c r="S27" s="1885"/>
      <c r="T27" s="1885"/>
      <c r="V27" s="1885">
        <f>L27*P27</f>
        <v>18</v>
      </c>
      <c r="W27" s="1885"/>
      <c r="X27" s="1885"/>
    </row>
    <row r="28" spans="1:43">
      <c r="C28" s="904"/>
      <c r="D28" s="904"/>
      <c r="E28" s="902" t="s">
        <v>2128</v>
      </c>
      <c r="J28" s="914"/>
      <c r="L28" s="1889">
        <f>Application!BX613</f>
        <v>9</v>
      </c>
      <c r="M28" s="1889">
        <f>Application!BX621+Application!BX630+Application!DC644</f>
        <v>0</v>
      </c>
      <c r="N28" s="1889"/>
      <c r="P28" s="1885">
        <v>1.25</v>
      </c>
      <c r="Q28" s="1885"/>
      <c r="R28" s="1885"/>
      <c r="S28" s="1885"/>
      <c r="T28" s="1885"/>
      <c r="V28" s="1885">
        <f>L28*P28</f>
        <v>11.25</v>
      </c>
      <c r="W28" s="1885"/>
      <c r="X28" s="1885"/>
    </row>
    <row r="29" spans="1:43">
      <c r="C29" s="904"/>
      <c r="D29" s="904"/>
      <c r="E29" s="902" t="s">
        <v>2129</v>
      </c>
      <c r="J29" s="914"/>
      <c r="L29" s="1889">
        <f>Application!CC613</f>
        <v>9</v>
      </c>
      <c r="M29" s="1889">
        <f>Application!CC621+Application!CC630+Application!DH644</f>
        <v>0</v>
      </c>
      <c r="N29" s="1889"/>
      <c r="P29" s="1885">
        <v>1.5</v>
      </c>
      <c r="Q29" s="1885"/>
      <c r="R29" s="1885"/>
      <c r="S29" s="1885"/>
      <c r="T29" s="1885"/>
      <c r="V29" s="1885">
        <f>L29*P29</f>
        <v>13.5</v>
      </c>
      <c r="W29" s="1885"/>
      <c r="X29" s="1885"/>
    </row>
    <row r="30" spans="1:43">
      <c r="C30" s="904"/>
      <c r="D30" s="904"/>
      <c r="E30" s="902" t="s">
        <v>2130</v>
      </c>
      <c r="J30" s="914"/>
      <c r="L30" s="1890">
        <f>Application!CH613+Application!CM613</f>
        <v>0</v>
      </c>
      <c r="M30" s="1890"/>
      <c r="N30" s="1890"/>
      <c r="P30" s="1885">
        <v>1.75</v>
      </c>
      <c r="Q30" s="1885"/>
      <c r="R30" s="1885">
        <f>1.75+0.25*0</f>
        <v>1.75</v>
      </c>
      <c r="S30" s="1885"/>
      <c r="T30" s="1885"/>
      <c r="V30" s="1894">
        <f>L30*P30</f>
        <v>0</v>
      </c>
      <c r="W30" s="1894"/>
      <c r="X30" s="1894"/>
    </row>
    <row r="31" spans="1:43">
      <c r="C31" s="904"/>
      <c r="D31" s="904"/>
      <c r="L31" s="1880">
        <f>SUM(L26:N30)</f>
        <v>36</v>
      </c>
      <c r="M31" s="1881"/>
      <c r="N31" s="1881"/>
      <c r="V31" s="1884">
        <f>SUM(V26:X30)</f>
        <v>42.75</v>
      </c>
      <c r="W31" s="1884"/>
      <c r="X31" s="1884"/>
    </row>
    <row r="32" spans="1:43">
      <c r="C32" s="904"/>
      <c r="D32" s="904"/>
      <c r="K32" s="915"/>
    </row>
    <row r="33" spans="1:27">
      <c r="C33" s="907" t="s">
        <v>201</v>
      </c>
      <c r="D33" s="907"/>
      <c r="E33" s="904" t="s">
        <v>2145</v>
      </c>
      <c r="H33" s="916"/>
      <c r="I33" s="917"/>
      <c r="J33" s="918"/>
      <c r="K33" s="915"/>
      <c r="M33" s="903"/>
      <c r="V33" s="1891">
        <f>IF(V31&gt;0,V31/Q22," ")</f>
        <v>1.7099999999999999E-5</v>
      </c>
      <c r="W33" s="1892"/>
      <c r="X33" s="1892"/>
      <c r="Y33" s="1892"/>
      <c r="Z33" s="1892"/>
      <c r="AA33" s="1893"/>
    </row>
    <row r="34" spans="1:27">
      <c r="K34" s="902"/>
      <c r="M34" s="903"/>
    </row>
    <row r="35" spans="1:27">
      <c r="E35" s="904" t="s">
        <v>2151</v>
      </c>
      <c r="F35" s="904"/>
      <c r="G35" s="904"/>
      <c r="H35" s="904"/>
      <c r="I35" s="904"/>
      <c r="J35" s="904"/>
      <c r="K35" s="904"/>
      <c r="L35" s="904"/>
      <c r="M35" s="924"/>
      <c r="N35" s="904"/>
      <c r="O35" s="904"/>
      <c r="P35" s="904"/>
      <c r="Q35" s="904"/>
      <c r="R35" s="904"/>
      <c r="V35" s="1872">
        <f>IF(V31&gt;0,1/V33," ")</f>
        <v>58479.532163742697</v>
      </c>
      <c r="W35" s="1873"/>
      <c r="X35" s="1873"/>
      <c r="Y35" s="1873"/>
      <c r="Z35" s="1873"/>
      <c r="AA35" s="1874"/>
    </row>
    <row r="36" spans="1:27" ht="12.75" customHeight="1">
      <c r="B36" s="919"/>
      <c r="C36" s="919"/>
      <c r="D36" s="919"/>
      <c r="E36" s="919"/>
      <c r="F36" s="919"/>
      <c r="G36" s="919"/>
      <c r="H36" s="919"/>
      <c r="I36" s="919"/>
    </row>
    <row r="37" spans="1:27">
      <c r="A37" s="919"/>
      <c r="B37" s="919"/>
      <c r="C37" s="919"/>
      <c r="D37" s="919"/>
      <c r="E37" s="919"/>
      <c r="F37" s="919"/>
      <c r="G37" s="919"/>
      <c r="H37" s="919"/>
      <c r="I37" s="919"/>
    </row>
    <row r="38" spans="1:27">
      <c r="A38" s="919"/>
      <c r="B38" s="919"/>
      <c r="C38" s="919"/>
      <c r="D38" s="919"/>
      <c r="E38" s="919"/>
      <c r="F38" s="919"/>
      <c r="G38" s="919"/>
      <c r="H38" s="919"/>
      <c r="I38" s="919"/>
    </row>
    <row r="39" spans="1:27">
      <c r="A39" s="919"/>
      <c r="B39" s="919"/>
      <c r="C39" s="919"/>
      <c r="D39" s="919"/>
      <c r="E39" s="919"/>
      <c r="F39" s="919"/>
      <c r="G39" s="919"/>
      <c r="H39" s="919"/>
      <c r="I39" s="91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Will Sager</cp:lastModifiedBy>
  <cp:lastPrinted>2023-08-03T01:54:22Z</cp:lastPrinted>
  <dcterms:created xsi:type="dcterms:W3CDTF">2007-12-27T18:26:28Z</dcterms:created>
  <dcterms:modified xsi:type="dcterms:W3CDTF">2023-08-08T17:11:11Z</dcterms:modified>
</cp:coreProperties>
</file>